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540" windowWidth="19020" windowHeight="11340" tabRatio="932" firstSheet="19" activeTab="37"/>
  </bookViews>
  <sheets>
    <sheet name="Информация" sheetId="45" r:id="rId1"/>
    <sheet name="прил. 4.2" sheetId="3" state="hidden" r:id="rId2"/>
    <sheet name="прил. 3.1" sheetId="62" r:id="rId3"/>
    <sheet name="прил. 4.1, 4.3" sheetId="2" r:id="rId4"/>
    <sheet name="прил. 4.4" sheetId="6" r:id="rId5"/>
    <sheet name="прил. 4.12" sheetId="17" state="hidden" r:id="rId6"/>
    <sheet name="прил. 5.1" sheetId="36" r:id="rId7"/>
    <sheet name="Расчеты" sheetId="60" state="hidden" r:id="rId8"/>
    <sheet name="прил. 5.2 (индексы)" sheetId="37" r:id="rId9"/>
    <sheet name="приложение 5.2.1" sheetId="38" state="hidden" r:id="rId10"/>
    <sheet name="прил. 5.4_свод по ресурсам" sheetId="40" r:id="rId11"/>
    <sheet name="доп. прил. 4.7 (электроэнергия)" sheetId="8" r:id="rId12"/>
    <sheet name="доп. прил. 4.8 (вода)" sheetId="9" r:id="rId13"/>
    <sheet name="прил. 5.9" sheetId="43" r:id="rId14"/>
    <sheet name="доп. прил. 4.9" sheetId="10" state="hidden" r:id="rId15"/>
    <sheet name="доп. прил. 4.9.1" sheetId="11" state="hidden" r:id="rId16"/>
    <sheet name="доп. прил. 4.9.2" sheetId="12" state="hidden" r:id="rId17"/>
    <sheet name="доп. прил. 4.9.3" sheetId="13" state="hidden" r:id="rId18"/>
    <sheet name="прил. 5.3 (неподконтрольные)" sheetId="39" r:id="rId19"/>
    <sheet name="прил. 4.10.1_амортизация" sheetId="47" r:id="rId20"/>
    <sheet name="доп. прил. 4.16" sheetId="21" r:id="rId21"/>
    <sheet name="доп. прил. 4.17" sheetId="48" state="hidden" r:id="rId22"/>
    <sheet name="доп. прил. 4.18" sheetId="51" state="hidden" r:id="rId23"/>
    <sheet name="доп. прил. 4.19 (услуги)" sheetId="49" state="hidden" r:id="rId24"/>
    <sheet name="Услуги сторонних организаций" sheetId="55" state="hidden" r:id="rId25"/>
    <sheet name="УС2017" sheetId="56" state="hidden" r:id="rId26"/>
    <sheet name="доп. прил. 4.20" sheetId="50" state="hidden" r:id="rId27"/>
    <sheet name="доп. прил. 4.21 (цеховые)" sheetId="25" r:id="rId28"/>
    <sheet name="доп. прил. 4.22 (общехоз)" sheetId="61" r:id="rId29"/>
    <sheet name="доп. прил. 4.23" sheetId="28" state="hidden" r:id="rId30"/>
    <sheet name="прил. 4.24" sheetId="27" state="hidden" r:id="rId31"/>
    <sheet name="расчет с коллекторов прил. 6.1" sheetId="30" r:id="rId32"/>
    <sheet name="расчет на передачу прил. 6.2" sheetId="29" state="hidden" r:id="rId33"/>
    <sheet name="расчет на тепл. эн. прил. 6.4" sheetId="31" state="hidden" r:id="rId34"/>
    <sheet name="расчет на теплоносит. прил. 6.6" sheetId="46" state="hidden" r:id="rId35"/>
    <sheet name="расчет на теплоносит. прил. 6.7" sheetId="32" state="hidden" r:id="rId36"/>
    <sheet name="расчет на ГВС прил. 6.8" sheetId="33" state="hidden" r:id="rId37"/>
    <sheet name="Расчет тарифа по полугодиям" sheetId="64" r:id="rId38"/>
    <sheet name="Аренда" sheetId="69" r:id="rId39"/>
    <sheet name="Аренда теплосети" sheetId="71" r:id="rId40"/>
    <sheet name="ремонты" sheetId="75" r:id="rId41"/>
    <sheet name="Амортизация" sheetId="7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25">#REF!</definedName>
    <definedName name="\a">#REF!</definedName>
    <definedName name="\m" localSheetId="25">#REF!</definedName>
    <definedName name="\m">#REF!</definedName>
    <definedName name="\n" localSheetId="25">#REF!</definedName>
    <definedName name="\n">#REF!</definedName>
    <definedName name="\o" localSheetId="25">#REF!</definedName>
    <definedName name="\o">#REF!</definedName>
    <definedName name="_______A1" localSheetId="25">#REF!</definedName>
    <definedName name="_______A1">#REF!</definedName>
    <definedName name="______A1" localSheetId="25">#REF!</definedName>
    <definedName name="______A1">#REF!</definedName>
    <definedName name="_____A1" localSheetId="25">#REF!</definedName>
    <definedName name="_____A1">#REF!</definedName>
    <definedName name="_____A1_1" localSheetId="25">#REF!</definedName>
    <definedName name="_____A1_1">#REF!</definedName>
    <definedName name="_____A1_2" localSheetId="25">#REF!</definedName>
    <definedName name="_____A1_2">#REF!</definedName>
    <definedName name="_____SUM11" localSheetId="28">'[1]План поставок'!#REF!</definedName>
    <definedName name="_____SUM11" localSheetId="2">'[1]План поставок'!#REF!</definedName>
    <definedName name="_____SUM11" localSheetId="25">'[1]План поставок'!#REF!</definedName>
    <definedName name="_____SUM11">'[1]План поставок'!#REF!</definedName>
    <definedName name="_____SUM12" localSheetId="25">'[1]План поставок'!#REF!</definedName>
    <definedName name="_____SUM12">'[1]План поставок'!#REF!</definedName>
    <definedName name="_____SUM13" localSheetId="25">'[1]План поставок'!#REF!</definedName>
    <definedName name="_____SUM13">'[1]План поставок'!#REF!</definedName>
    <definedName name="_____SUM14" localSheetId="25">'[1]План поставок'!#REF!</definedName>
    <definedName name="_____SUM14">'[1]План поставок'!#REF!</definedName>
    <definedName name="_____SUM31" localSheetId="25">'[1]План поставок'!#REF!</definedName>
    <definedName name="_____SUM31">'[1]План поставок'!#REF!</definedName>
    <definedName name="____A1" localSheetId="28">#REF!</definedName>
    <definedName name="____A1" localSheetId="2">#REF!</definedName>
    <definedName name="____A1" localSheetId="25">#REF!</definedName>
    <definedName name="____A1">#REF!</definedName>
    <definedName name="____A1_1" localSheetId="25">#REF!</definedName>
    <definedName name="____A1_1">#REF!</definedName>
    <definedName name="____A1_2" localSheetId="25">#REF!</definedName>
    <definedName name="____A1_2">#REF!</definedName>
    <definedName name="____q2" localSheetId="28">'[2]Расшифровки&gt;&gt;'!____q2</definedName>
    <definedName name="____q2" localSheetId="2">'[2]Расшифровки&gt;&gt;'!____q2</definedName>
    <definedName name="____q2" localSheetId="25">УС2017!____q2</definedName>
    <definedName name="____q2" localSheetId="24">'Услуги сторонних организаций'!____q2</definedName>
    <definedName name="____q2">[0]!____q2</definedName>
    <definedName name="____q3" localSheetId="28">'[2]Расшифровки&gt;&gt;'!____q3</definedName>
    <definedName name="____q3" localSheetId="2">'[2]Расшифровки&gt;&gt;'!____q3</definedName>
    <definedName name="____q3" localSheetId="25">УС2017!____q3</definedName>
    <definedName name="____q3" localSheetId="24">'Услуги сторонних организаций'!____q3</definedName>
    <definedName name="____q3">[0]!____q3</definedName>
    <definedName name="____q4" localSheetId="28">'[2]Расшифровки&gt;&gt;'!____q4</definedName>
    <definedName name="____q4" localSheetId="2">'[2]Расшифровки&gt;&gt;'!____q4</definedName>
    <definedName name="____q4" localSheetId="25">УС2017!____q4</definedName>
    <definedName name="____q4" localSheetId="24">'Услуги сторонних организаций'!____q4</definedName>
    <definedName name="____q4">[0]!____q4</definedName>
    <definedName name="____q5" localSheetId="28">'[2]Расшифровки&gt;&gt;'!____q5</definedName>
    <definedName name="____q5" localSheetId="2">'[2]Расшифровки&gt;&gt;'!____q5</definedName>
    <definedName name="____q5" localSheetId="25">УС2017!____q5</definedName>
    <definedName name="____q5" localSheetId="24">'Услуги сторонних организаций'!____q5</definedName>
    <definedName name="____q5">[0]!____q5</definedName>
    <definedName name="____q6" localSheetId="28">'[2]Расшифровки&gt;&gt;'!____q6</definedName>
    <definedName name="____q6" localSheetId="2">'[2]Расшифровки&gt;&gt;'!____q6</definedName>
    <definedName name="____q6" localSheetId="25">УС2017!____q6</definedName>
    <definedName name="____q6" localSheetId="24">'Услуги сторонних организаций'!____q6</definedName>
    <definedName name="____q6">[0]!____q6</definedName>
    <definedName name="____q7" localSheetId="28">'[2]Расшифровки&gt;&gt;'!____q7</definedName>
    <definedName name="____q7" localSheetId="2">'[2]Расшифровки&gt;&gt;'!____q7</definedName>
    <definedName name="____q7" localSheetId="25">УС2017!____q7</definedName>
    <definedName name="____q7" localSheetId="24">'Услуги сторонних организаций'!____q7</definedName>
    <definedName name="____q7">[0]!____q7</definedName>
    <definedName name="____q8" localSheetId="28">'[2]Расшифровки&gt;&gt;'!____q8</definedName>
    <definedName name="____q8" localSheetId="2">'[2]Расшифровки&gt;&gt;'!____q8</definedName>
    <definedName name="____q8" localSheetId="25">УС2017!____q8</definedName>
    <definedName name="____q8" localSheetId="24">'Услуги сторонних организаций'!____q8</definedName>
    <definedName name="____q8">[0]!____q8</definedName>
    <definedName name="____q9" localSheetId="28">'[2]Расшифровки&gt;&gt;'!____q9</definedName>
    <definedName name="____q9" localSheetId="2">'[2]Расшифровки&gt;&gt;'!____q9</definedName>
    <definedName name="____q9" localSheetId="25">УС2017!____q9</definedName>
    <definedName name="____q9" localSheetId="24">'Услуги сторонних организаций'!____q9</definedName>
    <definedName name="____q9">[0]!____q9</definedName>
    <definedName name="____SUM11" localSheetId="28">'[1]План поставок'!#REF!</definedName>
    <definedName name="____SUM11" localSheetId="2">'[1]План поставок'!#REF!</definedName>
    <definedName name="____SUM11" localSheetId="25">'[1]План поставок'!#REF!</definedName>
    <definedName name="____SUM11">'[1]План поставок'!#REF!</definedName>
    <definedName name="____SUM12" localSheetId="25">'[1]План поставок'!#REF!</definedName>
    <definedName name="____SUM12">'[1]План поставок'!#REF!</definedName>
    <definedName name="____SUM13" localSheetId="25">'[1]План поставок'!#REF!</definedName>
    <definedName name="____SUM13">'[1]План поставок'!#REF!</definedName>
    <definedName name="____SUM14" localSheetId="25">'[1]План поставок'!#REF!</definedName>
    <definedName name="____SUM14">'[1]План поставок'!#REF!</definedName>
    <definedName name="____SUM31" localSheetId="25">'[1]План поставок'!#REF!</definedName>
    <definedName name="____SUM31">'[1]План поставок'!#REF!</definedName>
    <definedName name="____TL1" localSheetId="28">#REF!</definedName>
    <definedName name="____TL1" localSheetId="2">#REF!</definedName>
    <definedName name="____TL1" localSheetId="25">#REF!</definedName>
    <definedName name="____TL1" localSheetId="24">#REF!</definedName>
    <definedName name="____TL1">#REF!</definedName>
    <definedName name="____TL10" localSheetId="25">#REF!</definedName>
    <definedName name="____TL10">#REF!</definedName>
    <definedName name="____TL11" localSheetId="25">#REF!</definedName>
    <definedName name="____TL11">#REF!</definedName>
    <definedName name="____TL12" localSheetId="25">#REF!</definedName>
    <definedName name="____TL12">#REF!</definedName>
    <definedName name="____TL13" localSheetId="25">#REF!</definedName>
    <definedName name="____TL13">#REF!</definedName>
    <definedName name="____TL14" localSheetId="25">#REF!</definedName>
    <definedName name="____TL14">#REF!</definedName>
    <definedName name="____TL15" localSheetId="25">#REF!</definedName>
    <definedName name="____TL15">#REF!</definedName>
    <definedName name="____TL2" localSheetId="25">#REF!</definedName>
    <definedName name="____TL2">#REF!</definedName>
    <definedName name="____TL3" localSheetId="25">#REF!</definedName>
    <definedName name="____TL3">#REF!</definedName>
    <definedName name="____TL4" localSheetId="25">#REF!</definedName>
    <definedName name="____TL4">#REF!</definedName>
    <definedName name="____TL5" localSheetId="25">#REF!</definedName>
    <definedName name="____TL5">#REF!</definedName>
    <definedName name="____TL6" localSheetId="25">#REF!</definedName>
    <definedName name="____TL6">#REF!</definedName>
    <definedName name="____TL7" localSheetId="25">#REF!</definedName>
    <definedName name="____TL7">#REF!</definedName>
    <definedName name="____TL8" localSheetId="25">#REF!</definedName>
    <definedName name="____TL8">#REF!</definedName>
    <definedName name="____TL9" localSheetId="25">#REF!</definedName>
    <definedName name="____TL9">#REF!</definedName>
    <definedName name="___A1" localSheetId="25">#REF!</definedName>
    <definedName name="___A1">#REF!</definedName>
    <definedName name="___A1_1" localSheetId="25">#REF!</definedName>
    <definedName name="___A1_1">#REF!</definedName>
    <definedName name="___mm1" localSheetId="25">[3]ПРОГНОЗ_1!#REF!</definedName>
    <definedName name="___mm1">[3]ПРОГНОЗ_1!#REF!</definedName>
    <definedName name="___q2" localSheetId="28">#N/A</definedName>
    <definedName name="___q2" localSheetId="2">#N/A</definedName>
    <definedName name="___q2" localSheetId="9">'приложение 5.2.1'!___q2</definedName>
    <definedName name="___q2" localSheetId="25">#N/A</definedName>
    <definedName name="___q2" localSheetId="24">#N/A</definedName>
    <definedName name="___q2">'приложение 5.2.1'!___q2</definedName>
    <definedName name="___q3" localSheetId="28">#N/A</definedName>
    <definedName name="___q3" localSheetId="2">#N/A</definedName>
    <definedName name="___q3" localSheetId="9">'приложение 5.2.1'!___q3</definedName>
    <definedName name="___q3" localSheetId="25">#N/A</definedName>
    <definedName name="___q3" localSheetId="24">#N/A</definedName>
    <definedName name="___q3">'приложение 5.2.1'!___q3</definedName>
    <definedName name="___q4" localSheetId="28">#N/A</definedName>
    <definedName name="___q4" localSheetId="2">#N/A</definedName>
    <definedName name="___q4" localSheetId="9">'приложение 5.2.1'!___q4</definedName>
    <definedName name="___q4" localSheetId="25">#N/A</definedName>
    <definedName name="___q4" localSheetId="24">#N/A</definedName>
    <definedName name="___q4">'приложение 5.2.1'!___q4</definedName>
    <definedName name="___q5" localSheetId="28">#N/A</definedName>
    <definedName name="___q5" localSheetId="2">#N/A</definedName>
    <definedName name="___q5" localSheetId="9">'приложение 5.2.1'!___q5</definedName>
    <definedName name="___q5" localSheetId="25">#N/A</definedName>
    <definedName name="___q5" localSheetId="24">#N/A</definedName>
    <definedName name="___q5">'приложение 5.2.1'!___q5</definedName>
    <definedName name="___q6" localSheetId="28">#N/A</definedName>
    <definedName name="___q6" localSheetId="2">#N/A</definedName>
    <definedName name="___q6" localSheetId="9">'приложение 5.2.1'!___q6</definedName>
    <definedName name="___q6" localSheetId="25">#N/A</definedName>
    <definedName name="___q6" localSheetId="24">#N/A</definedName>
    <definedName name="___q6">'приложение 5.2.1'!___q6</definedName>
    <definedName name="___q7" localSheetId="28">#N/A</definedName>
    <definedName name="___q7" localSheetId="2">#N/A</definedName>
    <definedName name="___q7" localSheetId="9">'приложение 5.2.1'!___q7</definedName>
    <definedName name="___q7" localSheetId="25">#N/A</definedName>
    <definedName name="___q7" localSheetId="24">#N/A</definedName>
    <definedName name="___q7">'приложение 5.2.1'!___q7</definedName>
    <definedName name="___q8" localSheetId="28">#N/A</definedName>
    <definedName name="___q8" localSheetId="2">#N/A</definedName>
    <definedName name="___q8" localSheetId="9">'приложение 5.2.1'!___q8</definedName>
    <definedName name="___q8" localSheetId="25">#N/A</definedName>
    <definedName name="___q8" localSheetId="24">#N/A</definedName>
    <definedName name="___q8">'приложение 5.2.1'!___q8</definedName>
    <definedName name="___q9" localSheetId="28">#N/A</definedName>
    <definedName name="___q9" localSheetId="2">#N/A</definedName>
    <definedName name="___q9" localSheetId="9">'приложение 5.2.1'!___q9</definedName>
    <definedName name="___q9" localSheetId="25">#N/A</definedName>
    <definedName name="___q9" localSheetId="24">#N/A</definedName>
    <definedName name="___q9">'приложение 5.2.1'!___q9</definedName>
    <definedName name="___SP1" localSheetId="28">[4]FES!#REF!</definedName>
    <definedName name="___SP1" localSheetId="2">[4]FES!#REF!</definedName>
    <definedName name="___SP1" localSheetId="25">[4]FES!#REF!</definedName>
    <definedName name="___SP1" localSheetId="24">[4]FES!#REF!</definedName>
    <definedName name="___SP1">[4]FES!#REF!</definedName>
    <definedName name="___SP10" localSheetId="25">[4]FES!#REF!</definedName>
    <definedName name="___SP10">[4]FES!#REF!</definedName>
    <definedName name="___SP11" localSheetId="25">[4]FES!#REF!</definedName>
    <definedName name="___SP11">[4]FES!#REF!</definedName>
    <definedName name="___SP12" localSheetId="25">[4]FES!#REF!</definedName>
    <definedName name="___SP12">[4]FES!#REF!</definedName>
    <definedName name="___SP13" localSheetId="25">[4]FES!#REF!</definedName>
    <definedName name="___SP13">[4]FES!#REF!</definedName>
    <definedName name="___SP14" localSheetId="25">[4]FES!#REF!</definedName>
    <definedName name="___SP14">[4]FES!#REF!</definedName>
    <definedName name="___SP15" localSheetId="25">[4]FES!#REF!</definedName>
    <definedName name="___SP15">[4]FES!#REF!</definedName>
    <definedName name="___SP16" localSheetId="25">[4]FES!#REF!</definedName>
    <definedName name="___SP16">[4]FES!#REF!</definedName>
    <definedName name="___SP17" localSheetId="25">[4]FES!#REF!</definedName>
    <definedName name="___SP17">[4]FES!#REF!</definedName>
    <definedName name="___SP18" localSheetId="25">[4]FES!#REF!</definedName>
    <definedName name="___SP18">[4]FES!#REF!</definedName>
    <definedName name="___SP19" localSheetId="25">[4]FES!#REF!</definedName>
    <definedName name="___SP19">[4]FES!#REF!</definedName>
    <definedName name="___SP2" localSheetId="25">[4]FES!#REF!</definedName>
    <definedName name="___SP2">[4]FES!#REF!</definedName>
    <definedName name="___SP20" localSheetId="25">[4]FES!#REF!</definedName>
    <definedName name="___SP20">[4]FES!#REF!</definedName>
    <definedName name="___SP3" localSheetId="25">[4]FES!#REF!</definedName>
    <definedName name="___SP3">[4]FES!#REF!</definedName>
    <definedName name="___SP4" localSheetId="25">[4]FES!#REF!</definedName>
    <definedName name="___SP4">[4]FES!#REF!</definedName>
    <definedName name="___SP5" localSheetId="25">[4]FES!#REF!</definedName>
    <definedName name="___SP5">[4]FES!#REF!</definedName>
    <definedName name="___SP7" localSheetId="25">[4]FES!#REF!</definedName>
    <definedName name="___SP7">[4]FES!#REF!</definedName>
    <definedName name="___SP8" localSheetId="25">[4]FES!#REF!</definedName>
    <definedName name="___SP8">[4]FES!#REF!</definedName>
    <definedName name="___SP9" localSheetId="25">[4]FES!#REF!</definedName>
    <definedName name="___SP9">[4]FES!#REF!</definedName>
    <definedName name="___SUM11" localSheetId="25">'[1]План поставок'!#REF!</definedName>
    <definedName name="___SUM11">'[1]План поставок'!#REF!</definedName>
    <definedName name="___SUM12" localSheetId="25">'[1]План поставок'!#REF!</definedName>
    <definedName name="___SUM12">'[1]План поставок'!#REF!</definedName>
    <definedName name="___SUM13" localSheetId="25">'[1]План поставок'!#REF!</definedName>
    <definedName name="___SUM13">'[1]План поставок'!#REF!</definedName>
    <definedName name="___SUM14" localSheetId="25">'[1]План поставок'!#REF!</definedName>
    <definedName name="___SUM14">'[1]План поставок'!#REF!</definedName>
    <definedName name="___SUM31" localSheetId="25">'[1]План поставок'!#REF!</definedName>
    <definedName name="___SUM31">'[1]План поставок'!#REF!</definedName>
    <definedName name="___TL1" localSheetId="28">#REF!</definedName>
    <definedName name="___TL1" localSheetId="2">#REF!</definedName>
    <definedName name="___TL1" localSheetId="25">#REF!</definedName>
    <definedName name="___TL1" localSheetId="24">#REF!</definedName>
    <definedName name="___TL1">#REF!</definedName>
    <definedName name="___TL10" localSheetId="25">#REF!</definedName>
    <definedName name="___TL10" localSheetId="24">#REF!</definedName>
    <definedName name="___TL10">#REF!</definedName>
    <definedName name="___TL11" localSheetId="25">#REF!</definedName>
    <definedName name="___TL11" localSheetId="24">#REF!</definedName>
    <definedName name="___TL11">#REF!</definedName>
    <definedName name="___TL12" localSheetId="25">#REF!</definedName>
    <definedName name="___TL12">#REF!</definedName>
    <definedName name="___TL13" localSheetId="25">#REF!</definedName>
    <definedName name="___TL13">#REF!</definedName>
    <definedName name="___TL14" localSheetId="25">#REF!</definedName>
    <definedName name="___TL14">#REF!</definedName>
    <definedName name="___TL15" localSheetId="25">#REF!</definedName>
    <definedName name="___TL15">#REF!</definedName>
    <definedName name="___TL2" localSheetId="25">#REF!</definedName>
    <definedName name="___TL2">#REF!</definedName>
    <definedName name="___TL3" localSheetId="25">#REF!</definedName>
    <definedName name="___TL3">#REF!</definedName>
    <definedName name="___TL4" localSheetId="25">#REF!</definedName>
    <definedName name="___TL4">#REF!</definedName>
    <definedName name="___TL5" localSheetId="25">#REF!</definedName>
    <definedName name="___TL5">#REF!</definedName>
    <definedName name="___TL6" localSheetId="25">#REF!</definedName>
    <definedName name="___TL6">#REF!</definedName>
    <definedName name="___TL7" localSheetId="25">#REF!</definedName>
    <definedName name="___TL7">#REF!</definedName>
    <definedName name="___TL8" localSheetId="25">#REF!</definedName>
    <definedName name="___TL8">#REF!</definedName>
    <definedName name="___TL9" localSheetId="25">#REF!</definedName>
    <definedName name="___TL9">#REF!</definedName>
    <definedName name="__123Graph_AGRAPH1" localSheetId="25" hidden="1">'[5]на 1 тут'!#REF!</definedName>
    <definedName name="__123Graph_AGRAPH1" hidden="1">'[5]на 1 тут'!#REF!</definedName>
    <definedName name="__123Graph_AGRAPH2" localSheetId="25" hidden="1">'[5]на 1 тут'!#REF!</definedName>
    <definedName name="__123Graph_AGRAPH2" hidden="1">'[5]на 1 тут'!#REF!</definedName>
    <definedName name="__123Graph_BGRAPH1" localSheetId="25" hidden="1">'[5]на 1 тут'!#REF!</definedName>
    <definedName name="__123Graph_BGRAPH1" hidden="1">'[5]на 1 тут'!#REF!</definedName>
    <definedName name="__123Graph_BGRAPH2" localSheetId="25" hidden="1">'[5]на 1 тут'!#REF!</definedName>
    <definedName name="__123Graph_BGRAPH2" hidden="1">'[5]на 1 тут'!#REF!</definedName>
    <definedName name="__123Graph_CGRAPH1" localSheetId="25" hidden="1">'[5]на 1 тут'!#REF!</definedName>
    <definedName name="__123Graph_CGRAPH1" hidden="1">'[5]на 1 тут'!#REF!</definedName>
    <definedName name="__123Graph_CGRAPH2" localSheetId="25" hidden="1">'[5]на 1 тут'!#REF!</definedName>
    <definedName name="__123Graph_CGRAPH2" hidden="1">'[5]на 1 тут'!#REF!</definedName>
    <definedName name="__123Graph_LBL_AGRAPH1" localSheetId="25" hidden="1">'[5]на 1 тут'!#REF!</definedName>
    <definedName name="__123Graph_LBL_AGRAPH1" hidden="1">'[5]на 1 тут'!#REF!</definedName>
    <definedName name="__123Graph_XGRAPH1" localSheetId="25" hidden="1">'[5]на 1 тут'!#REF!</definedName>
    <definedName name="__123Graph_XGRAPH1" hidden="1">'[5]на 1 тут'!#REF!</definedName>
    <definedName name="__123Graph_XGRAPH2" localSheetId="25" hidden="1">'[5]на 1 тут'!#REF!</definedName>
    <definedName name="__123Graph_XGRAPH2" hidden="1">'[5]на 1 тут'!#REF!</definedName>
    <definedName name="__a1" localSheetId="28" hidden="1">{"'Sheet1'!$A$1:$G$96","'Sheet1'!$A$1:$H$96"}</definedName>
    <definedName name="__a1" localSheetId="2" hidden="1">{"'Sheet1'!$A$1:$G$96","'Sheet1'!$A$1:$H$96"}</definedName>
    <definedName name="__a1" localSheetId="25" hidden="1">{"'Sheet1'!$A$1:$G$96","'Sheet1'!$A$1:$H$96"}</definedName>
    <definedName name="__a1" localSheetId="24" hidden="1">{"'Sheet1'!$A$1:$G$96","'Sheet1'!$A$1:$H$96"}</definedName>
    <definedName name="__a1" hidden="1">{"'Sheet1'!$A$1:$G$96","'Sheet1'!$A$1:$H$96"}</definedName>
    <definedName name="__a1_1" localSheetId="28">{"'Sheet1'!$A$1:$G$96","'Sheet1'!$A$1:$H$96"}</definedName>
    <definedName name="__a1_1" localSheetId="2">{"'Sheet1'!$A$1:$G$96","'Sheet1'!$A$1:$H$96"}</definedName>
    <definedName name="__a1_1" localSheetId="25">{"'Sheet1'!$A$1:$G$96","'Sheet1'!$A$1:$H$96"}</definedName>
    <definedName name="__a1_1" localSheetId="24">{"'Sheet1'!$A$1:$G$96","'Sheet1'!$A$1:$H$96"}</definedName>
    <definedName name="__a1_1">{"'Sheet1'!$A$1:$G$96","'Sheet1'!$A$1:$H$96"}</definedName>
    <definedName name="__a2" localSheetId="28" hidden="1">{"'Sheet1'!$A$1:$G$96","'Sheet1'!$A$1:$H$96"}</definedName>
    <definedName name="__a2" localSheetId="2" hidden="1">{"'Sheet1'!$A$1:$G$96","'Sheet1'!$A$1:$H$96"}</definedName>
    <definedName name="__a2" localSheetId="25" hidden="1">{"'Sheet1'!$A$1:$G$96","'Sheet1'!$A$1:$H$96"}</definedName>
    <definedName name="__a2" localSheetId="24" hidden="1">{"'Sheet1'!$A$1:$G$96","'Sheet1'!$A$1:$H$96"}</definedName>
    <definedName name="__a2" hidden="1">{"'Sheet1'!$A$1:$G$96","'Sheet1'!$A$1:$H$96"}</definedName>
    <definedName name="__a2_1" localSheetId="28">{"'Sheet1'!$A$1:$G$96","'Sheet1'!$A$1:$H$96"}</definedName>
    <definedName name="__a2_1" localSheetId="2">{"'Sheet1'!$A$1:$G$96","'Sheet1'!$A$1:$H$96"}</definedName>
    <definedName name="__a2_1" localSheetId="25">{"'Sheet1'!$A$1:$G$96","'Sheet1'!$A$1:$H$96"}</definedName>
    <definedName name="__a2_1" localSheetId="24">{"'Sheet1'!$A$1:$G$96","'Sheet1'!$A$1:$H$96"}</definedName>
    <definedName name="__a2_1">{"'Sheet1'!$A$1:$G$96","'Sheet1'!$A$1:$H$96"}</definedName>
    <definedName name="__cvb5" localSheetId="28" hidden="1">{"'Sheet1'!$A$1:$G$96","'Sheet1'!$A$1:$H$96"}</definedName>
    <definedName name="__cvb5" localSheetId="2" hidden="1">{"'Sheet1'!$A$1:$G$96","'Sheet1'!$A$1:$H$96"}</definedName>
    <definedName name="__cvb5" localSheetId="25" hidden="1">{"'Sheet1'!$A$1:$G$96","'Sheet1'!$A$1:$H$96"}</definedName>
    <definedName name="__cvb5" localSheetId="24" hidden="1">{"'Sheet1'!$A$1:$G$96","'Sheet1'!$A$1:$H$96"}</definedName>
    <definedName name="__cvb5" hidden="1">{"'Sheet1'!$A$1:$G$96","'Sheet1'!$A$1:$H$96"}</definedName>
    <definedName name="__cvb5_1" localSheetId="28">{"'Sheet1'!$A$1:$G$96","'Sheet1'!$A$1:$H$96"}</definedName>
    <definedName name="__cvb5_1" localSheetId="2">{"'Sheet1'!$A$1:$G$96","'Sheet1'!$A$1:$H$96"}</definedName>
    <definedName name="__cvb5_1" localSheetId="25">{"'Sheet1'!$A$1:$G$96","'Sheet1'!$A$1:$H$96"}</definedName>
    <definedName name="__cvb5_1" localSheetId="24">{"'Sheet1'!$A$1:$G$96","'Sheet1'!$A$1:$H$96"}</definedName>
    <definedName name="__cvb5_1">{"'Sheet1'!$A$1:$G$96","'Sheet1'!$A$1:$H$96"}</definedName>
    <definedName name="__hlo8" localSheetId="28">'[2]Расшифровки&gt;&gt;'!__hlo8</definedName>
    <definedName name="__hlo8" localSheetId="2">'[2]Расшифровки&gt;&gt;'!__hlo8</definedName>
    <definedName name="__hlo8" localSheetId="25">УС2017!__hlo8</definedName>
    <definedName name="__hlo8" localSheetId="24">'Услуги сторонних организаций'!__hlo8</definedName>
    <definedName name="__hlo8">[0]!__hlo8</definedName>
    <definedName name="__mm1" localSheetId="28">[6]ПРОГНОЗ_1!#REF!</definedName>
    <definedName name="__mm1" localSheetId="2">[6]ПРОГНОЗ_1!#REF!</definedName>
    <definedName name="__mm1" localSheetId="25">[6]ПРОГНОЗ_1!#REF!</definedName>
    <definedName name="__mm1" localSheetId="24">[6]ПРОГНОЗ_1!#REF!</definedName>
    <definedName name="__mm1">[6]ПРОГНОЗ_1!#REF!</definedName>
    <definedName name="__nm7" localSheetId="28" hidden="1">{"'Sheet1'!$A$1:$G$96","'Sheet1'!$A$1:$H$96"}</definedName>
    <definedName name="__nm7" localSheetId="2" hidden="1">{"'Sheet1'!$A$1:$G$96","'Sheet1'!$A$1:$H$96"}</definedName>
    <definedName name="__nm7" localSheetId="25" hidden="1">{"'Sheet1'!$A$1:$G$96","'Sheet1'!$A$1:$H$96"}</definedName>
    <definedName name="__nm7" localSheetId="24" hidden="1">{"'Sheet1'!$A$1:$G$96","'Sheet1'!$A$1:$H$96"}</definedName>
    <definedName name="__nm7" hidden="1">{"'Sheet1'!$A$1:$G$96","'Sheet1'!$A$1:$H$96"}</definedName>
    <definedName name="__nm7_1" localSheetId="28">{"'Sheet1'!$A$1:$G$96","'Sheet1'!$A$1:$H$96"}</definedName>
    <definedName name="__nm7_1" localSheetId="2">{"'Sheet1'!$A$1:$G$96","'Sheet1'!$A$1:$H$96"}</definedName>
    <definedName name="__nm7_1" localSheetId="25">{"'Sheet1'!$A$1:$G$96","'Sheet1'!$A$1:$H$96"}</definedName>
    <definedName name="__nm7_1" localSheetId="24">{"'Sheet1'!$A$1:$G$96","'Sheet1'!$A$1:$H$96"}</definedName>
    <definedName name="__nm7_1">{"'Sheet1'!$A$1:$G$96","'Sheet1'!$A$1:$H$96"}</definedName>
    <definedName name="__nm8" localSheetId="28" hidden="1">{"'Sheet1'!$A$1:$G$96","'Sheet1'!$A$1:$H$96"}</definedName>
    <definedName name="__nm8" localSheetId="2" hidden="1">{"'Sheet1'!$A$1:$G$96","'Sheet1'!$A$1:$H$96"}</definedName>
    <definedName name="__nm8" localSheetId="25" hidden="1">{"'Sheet1'!$A$1:$G$96","'Sheet1'!$A$1:$H$96"}</definedName>
    <definedName name="__nm8" localSheetId="24" hidden="1">{"'Sheet1'!$A$1:$G$96","'Sheet1'!$A$1:$H$96"}</definedName>
    <definedName name="__nm8" hidden="1">{"'Sheet1'!$A$1:$G$96","'Sheet1'!$A$1:$H$96"}</definedName>
    <definedName name="__nm8_1" localSheetId="28">{"'Sheet1'!$A$1:$G$96","'Sheet1'!$A$1:$H$96"}</definedName>
    <definedName name="__nm8_1" localSheetId="2">{"'Sheet1'!$A$1:$G$96","'Sheet1'!$A$1:$H$96"}</definedName>
    <definedName name="__nm8_1" localSheetId="25">{"'Sheet1'!$A$1:$G$96","'Sheet1'!$A$1:$H$96"}</definedName>
    <definedName name="__nm8_1" localSheetId="24">{"'Sheet1'!$A$1:$G$96","'Sheet1'!$A$1:$H$96"}</definedName>
    <definedName name="__nm8_1">{"'Sheet1'!$A$1:$G$96","'Sheet1'!$A$1:$H$96"}</definedName>
    <definedName name="__Num2" localSheetId="28">#REF!</definedName>
    <definedName name="__Num2" localSheetId="2">#REF!</definedName>
    <definedName name="__Num2" localSheetId="25">#REF!</definedName>
    <definedName name="__Num2" localSheetId="24">#REF!</definedName>
    <definedName name="__Num2">#REF!</definedName>
    <definedName name="__PR1" localSheetId="28">'[7]Прил 1'!#REF!</definedName>
    <definedName name="__PR1" localSheetId="2">'[7]Прил 1'!#REF!</definedName>
    <definedName name="__PR1" localSheetId="25">'[7]Прил 1'!#REF!</definedName>
    <definedName name="__PR1" localSheetId="24">'[7]Прил 1'!#REF!</definedName>
    <definedName name="__PR1">'[7]Прил 1'!#REF!</definedName>
    <definedName name="__q1" localSheetId="28" hidden="1">{"'Sheet1'!$A$1:$G$96","'Sheet1'!$A$1:$H$96"}</definedName>
    <definedName name="__q1" localSheetId="2" hidden="1">{"'Sheet1'!$A$1:$G$96","'Sheet1'!$A$1:$H$96"}</definedName>
    <definedName name="__q1" localSheetId="25" hidden="1">{"'Sheet1'!$A$1:$G$96","'Sheet1'!$A$1:$H$96"}</definedName>
    <definedName name="__q1" localSheetId="24" hidden="1">{"'Sheet1'!$A$1:$G$96","'Sheet1'!$A$1:$H$96"}</definedName>
    <definedName name="__q1" hidden="1">{"'Sheet1'!$A$1:$G$96","'Sheet1'!$A$1:$H$96"}</definedName>
    <definedName name="__q1_1" localSheetId="28">{"'Sheet1'!$A$1:$G$96","'Sheet1'!$A$1:$H$96"}</definedName>
    <definedName name="__q1_1" localSheetId="2">{"'Sheet1'!$A$1:$G$96","'Sheet1'!$A$1:$H$96"}</definedName>
    <definedName name="__q1_1" localSheetId="25">{"'Sheet1'!$A$1:$G$96","'Sheet1'!$A$1:$H$96"}</definedName>
    <definedName name="__q1_1" localSheetId="24">{"'Sheet1'!$A$1:$G$96","'Sheet1'!$A$1:$H$96"}</definedName>
    <definedName name="__q1_1">{"'Sheet1'!$A$1:$G$96","'Sheet1'!$A$1:$H$96"}</definedName>
    <definedName name="__q2" localSheetId="28">#N/A</definedName>
    <definedName name="__q2" localSheetId="2">#N/A</definedName>
    <definedName name="__q2" localSheetId="9">'приложение 5.2.1'!__q2</definedName>
    <definedName name="__q2" localSheetId="25" hidden="1">{"'Sheet1'!$A$1:$G$96","'Sheet1'!$A$1:$H$96"}</definedName>
    <definedName name="__q2" localSheetId="24">#N/A</definedName>
    <definedName name="__q2">'приложение 5.2.1'!__q2</definedName>
    <definedName name="__q2_1" localSheetId="28">{"'Sheet1'!$A$1:$G$96","'Sheet1'!$A$1:$H$96"}</definedName>
    <definedName name="__q2_1" localSheetId="2">{"'Sheet1'!$A$1:$G$96","'Sheet1'!$A$1:$H$96"}</definedName>
    <definedName name="__q2_1" localSheetId="25">{"'Sheet1'!$A$1:$G$96","'Sheet1'!$A$1:$H$96"}</definedName>
    <definedName name="__q2_1" localSheetId="24">{"'Sheet1'!$A$1:$G$96","'Sheet1'!$A$1:$H$96"}</definedName>
    <definedName name="__q2_1">{"'Sheet1'!$A$1:$G$96","'Sheet1'!$A$1:$H$96"}</definedName>
    <definedName name="__q3" localSheetId="28">#N/A</definedName>
    <definedName name="__q3" localSheetId="2">#N/A</definedName>
    <definedName name="__q3" localSheetId="9">'приложение 5.2.1'!__q3</definedName>
    <definedName name="__q3" localSheetId="25" hidden="1">{"'Sheet1'!$A$1:$G$96","'Sheet1'!$A$1:$H$96"}</definedName>
    <definedName name="__q3" localSheetId="24">#N/A</definedName>
    <definedName name="__q3">'приложение 5.2.1'!__q3</definedName>
    <definedName name="__q3_1" localSheetId="28">{"'Sheet1'!$A$1:$G$96","'Sheet1'!$A$1:$H$96"}</definedName>
    <definedName name="__q3_1" localSheetId="2">{"'Sheet1'!$A$1:$G$96","'Sheet1'!$A$1:$H$96"}</definedName>
    <definedName name="__q3_1" localSheetId="25">{"'Sheet1'!$A$1:$G$96","'Sheet1'!$A$1:$H$96"}</definedName>
    <definedName name="__q3_1" localSheetId="24">{"'Sheet1'!$A$1:$G$96","'Sheet1'!$A$1:$H$96"}</definedName>
    <definedName name="__q3_1">{"'Sheet1'!$A$1:$G$96","'Sheet1'!$A$1:$H$96"}</definedName>
    <definedName name="__q4" localSheetId="28">#N/A</definedName>
    <definedName name="__q4" localSheetId="2">#N/A</definedName>
    <definedName name="__q4" localSheetId="9">'приложение 5.2.1'!__q4</definedName>
    <definedName name="__q4" localSheetId="25" hidden="1">{"'Sheet1'!$A$1:$G$96","'Sheet1'!$A$1:$H$96"}</definedName>
    <definedName name="__q4" localSheetId="24">#N/A</definedName>
    <definedName name="__q4">'приложение 5.2.1'!__q4</definedName>
    <definedName name="__q4_1" localSheetId="28">{"'Sheet1'!$A$1:$G$96","'Sheet1'!$A$1:$H$96"}</definedName>
    <definedName name="__q4_1" localSheetId="2">{"'Sheet1'!$A$1:$G$96","'Sheet1'!$A$1:$H$96"}</definedName>
    <definedName name="__q4_1" localSheetId="25">{"'Sheet1'!$A$1:$G$96","'Sheet1'!$A$1:$H$96"}</definedName>
    <definedName name="__q4_1" localSheetId="24">{"'Sheet1'!$A$1:$G$96","'Sheet1'!$A$1:$H$96"}</definedName>
    <definedName name="__q4_1">{"'Sheet1'!$A$1:$G$96","'Sheet1'!$A$1:$H$96"}</definedName>
    <definedName name="__q5" localSheetId="28">#N/A</definedName>
    <definedName name="__q5" localSheetId="2">#N/A</definedName>
    <definedName name="__q5" localSheetId="9">'приложение 5.2.1'!__q5</definedName>
    <definedName name="__q5" localSheetId="25" hidden="1">{"'Sheet1'!$A$1:$G$96","'Sheet1'!$A$1:$H$96"}</definedName>
    <definedName name="__q5" localSheetId="24">#N/A</definedName>
    <definedName name="__q5">'приложение 5.2.1'!__q5</definedName>
    <definedName name="__q5_1" localSheetId="28">{"'Sheet1'!$A$1:$G$96","'Sheet1'!$A$1:$H$96"}</definedName>
    <definedName name="__q5_1" localSheetId="2">{"'Sheet1'!$A$1:$G$96","'Sheet1'!$A$1:$H$96"}</definedName>
    <definedName name="__q5_1" localSheetId="25">{"'Sheet1'!$A$1:$G$96","'Sheet1'!$A$1:$H$96"}</definedName>
    <definedName name="__q5_1" localSheetId="24">{"'Sheet1'!$A$1:$G$96","'Sheet1'!$A$1:$H$96"}</definedName>
    <definedName name="__q5_1">{"'Sheet1'!$A$1:$G$96","'Sheet1'!$A$1:$H$96"}</definedName>
    <definedName name="__q6" localSheetId="28">#N/A</definedName>
    <definedName name="__q6" localSheetId="2">#N/A</definedName>
    <definedName name="__q6" localSheetId="9">'приложение 5.2.1'!__q6</definedName>
    <definedName name="__q6" localSheetId="25" hidden="1">{"'Sheet1'!$A$1:$G$96","'Sheet1'!$A$1:$H$96"}</definedName>
    <definedName name="__q6" localSheetId="24">#N/A</definedName>
    <definedName name="__q6">'приложение 5.2.1'!__q6</definedName>
    <definedName name="__q6_1" localSheetId="28">{"'Sheet1'!$A$1:$G$96","'Sheet1'!$A$1:$H$96"}</definedName>
    <definedName name="__q6_1" localSheetId="2">{"'Sheet1'!$A$1:$G$96","'Sheet1'!$A$1:$H$96"}</definedName>
    <definedName name="__q6_1" localSheetId="25">{"'Sheet1'!$A$1:$G$96","'Sheet1'!$A$1:$H$96"}</definedName>
    <definedName name="__q6_1" localSheetId="24">{"'Sheet1'!$A$1:$G$96","'Sheet1'!$A$1:$H$96"}</definedName>
    <definedName name="__q6_1">{"'Sheet1'!$A$1:$G$96","'Sheet1'!$A$1:$H$96"}</definedName>
    <definedName name="__q7" localSheetId="28">#N/A</definedName>
    <definedName name="__q7" localSheetId="2">#N/A</definedName>
    <definedName name="__q7" localSheetId="9">'приложение 5.2.1'!__q7</definedName>
    <definedName name="__q7" localSheetId="25">#N/A</definedName>
    <definedName name="__q7" localSheetId="24">#N/A</definedName>
    <definedName name="__q7">'приложение 5.2.1'!__q7</definedName>
    <definedName name="__q8" localSheetId="28">#N/A</definedName>
    <definedName name="__q8" localSheetId="2">#N/A</definedName>
    <definedName name="__q8" localSheetId="9">'приложение 5.2.1'!__q8</definedName>
    <definedName name="__q8" localSheetId="25" hidden="1">{"'Sheet1'!$A$1:$G$96","'Sheet1'!$A$1:$H$96"}</definedName>
    <definedName name="__q8" localSheetId="24">#N/A</definedName>
    <definedName name="__q8">'приложение 5.2.1'!__q8</definedName>
    <definedName name="__q8_1" localSheetId="28">{"'Sheet1'!$A$1:$G$96","'Sheet1'!$A$1:$H$96"}</definedName>
    <definedName name="__q8_1" localSheetId="2">{"'Sheet1'!$A$1:$G$96","'Sheet1'!$A$1:$H$96"}</definedName>
    <definedName name="__q8_1" localSheetId="25">{"'Sheet1'!$A$1:$G$96","'Sheet1'!$A$1:$H$96"}</definedName>
    <definedName name="__q8_1" localSheetId="24">{"'Sheet1'!$A$1:$G$96","'Sheet1'!$A$1:$H$96"}</definedName>
    <definedName name="__q8_1">{"'Sheet1'!$A$1:$G$96","'Sheet1'!$A$1:$H$96"}</definedName>
    <definedName name="__q9" localSheetId="28">#N/A</definedName>
    <definedName name="__q9" localSheetId="2">#N/A</definedName>
    <definedName name="__q9" localSheetId="9">'приложение 5.2.1'!__q9</definedName>
    <definedName name="__q9" localSheetId="25" hidden="1">{"'Sheet1'!$A$1:$G$96","'Sheet1'!$A$1:$H$96"}</definedName>
    <definedName name="__q9" localSheetId="24">#N/A</definedName>
    <definedName name="__q9">'приложение 5.2.1'!__q9</definedName>
    <definedName name="__q9_1" localSheetId="28">{"'Sheet1'!$A$1:$G$96","'Sheet1'!$A$1:$H$96"}</definedName>
    <definedName name="__q9_1" localSheetId="2">{"'Sheet1'!$A$1:$G$96","'Sheet1'!$A$1:$H$96"}</definedName>
    <definedName name="__q9_1" localSheetId="25">{"'Sheet1'!$A$1:$G$96","'Sheet1'!$A$1:$H$96"}</definedName>
    <definedName name="__q9_1" localSheetId="24">{"'Sheet1'!$A$1:$G$96","'Sheet1'!$A$1:$H$96"}</definedName>
    <definedName name="__q9_1">{"'Sheet1'!$A$1:$G$96","'Sheet1'!$A$1:$H$96"}</definedName>
    <definedName name="__sdf2" localSheetId="28" hidden="1">{"'Sheet1'!$A$1:$G$96","'Sheet1'!$A$1:$H$96"}</definedName>
    <definedName name="__sdf2" localSheetId="2" hidden="1">{"'Sheet1'!$A$1:$G$96","'Sheet1'!$A$1:$H$96"}</definedName>
    <definedName name="__sdf2" localSheetId="25" hidden="1">{"'Sheet1'!$A$1:$G$96","'Sheet1'!$A$1:$H$96"}</definedName>
    <definedName name="__sdf2" localSheetId="24" hidden="1">{"'Sheet1'!$A$1:$G$96","'Sheet1'!$A$1:$H$96"}</definedName>
    <definedName name="__sdf2" hidden="1">{"'Sheet1'!$A$1:$G$96","'Sheet1'!$A$1:$H$96"}</definedName>
    <definedName name="__sdf2_1" localSheetId="28">{"'Sheet1'!$A$1:$G$96","'Sheet1'!$A$1:$H$96"}</definedName>
    <definedName name="__sdf2_1" localSheetId="2">{"'Sheet1'!$A$1:$G$96","'Sheet1'!$A$1:$H$96"}</definedName>
    <definedName name="__sdf2_1" localSheetId="25">{"'Sheet1'!$A$1:$G$96","'Sheet1'!$A$1:$H$96"}</definedName>
    <definedName name="__sdf2_1" localSheetId="24">{"'Sheet1'!$A$1:$G$96","'Sheet1'!$A$1:$H$96"}</definedName>
    <definedName name="__sdf2_1">{"'Sheet1'!$A$1:$G$96","'Sheet1'!$A$1:$H$96"}</definedName>
    <definedName name="__SP1" localSheetId="25">[4]FES!#REF!</definedName>
    <definedName name="__SP1" localSheetId="24">[4]FES!#REF!</definedName>
    <definedName name="__SP1">[4]FES!#REF!</definedName>
    <definedName name="__SP10" localSheetId="25">[4]FES!#REF!</definedName>
    <definedName name="__SP10" localSheetId="24">[4]FES!#REF!</definedName>
    <definedName name="__SP10">[4]FES!#REF!</definedName>
    <definedName name="__SP11" localSheetId="25">[4]FES!#REF!</definedName>
    <definedName name="__SP11" localSheetId="24">[4]FES!#REF!</definedName>
    <definedName name="__SP11">[4]FES!#REF!</definedName>
    <definedName name="__SP12" localSheetId="25">[4]FES!#REF!</definedName>
    <definedName name="__SP12" localSheetId="24">[4]FES!#REF!</definedName>
    <definedName name="__SP12">[4]FES!#REF!</definedName>
    <definedName name="__SP13" localSheetId="25">[4]FES!#REF!</definedName>
    <definedName name="__SP13" localSheetId="24">[4]FES!#REF!</definedName>
    <definedName name="__SP13">[4]FES!#REF!</definedName>
    <definedName name="__SP14" localSheetId="25">[4]FES!#REF!</definedName>
    <definedName name="__SP14" localSheetId="24">[4]FES!#REF!</definedName>
    <definedName name="__SP14">[4]FES!#REF!</definedName>
    <definedName name="__SP15" localSheetId="25">[4]FES!#REF!</definedName>
    <definedName name="__SP15" localSheetId="24">[4]FES!#REF!</definedName>
    <definedName name="__SP15">[4]FES!#REF!</definedName>
    <definedName name="__SP16" localSheetId="25">[4]FES!#REF!</definedName>
    <definedName name="__SP16" localSheetId="24">[4]FES!#REF!</definedName>
    <definedName name="__SP16">[4]FES!#REF!</definedName>
    <definedName name="__SP17" localSheetId="25">[4]FES!#REF!</definedName>
    <definedName name="__SP17" localSheetId="24">[4]FES!#REF!</definedName>
    <definedName name="__SP17">[4]FES!#REF!</definedName>
    <definedName name="__SP18" localSheetId="25">[4]FES!#REF!</definedName>
    <definedName name="__SP18" localSheetId="24">[4]FES!#REF!</definedName>
    <definedName name="__SP18">[4]FES!#REF!</definedName>
    <definedName name="__SP19" localSheetId="25">[4]FES!#REF!</definedName>
    <definedName name="__SP19" localSheetId="24">[4]FES!#REF!</definedName>
    <definedName name="__SP19">[4]FES!#REF!</definedName>
    <definedName name="__SP2" localSheetId="25">[4]FES!#REF!</definedName>
    <definedName name="__SP2" localSheetId="24">[4]FES!#REF!</definedName>
    <definedName name="__SP2">[4]FES!#REF!</definedName>
    <definedName name="__SP20" localSheetId="25">[4]FES!#REF!</definedName>
    <definedName name="__SP20" localSheetId="24">[4]FES!#REF!</definedName>
    <definedName name="__SP20">[4]FES!#REF!</definedName>
    <definedName name="__SP3" localSheetId="25">[4]FES!#REF!</definedName>
    <definedName name="__SP3" localSheetId="24">[4]FES!#REF!</definedName>
    <definedName name="__SP3">[4]FES!#REF!</definedName>
    <definedName name="__SP4" localSheetId="25">[4]FES!#REF!</definedName>
    <definedName name="__SP4" localSheetId="24">[4]FES!#REF!</definedName>
    <definedName name="__SP4">[4]FES!#REF!</definedName>
    <definedName name="__SP5" localSheetId="25">[4]FES!#REF!</definedName>
    <definedName name="__SP5" localSheetId="24">[4]FES!#REF!</definedName>
    <definedName name="__SP5">[4]FES!#REF!</definedName>
    <definedName name="__SP7" localSheetId="25">[4]FES!#REF!</definedName>
    <definedName name="__SP7" localSheetId="24">[4]FES!#REF!</definedName>
    <definedName name="__SP7">[4]FES!#REF!</definedName>
    <definedName name="__SP8" localSheetId="25">[4]FES!#REF!</definedName>
    <definedName name="__SP8" localSheetId="24">[4]FES!#REF!</definedName>
    <definedName name="__SP8">[4]FES!#REF!</definedName>
    <definedName name="__SP9" localSheetId="25">[4]FES!#REF!</definedName>
    <definedName name="__SP9" localSheetId="24">[4]FES!#REF!</definedName>
    <definedName name="__SP9">[4]FES!#REF!</definedName>
    <definedName name="__SUM11" localSheetId="25">'[1]План поставок'!#REF!</definedName>
    <definedName name="__SUM11">'[1]План поставок'!#REF!</definedName>
    <definedName name="__SUM11_1" localSheetId="25">'[1]План поставок'!#REF!</definedName>
    <definedName name="__SUM11_1">'[1]План поставок'!#REF!</definedName>
    <definedName name="__SUM12" localSheetId="25">'[1]План поставок'!#REF!</definedName>
    <definedName name="__SUM12">'[1]План поставок'!#REF!</definedName>
    <definedName name="__SUM12_1" localSheetId="25">'[1]План поставок'!#REF!</definedName>
    <definedName name="__SUM12_1">'[1]План поставок'!#REF!</definedName>
    <definedName name="__SUM13" localSheetId="25">'[1]План поставок'!#REF!</definedName>
    <definedName name="__SUM13">'[1]План поставок'!#REF!</definedName>
    <definedName name="__SUM13_1" localSheetId="25">'[1]План поставок'!#REF!</definedName>
    <definedName name="__SUM13_1">'[1]План поставок'!#REF!</definedName>
    <definedName name="__SUM14" localSheetId="25">'[1]План поставок'!#REF!</definedName>
    <definedName name="__SUM14">'[1]План поставок'!#REF!</definedName>
    <definedName name="__SUM14_1" localSheetId="25">'[1]План поставок'!#REF!</definedName>
    <definedName name="__SUM14_1">'[1]План поставок'!#REF!</definedName>
    <definedName name="__SUM31" localSheetId="25">'[1]План поставок'!#REF!</definedName>
    <definedName name="__SUM31">'[1]План поставок'!#REF!</definedName>
    <definedName name="__SUM31_1" localSheetId="25">'[1]План поставок'!#REF!</definedName>
    <definedName name="__SUM31_1">'[1]План поставок'!#REF!</definedName>
    <definedName name="__TL1" localSheetId="28">#REF!</definedName>
    <definedName name="__TL1" localSheetId="2">#REF!</definedName>
    <definedName name="__TL1" localSheetId="25">#REF!</definedName>
    <definedName name="__TL1" localSheetId="24">#REF!</definedName>
    <definedName name="__TL1">#REF!</definedName>
    <definedName name="__TL10" localSheetId="25">#REF!</definedName>
    <definedName name="__TL10" localSheetId="24">#REF!</definedName>
    <definedName name="__TL10">#REF!</definedName>
    <definedName name="__TL11" localSheetId="25">#REF!</definedName>
    <definedName name="__TL11" localSheetId="24">#REF!</definedName>
    <definedName name="__TL11">#REF!</definedName>
    <definedName name="__TL12" localSheetId="25">#REF!</definedName>
    <definedName name="__TL12">#REF!</definedName>
    <definedName name="__TL13" localSheetId="25">#REF!</definedName>
    <definedName name="__TL13">#REF!</definedName>
    <definedName name="__TL14" localSheetId="25">#REF!</definedName>
    <definedName name="__TL14">#REF!</definedName>
    <definedName name="__TL15" localSheetId="25">#REF!</definedName>
    <definedName name="__TL15">#REF!</definedName>
    <definedName name="__TL2" localSheetId="25">#REF!</definedName>
    <definedName name="__TL2">#REF!</definedName>
    <definedName name="__TL3" localSheetId="25">#REF!</definedName>
    <definedName name="__TL3">#REF!</definedName>
    <definedName name="__TL4" localSheetId="25">#REF!</definedName>
    <definedName name="__TL4">#REF!</definedName>
    <definedName name="__TL5" localSheetId="25">#REF!</definedName>
    <definedName name="__TL5">#REF!</definedName>
    <definedName name="__TL6" localSheetId="25">#REF!</definedName>
    <definedName name="__TL6">#REF!</definedName>
    <definedName name="__TL7" localSheetId="25">#REF!</definedName>
    <definedName name="__TL7">#REF!</definedName>
    <definedName name="__TL8" localSheetId="25">#REF!</definedName>
    <definedName name="__TL8">#REF!</definedName>
    <definedName name="__TL9" localSheetId="25">#REF!</definedName>
    <definedName name="__TL9">#REF!</definedName>
    <definedName name="__x1" localSheetId="28" hidden="1">{"'Sheet1'!$A$1:$G$96","'Sheet1'!$A$1:$H$96"}</definedName>
    <definedName name="__x1" localSheetId="2" hidden="1">{"'Sheet1'!$A$1:$G$96","'Sheet1'!$A$1:$H$96"}</definedName>
    <definedName name="__x1" localSheetId="25" hidden="1">{"'Sheet1'!$A$1:$G$96","'Sheet1'!$A$1:$H$96"}</definedName>
    <definedName name="__x1" localSheetId="24" hidden="1">{"'Sheet1'!$A$1:$G$96","'Sheet1'!$A$1:$H$96"}</definedName>
    <definedName name="__x1" hidden="1">{"'Sheet1'!$A$1:$G$96","'Sheet1'!$A$1:$H$96"}</definedName>
    <definedName name="__x1_1" localSheetId="28">{"'Sheet1'!$A$1:$G$96","'Sheet1'!$A$1:$H$96"}</definedName>
    <definedName name="__x1_1" localSheetId="2">{"'Sheet1'!$A$1:$G$96","'Sheet1'!$A$1:$H$96"}</definedName>
    <definedName name="__x1_1" localSheetId="25">{"'Sheet1'!$A$1:$G$96","'Sheet1'!$A$1:$H$96"}</definedName>
    <definedName name="__x1_1" localSheetId="24">{"'Sheet1'!$A$1:$G$96","'Sheet1'!$A$1:$H$96"}</definedName>
    <definedName name="__x1_1">{"'Sheet1'!$A$1:$G$96","'Sheet1'!$A$1:$H$96"}</definedName>
    <definedName name="__x2" localSheetId="28" hidden="1">{"'Sheet1'!$A$1:$G$96","'Sheet1'!$A$1:$H$96"}</definedName>
    <definedName name="__x2" localSheetId="2" hidden="1">{"'Sheet1'!$A$1:$G$96","'Sheet1'!$A$1:$H$96"}</definedName>
    <definedName name="__x2" localSheetId="25" hidden="1">{"'Sheet1'!$A$1:$G$96","'Sheet1'!$A$1:$H$96"}</definedName>
    <definedName name="__x2" localSheetId="24" hidden="1">{"'Sheet1'!$A$1:$G$96","'Sheet1'!$A$1:$H$96"}</definedName>
    <definedName name="__x2" hidden="1">{"'Sheet1'!$A$1:$G$96","'Sheet1'!$A$1:$H$96"}</definedName>
    <definedName name="__x2_1" localSheetId="28">{"'Sheet1'!$A$1:$G$96","'Sheet1'!$A$1:$H$96"}</definedName>
    <definedName name="__x2_1" localSheetId="2">{"'Sheet1'!$A$1:$G$96","'Sheet1'!$A$1:$H$96"}</definedName>
    <definedName name="__x2_1" localSheetId="25">{"'Sheet1'!$A$1:$G$96","'Sheet1'!$A$1:$H$96"}</definedName>
    <definedName name="__x2_1" localSheetId="24">{"'Sheet1'!$A$1:$G$96","'Sheet1'!$A$1:$H$96"}</definedName>
    <definedName name="__x2_1">{"'Sheet1'!$A$1:$G$96","'Sheet1'!$A$1:$H$96"}</definedName>
    <definedName name="__z1" localSheetId="28" hidden="1">{"'Sheet1'!$A$1:$G$96","'Sheet1'!$A$1:$H$96"}</definedName>
    <definedName name="__z1" localSheetId="2" hidden="1">{"'Sheet1'!$A$1:$G$96","'Sheet1'!$A$1:$H$96"}</definedName>
    <definedName name="__z1" localSheetId="25" hidden="1">{"'Sheet1'!$A$1:$G$96","'Sheet1'!$A$1:$H$96"}</definedName>
    <definedName name="__z1" localSheetId="24" hidden="1">{"'Sheet1'!$A$1:$G$96","'Sheet1'!$A$1:$H$96"}</definedName>
    <definedName name="__z1" hidden="1">{"'Sheet1'!$A$1:$G$96","'Sheet1'!$A$1:$H$96"}</definedName>
    <definedName name="__z1_1" localSheetId="28">{"'Sheet1'!$A$1:$G$96","'Sheet1'!$A$1:$H$96"}</definedName>
    <definedName name="__z1_1" localSheetId="2">{"'Sheet1'!$A$1:$G$96","'Sheet1'!$A$1:$H$96"}</definedName>
    <definedName name="__z1_1" localSheetId="25">{"'Sheet1'!$A$1:$G$96","'Sheet1'!$A$1:$H$96"}</definedName>
    <definedName name="__z1_1" localSheetId="24">{"'Sheet1'!$A$1:$G$96","'Sheet1'!$A$1:$H$96"}</definedName>
    <definedName name="__z1_1">{"'Sheet1'!$A$1:$G$96","'Sheet1'!$A$1:$H$96"}</definedName>
    <definedName name="__z3" localSheetId="28" hidden="1">{"'Sheet1'!$A$1:$G$96","'Sheet1'!$A$1:$H$96"}</definedName>
    <definedName name="__z3" localSheetId="2" hidden="1">{"'Sheet1'!$A$1:$G$96","'Sheet1'!$A$1:$H$96"}</definedName>
    <definedName name="__z3" localSheetId="25" hidden="1">{"'Sheet1'!$A$1:$G$96","'Sheet1'!$A$1:$H$96"}</definedName>
    <definedName name="__z3" localSheetId="24" hidden="1">{"'Sheet1'!$A$1:$G$96","'Sheet1'!$A$1:$H$96"}</definedName>
    <definedName name="__z3" hidden="1">{"'Sheet1'!$A$1:$G$96","'Sheet1'!$A$1:$H$96"}</definedName>
    <definedName name="__z3_1" localSheetId="28">{"'Sheet1'!$A$1:$G$96","'Sheet1'!$A$1:$H$96"}</definedName>
    <definedName name="__z3_1" localSheetId="2">{"'Sheet1'!$A$1:$G$96","'Sheet1'!$A$1:$H$96"}</definedName>
    <definedName name="__z3_1" localSheetId="25">{"'Sheet1'!$A$1:$G$96","'Sheet1'!$A$1:$H$96"}</definedName>
    <definedName name="__z3_1" localSheetId="24">{"'Sheet1'!$A$1:$G$96","'Sheet1'!$A$1:$H$96"}</definedName>
    <definedName name="__z3_1">{"'Sheet1'!$A$1:$G$96","'Sheet1'!$A$1:$H$96"}</definedName>
    <definedName name="__z4" localSheetId="28" hidden="1">{"'Sheet1'!$A$1:$G$96","'Sheet1'!$A$1:$H$96"}</definedName>
    <definedName name="__z4" localSheetId="2" hidden="1">{"'Sheet1'!$A$1:$G$96","'Sheet1'!$A$1:$H$96"}</definedName>
    <definedName name="__z4" localSheetId="25" hidden="1">{"'Sheet1'!$A$1:$G$96","'Sheet1'!$A$1:$H$96"}</definedName>
    <definedName name="__z4" localSheetId="24" hidden="1">{"'Sheet1'!$A$1:$G$96","'Sheet1'!$A$1:$H$96"}</definedName>
    <definedName name="__z4" hidden="1">{"'Sheet1'!$A$1:$G$96","'Sheet1'!$A$1:$H$96"}</definedName>
    <definedName name="__z4_1" localSheetId="28">{"'Sheet1'!$A$1:$G$96","'Sheet1'!$A$1:$H$96"}</definedName>
    <definedName name="__z4_1" localSheetId="2">{"'Sheet1'!$A$1:$G$96","'Sheet1'!$A$1:$H$96"}</definedName>
    <definedName name="__z4_1" localSheetId="25">{"'Sheet1'!$A$1:$G$96","'Sheet1'!$A$1:$H$96"}</definedName>
    <definedName name="__z4_1" localSheetId="24">{"'Sheet1'!$A$1:$G$96","'Sheet1'!$A$1:$H$96"}</definedName>
    <definedName name="__z4_1">{"'Sheet1'!$A$1:$G$96","'Sheet1'!$A$1:$H$96"}</definedName>
    <definedName name="_1Excel_BuiltIn_Print_Area_3_1_1_1" localSheetId="28">#REF!</definedName>
    <definedName name="_1Excel_BuiltIn_Print_Area_3_1_1_1" localSheetId="2">#REF!</definedName>
    <definedName name="_1Excel_BuiltIn_Print_Area_3_1_1_1" localSheetId="25">#REF!</definedName>
    <definedName name="_1Excel_BuiltIn_Print_Area_3_1_1_1">#REF!</definedName>
    <definedName name="_2Excel_BuiltIn_Print_Titles_2">([8]ф18!$A$1:$A$65531,[8]ф18!$A$6:$IV$8)</definedName>
    <definedName name="_a1" localSheetId="28" hidden="1">{"'Sheet1'!$A$1:$G$96","'Sheet1'!$A$1:$H$96"}</definedName>
    <definedName name="_a1" localSheetId="2" hidden="1">{"'Sheet1'!$A$1:$G$96","'Sheet1'!$A$1:$H$96"}</definedName>
    <definedName name="_a1" localSheetId="25" hidden="1">{"'Sheet1'!$A$1:$G$96","'Sheet1'!$A$1:$H$96"}</definedName>
    <definedName name="_a1" localSheetId="24" hidden="1">{"'Sheet1'!$A$1:$G$96","'Sheet1'!$A$1:$H$96"}</definedName>
    <definedName name="_a1" hidden="1">{"'Sheet1'!$A$1:$G$96","'Sheet1'!$A$1:$H$96"}</definedName>
    <definedName name="_a1_1" localSheetId="28">{"'Sheet1'!$A$1:$G$96","'Sheet1'!$A$1:$H$96"}</definedName>
    <definedName name="_a1_1" localSheetId="2">{"'Sheet1'!$A$1:$G$96","'Sheet1'!$A$1:$H$96"}</definedName>
    <definedName name="_a1_1" localSheetId="25">{"'Sheet1'!$A$1:$G$96","'Sheet1'!$A$1:$H$96"}</definedName>
    <definedName name="_a1_1" localSheetId="24">{"'Sheet1'!$A$1:$G$96","'Sheet1'!$A$1:$H$96"}</definedName>
    <definedName name="_a1_1">{"'Sheet1'!$A$1:$G$96","'Sheet1'!$A$1:$H$96"}</definedName>
    <definedName name="_a1_2" localSheetId="28">{"'Sheet1'!$A$1:$G$96","'Sheet1'!$A$1:$H$96"}</definedName>
    <definedName name="_a1_2" localSheetId="2">{"'Sheet1'!$A$1:$G$96","'Sheet1'!$A$1:$H$96"}</definedName>
    <definedName name="_a1_2" localSheetId="25">{"'Sheet1'!$A$1:$G$96","'Sheet1'!$A$1:$H$96"}</definedName>
    <definedName name="_a1_2" localSheetId="24">{"'Sheet1'!$A$1:$G$96","'Sheet1'!$A$1:$H$96"}</definedName>
    <definedName name="_a1_2">{"'Sheet1'!$A$1:$G$96","'Sheet1'!$A$1:$H$96"}</definedName>
    <definedName name="_a1_3" localSheetId="28">{"'Sheet1'!$A$1:$G$96","'Sheet1'!$A$1:$H$96"}</definedName>
    <definedName name="_a1_3" localSheetId="2">{"'Sheet1'!$A$1:$G$96","'Sheet1'!$A$1:$H$96"}</definedName>
    <definedName name="_a1_3" localSheetId="25">{"'Sheet1'!$A$1:$G$96","'Sheet1'!$A$1:$H$96"}</definedName>
    <definedName name="_a1_3" localSheetId="24">{"'Sheet1'!$A$1:$G$96","'Sheet1'!$A$1:$H$96"}</definedName>
    <definedName name="_a1_3">{"'Sheet1'!$A$1:$G$96","'Sheet1'!$A$1:$H$96"}</definedName>
    <definedName name="_a2" localSheetId="28" hidden="1">{"'Sheet1'!$A$1:$G$96","'Sheet1'!$A$1:$H$96"}</definedName>
    <definedName name="_a2" localSheetId="2" hidden="1">{"'Sheet1'!$A$1:$G$96","'Sheet1'!$A$1:$H$96"}</definedName>
    <definedName name="_a2" localSheetId="25" hidden="1">{"'Sheet1'!$A$1:$G$96","'Sheet1'!$A$1:$H$96"}</definedName>
    <definedName name="_a2" localSheetId="24" hidden="1">{"'Sheet1'!$A$1:$G$96","'Sheet1'!$A$1:$H$96"}</definedName>
    <definedName name="_a2" hidden="1">{"'Sheet1'!$A$1:$G$96","'Sheet1'!$A$1:$H$96"}</definedName>
    <definedName name="_a2_1" localSheetId="28">{"'Sheet1'!$A$1:$G$96","'Sheet1'!$A$1:$H$96"}</definedName>
    <definedName name="_a2_1" localSheetId="2">{"'Sheet1'!$A$1:$G$96","'Sheet1'!$A$1:$H$96"}</definedName>
    <definedName name="_a2_1" localSheetId="25">{"'Sheet1'!$A$1:$G$96","'Sheet1'!$A$1:$H$96"}</definedName>
    <definedName name="_a2_1" localSheetId="24">{"'Sheet1'!$A$1:$G$96","'Sheet1'!$A$1:$H$96"}</definedName>
    <definedName name="_a2_1">{"'Sheet1'!$A$1:$G$96","'Sheet1'!$A$1:$H$96"}</definedName>
    <definedName name="_a2_2" localSheetId="28">{"'Sheet1'!$A$1:$G$96","'Sheet1'!$A$1:$H$96"}</definedName>
    <definedName name="_a2_2" localSheetId="2">{"'Sheet1'!$A$1:$G$96","'Sheet1'!$A$1:$H$96"}</definedName>
    <definedName name="_a2_2" localSheetId="25">{"'Sheet1'!$A$1:$G$96","'Sheet1'!$A$1:$H$96"}</definedName>
    <definedName name="_a2_2" localSheetId="24">{"'Sheet1'!$A$1:$G$96","'Sheet1'!$A$1:$H$96"}</definedName>
    <definedName name="_a2_2">{"'Sheet1'!$A$1:$G$96","'Sheet1'!$A$1:$H$96"}</definedName>
    <definedName name="_a2_3" localSheetId="28">{"'Sheet1'!$A$1:$G$96","'Sheet1'!$A$1:$H$96"}</definedName>
    <definedName name="_a2_3" localSheetId="2">{"'Sheet1'!$A$1:$G$96","'Sheet1'!$A$1:$H$96"}</definedName>
    <definedName name="_a2_3" localSheetId="25">{"'Sheet1'!$A$1:$G$96","'Sheet1'!$A$1:$H$96"}</definedName>
    <definedName name="_a2_3" localSheetId="24">{"'Sheet1'!$A$1:$G$96","'Sheet1'!$A$1:$H$96"}</definedName>
    <definedName name="_a2_3">{"'Sheet1'!$A$1:$G$96","'Sheet1'!$A$1:$H$96"}</definedName>
    <definedName name="_cvb5" localSheetId="28" hidden="1">{"'Sheet1'!$A$1:$G$96","'Sheet1'!$A$1:$H$96"}</definedName>
    <definedName name="_cvb5" localSheetId="2" hidden="1">{"'Sheet1'!$A$1:$G$96","'Sheet1'!$A$1:$H$96"}</definedName>
    <definedName name="_cvb5" localSheetId="25" hidden="1">{"'Sheet1'!$A$1:$G$96","'Sheet1'!$A$1:$H$96"}</definedName>
    <definedName name="_cvb5" localSheetId="24" hidden="1">{"'Sheet1'!$A$1:$G$96","'Sheet1'!$A$1:$H$96"}</definedName>
    <definedName name="_cvb5" hidden="1">{"'Sheet1'!$A$1:$G$96","'Sheet1'!$A$1:$H$96"}</definedName>
    <definedName name="_cvb5_1" localSheetId="28">{"'Sheet1'!$A$1:$G$96","'Sheet1'!$A$1:$H$96"}</definedName>
    <definedName name="_cvb5_1" localSheetId="2">{"'Sheet1'!$A$1:$G$96","'Sheet1'!$A$1:$H$96"}</definedName>
    <definedName name="_cvb5_1" localSheetId="25">{"'Sheet1'!$A$1:$G$96","'Sheet1'!$A$1:$H$96"}</definedName>
    <definedName name="_cvb5_1" localSheetId="24">{"'Sheet1'!$A$1:$G$96","'Sheet1'!$A$1:$H$96"}</definedName>
    <definedName name="_cvb5_1">{"'Sheet1'!$A$1:$G$96","'Sheet1'!$A$1:$H$96"}</definedName>
    <definedName name="_cvb5_2" localSheetId="28">{"'Sheet1'!$A$1:$G$96","'Sheet1'!$A$1:$H$96"}</definedName>
    <definedName name="_cvb5_2" localSheetId="2">{"'Sheet1'!$A$1:$G$96","'Sheet1'!$A$1:$H$96"}</definedName>
    <definedName name="_cvb5_2" localSheetId="25">{"'Sheet1'!$A$1:$G$96","'Sheet1'!$A$1:$H$96"}</definedName>
    <definedName name="_cvb5_2" localSheetId="24">{"'Sheet1'!$A$1:$G$96","'Sheet1'!$A$1:$H$96"}</definedName>
    <definedName name="_cvb5_2">{"'Sheet1'!$A$1:$G$96","'Sheet1'!$A$1:$H$96"}</definedName>
    <definedName name="_cvb5_3" localSheetId="28">{"'Sheet1'!$A$1:$G$96","'Sheet1'!$A$1:$H$96"}</definedName>
    <definedName name="_cvb5_3" localSheetId="2">{"'Sheet1'!$A$1:$G$96","'Sheet1'!$A$1:$H$96"}</definedName>
    <definedName name="_cvb5_3" localSheetId="25">{"'Sheet1'!$A$1:$G$96","'Sheet1'!$A$1:$H$96"}</definedName>
    <definedName name="_cvb5_3" localSheetId="24">{"'Sheet1'!$A$1:$G$96","'Sheet1'!$A$1:$H$96"}</definedName>
    <definedName name="_cvb5_3">{"'Sheet1'!$A$1:$G$96","'Sheet1'!$A$1:$H$96"}</definedName>
    <definedName name="_d9" localSheetId="28" hidden="1">{"'Sheet1'!$A$1:$G$96","'Sheet1'!$A$1:$H$96"}</definedName>
    <definedName name="_d9" localSheetId="2" hidden="1">{"'Sheet1'!$A$1:$G$96","'Sheet1'!$A$1:$H$96"}</definedName>
    <definedName name="_d9" localSheetId="25" hidden="1">{"'Sheet1'!$A$1:$G$96","'Sheet1'!$A$1:$H$96"}</definedName>
    <definedName name="_d9" localSheetId="24" hidden="1">{"'Sheet1'!$A$1:$G$96","'Sheet1'!$A$1:$H$96"}</definedName>
    <definedName name="_d9" hidden="1">{"'Sheet1'!$A$1:$G$96","'Sheet1'!$A$1:$H$96"}</definedName>
    <definedName name="_def1999" localSheetId="25">'[9]1999-veca'!#REF!</definedName>
    <definedName name="_def1999" localSheetId="24">'[9]1999-veca'!#REF!</definedName>
    <definedName name="_def1999">'[9]1999-veca'!#REF!</definedName>
    <definedName name="_def2000г" localSheetId="28">#REF!</definedName>
    <definedName name="_def2000г" localSheetId="2">#REF!</definedName>
    <definedName name="_def2000г" localSheetId="25">#REF!</definedName>
    <definedName name="_def2000г" localSheetId="24">#REF!</definedName>
    <definedName name="_def2000г">#REF!</definedName>
    <definedName name="_def2001г" localSheetId="25">#REF!</definedName>
    <definedName name="_def2001г" localSheetId="24">#REF!</definedName>
    <definedName name="_def2001г">#REF!</definedName>
    <definedName name="_def2002г" localSheetId="25">#REF!</definedName>
    <definedName name="_def2002г" localSheetId="24">#REF!</definedName>
    <definedName name="_def2002г">#REF!</definedName>
    <definedName name="_hlo8" localSheetId="28">#N/A</definedName>
    <definedName name="_hlo8" localSheetId="2">#N/A</definedName>
    <definedName name="_hlo8" localSheetId="9">'приложение 5.2.1'!_hlo8</definedName>
    <definedName name="_hlo8" localSheetId="25">#N/A</definedName>
    <definedName name="_hlo8" localSheetId="24">#N/A</definedName>
    <definedName name="_hlo8">'приложение 5.2.1'!_hlo8</definedName>
    <definedName name="_inf2000" localSheetId="28">#REF!</definedName>
    <definedName name="_inf2000" localSheetId="2">#REF!</definedName>
    <definedName name="_inf2000" localSheetId="25">#REF!</definedName>
    <definedName name="_inf2000" localSheetId="24">#REF!</definedName>
    <definedName name="_inf2000">#REF!</definedName>
    <definedName name="_inf2001" localSheetId="25">#REF!</definedName>
    <definedName name="_inf2001">#REF!</definedName>
    <definedName name="_inf2002" localSheetId="25">#REF!</definedName>
    <definedName name="_inf2002">#REF!</definedName>
    <definedName name="_inf2003" localSheetId="25">#REF!</definedName>
    <definedName name="_inf2003">#REF!</definedName>
    <definedName name="_inf2004" localSheetId="25">#REF!</definedName>
    <definedName name="_inf2004">#REF!</definedName>
    <definedName name="_inf2005" localSheetId="25">#REF!</definedName>
    <definedName name="_inf2005">#REF!</definedName>
    <definedName name="_inf2006" localSheetId="25">#REF!</definedName>
    <definedName name="_inf2006">#REF!</definedName>
    <definedName name="_inf2007" localSheetId="25">#REF!</definedName>
    <definedName name="_inf2007">#REF!</definedName>
    <definedName name="_inf2008" localSheetId="25">#REF!</definedName>
    <definedName name="_inf2008">#REF!</definedName>
    <definedName name="_inf2009" localSheetId="25">#REF!</definedName>
    <definedName name="_inf2009">#REF!</definedName>
    <definedName name="_inf2010" localSheetId="25">#REF!</definedName>
    <definedName name="_inf2010">#REF!</definedName>
    <definedName name="_inf2011" localSheetId="25">#REF!</definedName>
    <definedName name="_inf2011">#REF!</definedName>
    <definedName name="_inf2012" localSheetId="25">#REF!</definedName>
    <definedName name="_inf2012">#REF!</definedName>
    <definedName name="_inf2013" localSheetId="25">#REF!</definedName>
    <definedName name="_inf2013">#REF!</definedName>
    <definedName name="_inf2014" localSheetId="25">#REF!</definedName>
    <definedName name="_inf2014">#REF!</definedName>
    <definedName name="_inf2015" localSheetId="25">#REF!</definedName>
    <definedName name="_inf2015">#REF!</definedName>
    <definedName name="_infl.99" localSheetId="25">[10]vec!#REF!</definedName>
    <definedName name="_infl.99" localSheetId="24">[10]vec!#REF!</definedName>
    <definedName name="_infl.99">[10]vec!#REF!</definedName>
    <definedName name="_mm1" localSheetId="25">[6]ПРОГНОЗ_1!#REF!</definedName>
    <definedName name="_mm1" localSheetId="24">[6]ПРОГНОЗ_1!#REF!</definedName>
    <definedName name="_mm1">[6]ПРОГНОЗ_1!#REF!</definedName>
    <definedName name="_nm7" localSheetId="28" hidden="1">{"'Sheet1'!$A$1:$G$96","'Sheet1'!$A$1:$H$96"}</definedName>
    <definedName name="_nm7" localSheetId="2" hidden="1">{"'Sheet1'!$A$1:$G$96","'Sheet1'!$A$1:$H$96"}</definedName>
    <definedName name="_nm7" localSheetId="25" hidden="1">{"'Sheet1'!$A$1:$G$96","'Sheet1'!$A$1:$H$96"}</definedName>
    <definedName name="_nm7" localSheetId="24" hidden="1">{"'Sheet1'!$A$1:$G$96","'Sheet1'!$A$1:$H$96"}</definedName>
    <definedName name="_nm7" hidden="1">{"'Sheet1'!$A$1:$G$96","'Sheet1'!$A$1:$H$96"}</definedName>
    <definedName name="_nm7_1" localSheetId="28">{"'Sheet1'!$A$1:$G$96","'Sheet1'!$A$1:$H$96"}</definedName>
    <definedName name="_nm7_1" localSheetId="2">{"'Sheet1'!$A$1:$G$96","'Sheet1'!$A$1:$H$96"}</definedName>
    <definedName name="_nm7_1" localSheetId="25">{"'Sheet1'!$A$1:$G$96","'Sheet1'!$A$1:$H$96"}</definedName>
    <definedName name="_nm7_1" localSheetId="24">{"'Sheet1'!$A$1:$G$96","'Sheet1'!$A$1:$H$96"}</definedName>
    <definedName name="_nm7_1">{"'Sheet1'!$A$1:$G$96","'Sheet1'!$A$1:$H$96"}</definedName>
    <definedName name="_nm7_2" localSheetId="28">{"'Sheet1'!$A$1:$G$96","'Sheet1'!$A$1:$H$96"}</definedName>
    <definedName name="_nm7_2" localSheetId="2">{"'Sheet1'!$A$1:$G$96","'Sheet1'!$A$1:$H$96"}</definedName>
    <definedName name="_nm7_2" localSheetId="25">{"'Sheet1'!$A$1:$G$96","'Sheet1'!$A$1:$H$96"}</definedName>
    <definedName name="_nm7_2" localSheetId="24">{"'Sheet1'!$A$1:$G$96","'Sheet1'!$A$1:$H$96"}</definedName>
    <definedName name="_nm7_2">{"'Sheet1'!$A$1:$G$96","'Sheet1'!$A$1:$H$96"}</definedName>
    <definedName name="_nm7_3" localSheetId="28">{"'Sheet1'!$A$1:$G$96","'Sheet1'!$A$1:$H$96"}</definedName>
    <definedName name="_nm7_3" localSheetId="2">{"'Sheet1'!$A$1:$G$96","'Sheet1'!$A$1:$H$96"}</definedName>
    <definedName name="_nm7_3" localSheetId="25">{"'Sheet1'!$A$1:$G$96","'Sheet1'!$A$1:$H$96"}</definedName>
    <definedName name="_nm7_3" localSheetId="24">{"'Sheet1'!$A$1:$G$96","'Sheet1'!$A$1:$H$96"}</definedName>
    <definedName name="_nm7_3">{"'Sheet1'!$A$1:$G$96","'Sheet1'!$A$1:$H$96"}</definedName>
    <definedName name="_nm8" localSheetId="28" hidden="1">{"'Sheet1'!$A$1:$G$96","'Sheet1'!$A$1:$H$96"}</definedName>
    <definedName name="_nm8" localSheetId="2" hidden="1">{"'Sheet1'!$A$1:$G$96","'Sheet1'!$A$1:$H$96"}</definedName>
    <definedName name="_nm8" localSheetId="25" hidden="1">{"'Sheet1'!$A$1:$G$96","'Sheet1'!$A$1:$H$96"}</definedName>
    <definedName name="_nm8" localSheetId="24" hidden="1">{"'Sheet1'!$A$1:$G$96","'Sheet1'!$A$1:$H$96"}</definedName>
    <definedName name="_nm8" hidden="1">{"'Sheet1'!$A$1:$G$96","'Sheet1'!$A$1:$H$96"}</definedName>
    <definedName name="_nm8_1" localSheetId="28">{"'Sheet1'!$A$1:$G$96","'Sheet1'!$A$1:$H$96"}</definedName>
    <definedName name="_nm8_1" localSheetId="2">{"'Sheet1'!$A$1:$G$96","'Sheet1'!$A$1:$H$96"}</definedName>
    <definedName name="_nm8_1" localSheetId="25">{"'Sheet1'!$A$1:$G$96","'Sheet1'!$A$1:$H$96"}</definedName>
    <definedName name="_nm8_1" localSheetId="24">{"'Sheet1'!$A$1:$G$96","'Sheet1'!$A$1:$H$96"}</definedName>
    <definedName name="_nm8_1">{"'Sheet1'!$A$1:$G$96","'Sheet1'!$A$1:$H$96"}</definedName>
    <definedName name="_nm8_2" localSheetId="28">{"'Sheet1'!$A$1:$G$96","'Sheet1'!$A$1:$H$96"}</definedName>
    <definedName name="_nm8_2" localSheetId="2">{"'Sheet1'!$A$1:$G$96","'Sheet1'!$A$1:$H$96"}</definedName>
    <definedName name="_nm8_2" localSheetId="25">{"'Sheet1'!$A$1:$G$96","'Sheet1'!$A$1:$H$96"}</definedName>
    <definedName name="_nm8_2" localSheetId="24">{"'Sheet1'!$A$1:$G$96","'Sheet1'!$A$1:$H$96"}</definedName>
    <definedName name="_nm8_2">{"'Sheet1'!$A$1:$G$96","'Sheet1'!$A$1:$H$96"}</definedName>
    <definedName name="_nm8_3" localSheetId="28">{"'Sheet1'!$A$1:$G$96","'Sheet1'!$A$1:$H$96"}</definedName>
    <definedName name="_nm8_3" localSheetId="2">{"'Sheet1'!$A$1:$G$96","'Sheet1'!$A$1:$H$96"}</definedName>
    <definedName name="_nm8_3" localSheetId="25">{"'Sheet1'!$A$1:$G$96","'Sheet1'!$A$1:$H$96"}</definedName>
    <definedName name="_nm8_3" localSheetId="24">{"'Sheet1'!$A$1:$G$96","'Sheet1'!$A$1:$H$96"}</definedName>
    <definedName name="_nm8_3">{"'Sheet1'!$A$1:$G$96","'Sheet1'!$A$1:$H$96"}</definedName>
    <definedName name="_Num2" localSheetId="28">#REF!</definedName>
    <definedName name="_Num2" localSheetId="2">#REF!</definedName>
    <definedName name="_Num2" localSheetId="25">#REF!</definedName>
    <definedName name="_Num2" localSheetId="24">#REF!</definedName>
    <definedName name="_Num2">#REF!</definedName>
    <definedName name="_PR1" localSheetId="28">'[11]Прил 1'!#REF!</definedName>
    <definedName name="_PR1" localSheetId="2">'[11]Прил 1'!#REF!</definedName>
    <definedName name="_PR1" localSheetId="25">'[11]Прил 1'!#REF!</definedName>
    <definedName name="_PR1" localSheetId="24">'[11]Прил 1'!#REF!</definedName>
    <definedName name="_PR1">'[11]Прил 1'!#REF!</definedName>
    <definedName name="_q1" localSheetId="28" hidden="1">{"'Sheet1'!$A$1:$G$96","'Sheet1'!$A$1:$H$96"}</definedName>
    <definedName name="_q1" localSheetId="2" hidden="1">{"'Sheet1'!$A$1:$G$96","'Sheet1'!$A$1:$H$96"}</definedName>
    <definedName name="_q1" localSheetId="25" hidden="1">{"'Sheet1'!$A$1:$G$96","'Sheet1'!$A$1:$H$96"}</definedName>
    <definedName name="_q1" localSheetId="24" hidden="1">{"'Sheet1'!$A$1:$G$96","'Sheet1'!$A$1:$H$96"}</definedName>
    <definedName name="_q1" hidden="1">{"'Sheet1'!$A$1:$G$96","'Sheet1'!$A$1:$H$96"}</definedName>
    <definedName name="_q1_1" localSheetId="28">{"'Sheet1'!$A$1:$G$96","'Sheet1'!$A$1:$H$96"}</definedName>
    <definedName name="_q1_1" localSheetId="2">{"'Sheet1'!$A$1:$G$96","'Sheet1'!$A$1:$H$96"}</definedName>
    <definedName name="_q1_1" localSheetId="25">{"'Sheet1'!$A$1:$G$96","'Sheet1'!$A$1:$H$96"}</definedName>
    <definedName name="_q1_1" localSheetId="24">{"'Sheet1'!$A$1:$G$96","'Sheet1'!$A$1:$H$96"}</definedName>
    <definedName name="_q1_1">{"'Sheet1'!$A$1:$G$96","'Sheet1'!$A$1:$H$96"}</definedName>
    <definedName name="_q1_2" localSheetId="28">{"'Sheet1'!$A$1:$G$96","'Sheet1'!$A$1:$H$96"}</definedName>
    <definedName name="_q1_2" localSheetId="2">{"'Sheet1'!$A$1:$G$96","'Sheet1'!$A$1:$H$96"}</definedName>
    <definedName name="_q1_2" localSheetId="25">{"'Sheet1'!$A$1:$G$96","'Sheet1'!$A$1:$H$96"}</definedName>
    <definedName name="_q1_2" localSheetId="24">{"'Sheet1'!$A$1:$G$96","'Sheet1'!$A$1:$H$96"}</definedName>
    <definedName name="_q1_2">{"'Sheet1'!$A$1:$G$96","'Sheet1'!$A$1:$H$96"}</definedName>
    <definedName name="_q1_3" localSheetId="28">{"'Sheet1'!$A$1:$G$96","'Sheet1'!$A$1:$H$96"}</definedName>
    <definedName name="_q1_3" localSheetId="2">{"'Sheet1'!$A$1:$G$96","'Sheet1'!$A$1:$H$96"}</definedName>
    <definedName name="_q1_3" localSheetId="25">{"'Sheet1'!$A$1:$G$96","'Sheet1'!$A$1:$H$96"}</definedName>
    <definedName name="_q1_3" localSheetId="24">{"'Sheet1'!$A$1:$G$96","'Sheet1'!$A$1:$H$96"}</definedName>
    <definedName name="_q1_3">{"'Sheet1'!$A$1:$G$96","'Sheet1'!$A$1:$H$96"}</definedName>
    <definedName name="_q2" localSheetId="28">#N/A</definedName>
    <definedName name="_q2" localSheetId="2">#N/A</definedName>
    <definedName name="_q2" localSheetId="9">'приложение 5.2.1'!_q2</definedName>
    <definedName name="_q2" localSheetId="25" hidden="1">{"'Sheet1'!$A$1:$G$96","'Sheet1'!$A$1:$H$96"}</definedName>
    <definedName name="_q2" localSheetId="24">#N/A</definedName>
    <definedName name="_q2">'приложение 5.2.1'!_q2</definedName>
    <definedName name="_q2_1" localSheetId="28">{"'Sheet1'!$A$1:$G$96","'Sheet1'!$A$1:$H$96"}</definedName>
    <definedName name="_q2_1" localSheetId="2">{"'Sheet1'!$A$1:$G$96","'Sheet1'!$A$1:$H$96"}</definedName>
    <definedName name="_q2_1" localSheetId="25">{"'Sheet1'!$A$1:$G$96","'Sheet1'!$A$1:$H$96"}</definedName>
    <definedName name="_q2_1" localSheetId="24">{"'Sheet1'!$A$1:$G$96","'Sheet1'!$A$1:$H$96"}</definedName>
    <definedName name="_q2_1">{"'Sheet1'!$A$1:$G$96","'Sheet1'!$A$1:$H$96"}</definedName>
    <definedName name="_q2_2" localSheetId="28">{"'Sheet1'!$A$1:$G$96","'Sheet1'!$A$1:$H$96"}</definedName>
    <definedName name="_q2_2" localSheetId="2">{"'Sheet1'!$A$1:$G$96","'Sheet1'!$A$1:$H$96"}</definedName>
    <definedName name="_q2_2" localSheetId="25">{"'Sheet1'!$A$1:$G$96","'Sheet1'!$A$1:$H$96"}</definedName>
    <definedName name="_q2_2" localSheetId="24">{"'Sheet1'!$A$1:$G$96","'Sheet1'!$A$1:$H$96"}</definedName>
    <definedName name="_q2_2">{"'Sheet1'!$A$1:$G$96","'Sheet1'!$A$1:$H$96"}</definedName>
    <definedName name="_q2_3" localSheetId="28">{"'Sheet1'!$A$1:$G$96","'Sheet1'!$A$1:$H$96"}</definedName>
    <definedName name="_q2_3" localSheetId="2">{"'Sheet1'!$A$1:$G$96","'Sheet1'!$A$1:$H$96"}</definedName>
    <definedName name="_q2_3" localSheetId="25">{"'Sheet1'!$A$1:$G$96","'Sheet1'!$A$1:$H$96"}</definedName>
    <definedName name="_q2_3" localSheetId="24">{"'Sheet1'!$A$1:$G$96","'Sheet1'!$A$1:$H$96"}</definedName>
    <definedName name="_q2_3">{"'Sheet1'!$A$1:$G$96","'Sheet1'!$A$1:$H$96"}</definedName>
    <definedName name="_q3" localSheetId="28">#N/A</definedName>
    <definedName name="_q3" localSheetId="2">#N/A</definedName>
    <definedName name="_q3" localSheetId="9">'приложение 5.2.1'!_q3</definedName>
    <definedName name="_q3" localSheetId="25" hidden="1">{"'Sheet1'!$A$1:$G$96","'Sheet1'!$A$1:$H$96"}</definedName>
    <definedName name="_q3" localSheetId="24">#N/A</definedName>
    <definedName name="_q3">'приложение 5.2.1'!_q3</definedName>
    <definedName name="_q3_1" localSheetId="28">{"'Sheet1'!$A$1:$G$96","'Sheet1'!$A$1:$H$96"}</definedName>
    <definedName name="_q3_1" localSheetId="2">{"'Sheet1'!$A$1:$G$96","'Sheet1'!$A$1:$H$96"}</definedName>
    <definedName name="_q3_1" localSheetId="25">{"'Sheet1'!$A$1:$G$96","'Sheet1'!$A$1:$H$96"}</definedName>
    <definedName name="_q3_1" localSheetId="24">{"'Sheet1'!$A$1:$G$96","'Sheet1'!$A$1:$H$96"}</definedName>
    <definedName name="_q3_1">{"'Sheet1'!$A$1:$G$96","'Sheet1'!$A$1:$H$96"}</definedName>
    <definedName name="_q3_2" localSheetId="28">{"'Sheet1'!$A$1:$G$96","'Sheet1'!$A$1:$H$96"}</definedName>
    <definedName name="_q3_2" localSheetId="2">{"'Sheet1'!$A$1:$G$96","'Sheet1'!$A$1:$H$96"}</definedName>
    <definedName name="_q3_2" localSheetId="25">{"'Sheet1'!$A$1:$G$96","'Sheet1'!$A$1:$H$96"}</definedName>
    <definedName name="_q3_2" localSheetId="24">{"'Sheet1'!$A$1:$G$96","'Sheet1'!$A$1:$H$96"}</definedName>
    <definedName name="_q3_2">{"'Sheet1'!$A$1:$G$96","'Sheet1'!$A$1:$H$96"}</definedName>
    <definedName name="_q3_3" localSheetId="28">{"'Sheet1'!$A$1:$G$96","'Sheet1'!$A$1:$H$96"}</definedName>
    <definedName name="_q3_3" localSheetId="2">{"'Sheet1'!$A$1:$G$96","'Sheet1'!$A$1:$H$96"}</definedName>
    <definedName name="_q3_3" localSheetId="25">{"'Sheet1'!$A$1:$G$96","'Sheet1'!$A$1:$H$96"}</definedName>
    <definedName name="_q3_3" localSheetId="24">{"'Sheet1'!$A$1:$G$96","'Sheet1'!$A$1:$H$96"}</definedName>
    <definedName name="_q3_3">{"'Sheet1'!$A$1:$G$96","'Sheet1'!$A$1:$H$96"}</definedName>
    <definedName name="_q4" localSheetId="28">#N/A</definedName>
    <definedName name="_q4" localSheetId="2">#N/A</definedName>
    <definedName name="_q4" localSheetId="9">'приложение 5.2.1'!_q4</definedName>
    <definedName name="_q4" localSheetId="25" hidden="1">{"'Sheet1'!$A$1:$G$96","'Sheet1'!$A$1:$H$96"}</definedName>
    <definedName name="_q4" localSheetId="24">#N/A</definedName>
    <definedName name="_q4">'приложение 5.2.1'!_q4</definedName>
    <definedName name="_q4_1" localSheetId="28">{"'Sheet1'!$A$1:$G$96","'Sheet1'!$A$1:$H$96"}</definedName>
    <definedName name="_q4_1" localSheetId="2">{"'Sheet1'!$A$1:$G$96","'Sheet1'!$A$1:$H$96"}</definedName>
    <definedName name="_q4_1" localSheetId="25">{"'Sheet1'!$A$1:$G$96","'Sheet1'!$A$1:$H$96"}</definedName>
    <definedName name="_q4_1" localSheetId="24">{"'Sheet1'!$A$1:$G$96","'Sheet1'!$A$1:$H$96"}</definedName>
    <definedName name="_q4_1">{"'Sheet1'!$A$1:$G$96","'Sheet1'!$A$1:$H$96"}</definedName>
    <definedName name="_q4_2" localSheetId="28">{"'Sheet1'!$A$1:$G$96","'Sheet1'!$A$1:$H$96"}</definedName>
    <definedName name="_q4_2" localSheetId="2">{"'Sheet1'!$A$1:$G$96","'Sheet1'!$A$1:$H$96"}</definedName>
    <definedName name="_q4_2" localSheetId="25">{"'Sheet1'!$A$1:$G$96","'Sheet1'!$A$1:$H$96"}</definedName>
    <definedName name="_q4_2" localSheetId="24">{"'Sheet1'!$A$1:$G$96","'Sheet1'!$A$1:$H$96"}</definedName>
    <definedName name="_q4_2">{"'Sheet1'!$A$1:$G$96","'Sheet1'!$A$1:$H$96"}</definedName>
    <definedName name="_q4_3" localSheetId="28">{"'Sheet1'!$A$1:$G$96","'Sheet1'!$A$1:$H$96"}</definedName>
    <definedName name="_q4_3" localSheetId="2">{"'Sheet1'!$A$1:$G$96","'Sheet1'!$A$1:$H$96"}</definedName>
    <definedName name="_q4_3" localSheetId="25">{"'Sheet1'!$A$1:$G$96","'Sheet1'!$A$1:$H$96"}</definedName>
    <definedName name="_q4_3" localSheetId="24">{"'Sheet1'!$A$1:$G$96","'Sheet1'!$A$1:$H$96"}</definedName>
    <definedName name="_q4_3">{"'Sheet1'!$A$1:$G$96","'Sheet1'!$A$1:$H$96"}</definedName>
    <definedName name="_q5" localSheetId="28">#N/A</definedName>
    <definedName name="_q5" localSheetId="2">#N/A</definedName>
    <definedName name="_q5" localSheetId="9">'приложение 5.2.1'!_q5</definedName>
    <definedName name="_q5" localSheetId="25" hidden="1">{"'Sheet1'!$A$1:$G$96","'Sheet1'!$A$1:$H$96"}</definedName>
    <definedName name="_q5" localSheetId="24">#N/A</definedName>
    <definedName name="_q5">'приложение 5.2.1'!_q5</definedName>
    <definedName name="_q5_1" localSheetId="28">{"'Sheet1'!$A$1:$G$96","'Sheet1'!$A$1:$H$96"}</definedName>
    <definedName name="_q5_1" localSheetId="2">{"'Sheet1'!$A$1:$G$96","'Sheet1'!$A$1:$H$96"}</definedName>
    <definedName name="_q5_1" localSheetId="25">{"'Sheet1'!$A$1:$G$96","'Sheet1'!$A$1:$H$96"}</definedName>
    <definedName name="_q5_1" localSheetId="24">{"'Sheet1'!$A$1:$G$96","'Sheet1'!$A$1:$H$96"}</definedName>
    <definedName name="_q5_1">{"'Sheet1'!$A$1:$G$96","'Sheet1'!$A$1:$H$96"}</definedName>
    <definedName name="_q5_2" localSheetId="28">{"'Sheet1'!$A$1:$G$96","'Sheet1'!$A$1:$H$96"}</definedName>
    <definedName name="_q5_2" localSheetId="2">{"'Sheet1'!$A$1:$G$96","'Sheet1'!$A$1:$H$96"}</definedName>
    <definedName name="_q5_2" localSheetId="25">{"'Sheet1'!$A$1:$G$96","'Sheet1'!$A$1:$H$96"}</definedName>
    <definedName name="_q5_2" localSheetId="24">{"'Sheet1'!$A$1:$G$96","'Sheet1'!$A$1:$H$96"}</definedName>
    <definedName name="_q5_2">{"'Sheet1'!$A$1:$G$96","'Sheet1'!$A$1:$H$96"}</definedName>
    <definedName name="_q5_3" localSheetId="28">{"'Sheet1'!$A$1:$G$96","'Sheet1'!$A$1:$H$96"}</definedName>
    <definedName name="_q5_3" localSheetId="2">{"'Sheet1'!$A$1:$G$96","'Sheet1'!$A$1:$H$96"}</definedName>
    <definedName name="_q5_3" localSheetId="25">{"'Sheet1'!$A$1:$G$96","'Sheet1'!$A$1:$H$96"}</definedName>
    <definedName name="_q5_3" localSheetId="24">{"'Sheet1'!$A$1:$G$96","'Sheet1'!$A$1:$H$96"}</definedName>
    <definedName name="_q5_3">{"'Sheet1'!$A$1:$G$96","'Sheet1'!$A$1:$H$96"}</definedName>
    <definedName name="_q6" localSheetId="28">#N/A</definedName>
    <definedName name="_q6" localSheetId="2">#N/A</definedName>
    <definedName name="_q6" localSheetId="9">'приложение 5.2.1'!_q6</definedName>
    <definedName name="_q6" localSheetId="25" hidden="1">{"'Sheet1'!$A$1:$G$96","'Sheet1'!$A$1:$H$96"}</definedName>
    <definedName name="_q6" localSheetId="24">#N/A</definedName>
    <definedName name="_q6">'приложение 5.2.1'!_q6</definedName>
    <definedName name="_q6_1" localSheetId="28">{"'Sheet1'!$A$1:$G$96","'Sheet1'!$A$1:$H$96"}</definedName>
    <definedName name="_q6_1" localSheetId="2">{"'Sheet1'!$A$1:$G$96","'Sheet1'!$A$1:$H$96"}</definedName>
    <definedName name="_q6_1" localSheetId="25">{"'Sheet1'!$A$1:$G$96","'Sheet1'!$A$1:$H$96"}</definedName>
    <definedName name="_q6_1" localSheetId="24">{"'Sheet1'!$A$1:$G$96","'Sheet1'!$A$1:$H$96"}</definedName>
    <definedName name="_q6_1">{"'Sheet1'!$A$1:$G$96","'Sheet1'!$A$1:$H$96"}</definedName>
    <definedName name="_q6_2" localSheetId="28">{"'Sheet1'!$A$1:$G$96","'Sheet1'!$A$1:$H$96"}</definedName>
    <definedName name="_q6_2" localSheetId="2">{"'Sheet1'!$A$1:$G$96","'Sheet1'!$A$1:$H$96"}</definedName>
    <definedName name="_q6_2" localSheetId="25">{"'Sheet1'!$A$1:$G$96","'Sheet1'!$A$1:$H$96"}</definedName>
    <definedName name="_q6_2" localSheetId="24">{"'Sheet1'!$A$1:$G$96","'Sheet1'!$A$1:$H$96"}</definedName>
    <definedName name="_q6_2">{"'Sheet1'!$A$1:$G$96","'Sheet1'!$A$1:$H$96"}</definedName>
    <definedName name="_q6_3" localSheetId="28">{"'Sheet1'!$A$1:$G$96","'Sheet1'!$A$1:$H$96"}</definedName>
    <definedName name="_q6_3" localSheetId="2">{"'Sheet1'!$A$1:$G$96","'Sheet1'!$A$1:$H$96"}</definedName>
    <definedName name="_q6_3" localSheetId="25">{"'Sheet1'!$A$1:$G$96","'Sheet1'!$A$1:$H$96"}</definedName>
    <definedName name="_q6_3" localSheetId="24">{"'Sheet1'!$A$1:$G$96","'Sheet1'!$A$1:$H$96"}</definedName>
    <definedName name="_q6_3">{"'Sheet1'!$A$1:$G$96","'Sheet1'!$A$1:$H$96"}</definedName>
    <definedName name="_q7" localSheetId="28">#N/A</definedName>
    <definedName name="_q7" localSheetId="2">#N/A</definedName>
    <definedName name="_q7" localSheetId="9">'приложение 5.2.1'!_q7</definedName>
    <definedName name="_q7" localSheetId="25">#N/A</definedName>
    <definedName name="_q7" localSheetId="24">#N/A</definedName>
    <definedName name="_q7">'приложение 5.2.1'!_q7</definedName>
    <definedName name="_q8" localSheetId="28">#N/A</definedName>
    <definedName name="_q8" localSheetId="2">#N/A</definedName>
    <definedName name="_q8" localSheetId="9">'приложение 5.2.1'!_q8</definedName>
    <definedName name="_q8" localSheetId="25" hidden="1">{"'Sheet1'!$A$1:$G$96","'Sheet1'!$A$1:$H$96"}</definedName>
    <definedName name="_q8" localSheetId="24">#N/A</definedName>
    <definedName name="_q8">'приложение 5.2.1'!_q8</definedName>
    <definedName name="_q8_1" localSheetId="28">{"'Sheet1'!$A$1:$G$96","'Sheet1'!$A$1:$H$96"}</definedName>
    <definedName name="_q8_1" localSheetId="2">{"'Sheet1'!$A$1:$G$96","'Sheet1'!$A$1:$H$96"}</definedName>
    <definedName name="_q8_1" localSheetId="25">{"'Sheet1'!$A$1:$G$96","'Sheet1'!$A$1:$H$96"}</definedName>
    <definedName name="_q8_1" localSheetId="24">{"'Sheet1'!$A$1:$G$96","'Sheet1'!$A$1:$H$96"}</definedName>
    <definedName name="_q8_1">{"'Sheet1'!$A$1:$G$96","'Sheet1'!$A$1:$H$96"}</definedName>
    <definedName name="_q8_2" localSheetId="28">{"'Sheet1'!$A$1:$G$96","'Sheet1'!$A$1:$H$96"}</definedName>
    <definedName name="_q8_2" localSheetId="2">{"'Sheet1'!$A$1:$G$96","'Sheet1'!$A$1:$H$96"}</definedName>
    <definedName name="_q8_2" localSheetId="25">{"'Sheet1'!$A$1:$G$96","'Sheet1'!$A$1:$H$96"}</definedName>
    <definedName name="_q8_2" localSheetId="24">{"'Sheet1'!$A$1:$G$96","'Sheet1'!$A$1:$H$96"}</definedName>
    <definedName name="_q8_2">{"'Sheet1'!$A$1:$G$96","'Sheet1'!$A$1:$H$96"}</definedName>
    <definedName name="_q8_3" localSheetId="28">{"'Sheet1'!$A$1:$G$96","'Sheet1'!$A$1:$H$96"}</definedName>
    <definedName name="_q8_3" localSheetId="2">{"'Sheet1'!$A$1:$G$96","'Sheet1'!$A$1:$H$96"}</definedName>
    <definedName name="_q8_3" localSheetId="25">{"'Sheet1'!$A$1:$G$96","'Sheet1'!$A$1:$H$96"}</definedName>
    <definedName name="_q8_3" localSheetId="24">{"'Sheet1'!$A$1:$G$96","'Sheet1'!$A$1:$H$96"}</definedName>
    <definedName name="_q8_3">{"'Sheet1'!$A$1:$G$96","'Sheet1'!$A$1:$H$96"}</definedName>
    <definedName name="_q9" localSheetId="28">#N/A</definedName>
    <definedName name="_q9" localSheetId="2">#N/A</definedName>
    <definedName name="_q9" localSheetId="9">'приложение 5.2.1'!_q9</definedName>
    <definedName name="_q9" localSheetId="25" hidden="1">{"'Sheet1'!$A$1:$G$96","'Sheet1'!$A$1:$H$96"}</definedName>
    <definedName name="_q9" localSheetId="24">#N/A</definedName>
    <definedName name="_q9">'приложение 5.2.1'!_q9</definedName>
    <definedName name="_q9_1" localSheetId="28">{"'Sheet1'!$A$1:$G$96","'Sheet1'!$A$1:$H$96"}</definedName>
    <definedName name="_q9_1" localSheetId="2">{"'Sheet1'!$A$1:$G$96","'Sheet1'!$A$1:$H$96"}</definedName>
    <definedName name="_q9_1" localSheetId="25">{"'Sheet1'!$A$1:$G$96","'Sheet1'!$A$1:$H$96"}</definedName>
    <definedName name="_q9_1" localSheetId="24">{"'Sheet1'!$A$1:$G$96","'Sheet1'!$A$1:$H$96"}</definedName>
    <definedName name="_q9_1">{"'Sheet1'!$A$1:$G$96","'Sheet1'!$A$1:$H$96"}</definedName>
    <definedName name="_q9_2" localSheetId="28">{"'Sheet1'!$A$1:$G$96","'Sheet1'!$A$1:$H$96"}</definedName>
    <definedName name="_q9_2" localSheetId="2">{"'Sheet1'!$A$1:$G$96","'Sheet1'!$A$1:$H$96"}</definedName>
    <definedName name="_q9_2" localSheetId="25">{"'Sheet1'!$A$1:$G$96","'Sheet1'!$A$1:$H$96"}</definedName>
    <definedName name="_q9_2" localSheetId="24">{"'Sheet1'!$A$1:$G$96","'Sheet1'!$A$1:$H$96"}</definedName>
    <definedName name="_q9_2">{"'Sheet1'!$A$1:$G$96","'Sheet1'!$A$1:$H$96"}</definedName>
    <definedName name="_q9_3" localSheetId="28">{"'Sheet1'!$A$1:$G$96","'Sheet1'!$A$1:$H$96"}</definedName>
    <definedName name="_q9_3" localSheetId="2">{"'Sheet1'!$A$1:$G$96","'Sheet1'!$A$1:$H$96"}</definedName>
    <definedName name="_q9_3" localSheetId="25">{"'Sheet1'!$A$1:$G$96","'Sheet1'!$A$1:$H$96"}</definedName>
    <definedName name="_q9_3" localSheetId="24">{"'Sheet1'!$A$1:$G$96","'Sheet1'!$A$1:$H$96"}</definedName>
    <definedName name="_q9_3">{"'Sheet1'!$A$1:$G$96","'Sheet1'!$A$1:$H$96"}</definedName>
    <definedName name="_qt6" localSheetId="28" hidden="1">{"'Sheet1'!$A$1:$G$96","'Sheet1'!$A$1:$H$96"}</definedName>
    <definedName name="_qt6" localSheetId="2" hidden="1">{"'Sheet1'!$A$1:$G$96","'Sheet1'!$A$1:$H$96"}</definedName>
    <definedName name="_qt6" localSheetId="25" hidden="1">{"'Sheet1'!$A$1:$G$96","'Sheet1'!$A$1:$H$96"}</definedName>
    <definedName name="_qt6" localSheetId="24" hidden="1">{"'Sheet1'!$A$1:$G$96","'Sheet1'!$A$1:$H$96"}</definedName>
    <definedName name="_qt6" hidden="1">{"'Sheet1'!$A$1:$G$96","'Sheet1'!$A$1:$H$96"}</definedName>
    <definedName name="_sdf2" localSheetId="28" hidden="1">{"'Sheet1'!$A$1:$G$96","'Sheet1'!$A$1:$H$96"}</definedName>
    <definedName name="_sdf2" localSheetId="2" hidden="1">{"'Sheet1'!$A$1:$G$96","'Sheet1'!$A$1:$H$96"}</definedName>
    <definedName name="_sdf2" localSheetId="25" hidden="1">{"'Sheet1'!$A$1:$G$96","'Sheet1'!$A$1:$H$96"}</definedName>
    <definedName name="_sdf2" localSheetId="24" hidden="1">{"'Sheet1'!$A$1:$G$96","'Sheet1'!$A$1:$H$96"}</definedName>
    <definedName name="_sdf2" hidden="1">{"'Sheet1'!$A$1:$G$96","'Sheet1'!$A$1:$H$96"}</definedName>
    <definedName name="_sdf2_1" localSheetId="28">{"'Sheet1'!$A$1:$G$96","'Sheet1'!$A$1:$H$96"}</definedName>
    <definedName name="_sdf2_1" localSheetId="2">{"'Sheet1'!$A$1:$G$96","'Sheet1'!$A$1:$H$96"}</definedName>
    <definedName name="_sdf2_1" localSheetId="25">{"'Sheet1'!$A$1:$G$96","'Sheet1'!$A$1:$H$96"}</definedName>
    <definedName name="_sdf2_1" localSheetId="24">{"'Sheet1'!$A$1:$G$96","'Sheet1'!$A$1:$H$96"}</definedName>
    <definedName name="_sdf2_1">{"'Sheet1'!$A$1:$G$96","'Sheet1'!$A$1:$H$96"}</definedName>
    <definedName name="_sdf2_2" localSheetId="28">{"'Sheet1'!$A$1:$G$96","'Sheet1'!$A$1:$H$96"}</definedName>
    <definedName name="_sdf2_2" localSheetId="2">{"'Sheet1'!$A$1:$G$96","'Sheet1'!$A$1:$H$96"}</definedName>
    <definedName name="_sdf2_2" localSheetId="25">{"'Sheet1'!$A$1:$G$96","'Sheet1'!$A$1:$H$96"}</definedName>
    <definedName name="_sdf2_2" localSheetId="24">{"'Sheet1'!$A$1:$G$96","'Sheet1'!$A$1:$H$96"}</definedName>
    <definedName name="_sdf2_2">{"'Sheet1'!$A$1:$G$96","'Sheet1'!$A$1:$H$96"}</definedName>
    <definedName name="_sdf2_3" localSheetId="28">{"'Sheet1'!$A$1:$G$96","'Sheet1'!$A$1:$H$96"}</definedName>
    <definedName name="_sdf2_3" localSheetId="2">{"'Sheet1'!$A$1:$G$96","'Sheet1'!$A$1:$H$96"}</definedName>
    <definedName name="_sdf2_3" localSheetId="25">{"'Sheet1'!$A$1:$G$96","'Sheet1'!$A$1:$H$96"}</definedName>
    <definedName name="_sdf2_3" localSheetId="24">{"'Sheet1'!$A$1:$G$96","'Sheet1'!$A$1:$H$96"}</definedName>
    <definedName name="_sdf2_3">{"'Sheet1'!$A$1:$G$96","'Sheet1'!$A$1:$H$96"}</definedName>
    <definedName name="_SP1" localSheetId="25">[4]FES!#REF!</definedName>
    <definedName name="_SP1" localSheetId="24">[4]FES!#REF!</definedName>
    <definedName name="_SP1">[4]FES!#REF!</definedName>
    <definedName name="_SP10" localSheetId="25">[4]FES!#REF!</definedName>
    <definedName name="_SP10" localSheetId="24">[4]FES!#REF!</definedName>
    <definedName name="_SP10">[4]FES!#REF!</definedName>
    <definedName name="_SP11" localSheetId="25">[4]FES!#REF!</definedName>
    <definedName name="_SP11" localSheetId="24">[4]FES!#REF!</definedName>
    <definedName name="_SP11">[4]FES!#REF!</definedName>
    <definedName name="_SP12" localSheetId="25">[4]FES!#REF!</definedName>
    <definedName name="_SP12" localSheetId="24">[4]FES!#REF!</definedName>
    <definedName name="_SP12">[4]FES!#REF!</definedName>
    <definedName name="_SP13" localSheetId="25">[4]FES!#REF!</definedName>
    <definedName name="_SP13" localSheetId="24">[4]FES!#REF!</definedName>
    <definedName name="_SP13">[4]FES!#REF!</definedName>
    <definedName name="_SP14" localSheetId="25">[4]FES!#REF!</definedName>
    <definedName name="_SP14" localSheetId="24">[4]FES!#REF!</definedName>
    <definedName name="_SP14">[4]FES!#REF!</definedName>
    <definedName name="_SP15" localSheetId="25">[4]FES!#REF!</definedName>
    <definedName name="_SP15" localSheetId="24">[4]FES!#REF!</definedName>
    <definedName name="_SP15">[4]FES!#REF!</definedName>
    <definedName name="_SP16" localSheetId="25">[4]FES!#REF!</definedName>
    <definedName name="_SP16" localSheetId="24">[4]FES!#REF!</definedName>
    <definedName name="_SP16">[4]FES!#REF!</definedName>
    <definedName name="_SP17" localSheetId="25">[4]FES!#REF!</definedName>
    <definedName name="_SP17" localSheetId="24">[4]FES!#REF!</definedName>
    <definedName name="_SP17">[4]FES!#REF!</definedName>
    <definedName name="_SP18" localSheetId="25">[4]FES!#REF!</definedName>
    <definedName name="_SP18" localSheetId="24">[4]FES!#REF!</definedName>
    <definedName name="_SP18">[4]FES!#REF!</definedName>
    <definedName name="_SP19" localSheetId="25">[4]FES!#REF!</definedName>
    <definedName name="_SP19" localSheetId="24">[4]FES!#REF!</definedName>
    <definedName name="_SP19">[4]FES!#REF!</definedName>
    <definedName name="_SP2" localSheetId="25">[4]FES!#REF!</definedName>
    <definedName name="_SP2" localSheetId="24">[4]FES!#REF!</definedName>
    <definedName name="_SP2">[4]FES!#REF!</definedName>
    <definedName name="_SP20" localSheetId="25">[4]FES!#REF!</definedName>
    <definedName name="_SP20" localSheetId="24">[4]FES!#REF!</definedName>
    <definedName name="_SP20">[4]FES!#REF!</definedName>
    <definedName name="_SP3" localSheetId="25">[4]FES!#REF!</definedName>
    <definedName name="_SP3" localSheetId="24">[4]FES!#REF!</definedName>
    <definedName name="_SP3">[4]FES!#REF!</definedName>
    <definedName name="_SP4" localSheetId="25">[4]FES!#REF!</definedName>
    <definedName name="_SP4" localSheetId="24">[4]FES!#REF!</definedName>
    <definedName name="_SP4">[4]FES!#REF!</definedName>
    <definedName name="_SP5" localSheetId="25">[4]FES!#REF!</definedName>
    <definedName name="_SP5" localSheetId="24">[4]FES!#REF!</definedName>
    <definedName name="_SP5">[4]FES!#REF!</definedName>
    <definedName name="_SP7" localSheetId="25">[4]FES!#REF!</definedName>
    <definedName name="_SP7" localSheetId="24">[4]FES!#REF!</definedName>
    <definedName name="_SP7">[4]FES!#REF!</definedName>
    <definedName name="_SP8" localSheetId="25">[4]FES!#REF!</definedName>
    <definedName name="_SP8" localSheetId="24">[4]FES!#REF!</definedName>
    <definedName name="_SP8">[4]FES!#REF!</definedName>
    <definedName name="_SP9" localSheetId="25">[4]FES!#REF!</definedName>
    <definedName name="_SP9" localSheetId="24">[4]FES!#REF!</definedName>
    <definedName name="_SP9">[4]FES!#REF!</definedName>
    <definedName name="_SUM11" localSheetId="25">'[1]План поставок'!#REF!</definedName>
    <definedName name="_SUM11">'[1]План поставок'!#REF!</definedName>
    <definedName name="_SUM11_1" localSheetId="25">'[1]План поставок'!#REF!</definedName>
    <definedName name="_SUM11_1">'[1]План поставок'!#REF!</definedName>
    <definedName name="_SUM12" localSheetId="25">'[1]План поставок'!#REF!</definedName>
    <definedName name="_SUM12">'[1]План поставок'!#REF!</definedName>
    <definedName name="_SUM12_1" localSheetId="25">'[1]План поставок'!#REF!</definedName>
    <definedName name="_SUM12_1">'[1]План поставок'!#REF!</definedName>
    <definedName name="_SUM13" localSheetId="25">'[1]План поставок'!#REF!</definedName>
    <definedName name="_SUM13">'[1]План поставок'!#REF!</definedName>
    <definedName name="_SUM13_1" localSheetId="25">'[1]План поставок'!#REF!</definedName>
    <definedName name="_SUM13_1">'[1]План поставок'!#REF!</definedName>
    <definedName name="_SUM14" localSheetId="25">'[1]План поставок'!#REF!</definedName>
    <definedName name="_SUM14">'[1]План поставок'!#REF!</definedName>
    <definedName name="_SUM14_1" localSheetId="25">'[1]План поставок'!#REF!</definedName>
    <definedName name="_SUM14_1">'[1]План поставок'!#REF!</definedName>
    <definedName name="_SUM31" localSheetId="25">'[1]План поставок'!#REF!</definedName>
    <definedName name="_SUM31">'[1]План поставок'!#REF!</definedName>
    <definedName name="_SUM31_1" localSheetId="25">'[1]План поставок'!#REF!</definedName>
    <definedName name="_SUM31_1">'[1]План поставок'!#REF!</definedName>
    <definedName name="_TL1" localSheetId="28">#REF!</definedName>
    <definedName name="_TL1" localSheetId="2">#REF!</definedName>
    <definedName name="_TL1" localSheetId="25">#REF!</definedName>
    <definedName name="_TL1" localSheetId="24">#REF!</definedName>
    <definedName name="_TL1">#REF!</definedName>
    <definedName name="_TL10" localSheetId="25">#REF!</definedName>
    <definedName name="_TL10" localSheetId="24">#REF!</definedName>
    <definedName name="_TL10">#REF!</definedName>
    <definedName name="_TL11" localSheetId="25">#REF!</definedName>
    <definedName name="_TL11" localSheetId="24">#REF!</definedName>
    <definedName name="_TL11">#REF!</definedName>
    <definedName name="_TL12" localSheetId="25">#REF!</definedName>
    <definedName name="_TL12">#REF!</definedName>
    <definedName name="_TL13" localSheetId="25">#REF!</definedName>
    <definedName name="_TL13">#REF!</definedName>
    <definedName name="_TL14" localSheetId="25">#REF!</definedName>
    <definedName name="_TL14">#REF!</definedName>
    <definedName name="_TL15" localSheetId="25">#REF!</definedName>
    <definedName name="_TL15">#REF!</definedName>
    <definedName name="_TL2" localSheetId="25">#REF!</definedName>
    <definedName name="_TL2">#REF!</definedName>
    <definedName name="_TL3" localSheetId="25">#REF!</definedName>
    <definedName name="_TL3">#REF!</definedName>
    <definedName name="_TL4" localSheetId="25">#REF!</definedName>
    <definedName name="_TL4">#REF!</definedName>
    <definedName name="_TL5" localSheetId="25">#REF!</definedName>
    <definedName name="_TL5">#REF!</definedName>
    <definedName name="_TL6" localSheetId="25">#REF!</definedName>
    <definedName name="_TL6">#REF!</definedName>
    <definedName name="_TL7" localSheetId="25">#REF!</definedName>
    <definedName name="_TL7">#REF!</definedName>
    <definedName name="_TL8" localSheetId="25">#REF!</definedName>
    <definedName name="_TL8">#REF!</definedName>
    <definedName name="_TL9" localSheetId="25">#REF!</definedName>
    <definedName name="_TL9">#REF!</definedName>
    <definedName name="_x1" localSheetId="28" hidden="1">{"'Sheet1'!$A$1:$G$96","'Sheet1'!$A$1:$H$96"}</definedName>
    <definedName name="_x1" localSheetId="2" hidden="1">{"'Sheet1'!$A$1:$G$96","'Sheet1'!$A$1:$H$96"}</definedName>
    <definedName name="_x1" localSheetId="25" hidden="1">{"'Sheet1'!$A$1:$G$96","'Sheet1'!$A$1:$H$96"}</definedName>
    <definedName name="_x1" localSheetId="24" hidden="1">{"'Sheet1'!$A$1:$G$96","'Sheet1'!$A$1:$H$96"}</definedName>
    <definedName name="_x1" hidden="1">{"'Sheet1'!$A$1:$G$96","'Sheet1'!$A$1:$H$96"}</definedName>
    <definedName name="_x1_1" localSheetId="28">{"'Sheet1'!$A$1:$G$96","'Sheet1'!$A$1:$H$96"}</definedName>
    <definedName name="_x1_1" localSheetId="2">{"'Sheet1'!$A$1:$G$96","'Sheet1'!$A$1:$H$96"}</definedName>
    <definedName name="_x1_1" localSheetId="25">{"'Sheet1'!$A$1:$G$96","'Sheet1'!$A$1:$H$96"}</definedName>
    <definedName name="_x1_1" localSheetId="24">{"'Sheet1'!$A$1:$G$96","'Sheet1'!$A$1:$H$96"}</definedName>
    <definedName name="_x1_1">{"'Sheet1'!$A$1:$G$96","'Sheet1'!$A$1:$H$96"}</definedName>
    <definedName name="_x1_2" localSheetId="28">{"'Sheet1'!$A$1:$G$96","'Sheet1'!$A$1:$H$96"}</definedName>
    <definedName name="_x1_2" localSheetId="2">{"'Sheet1'!$A$1:$G$96","'Sheet1'!$A$1:$H$96"}</definedName>
    <definedName name="_x1_2" localSheetId="25">{"'Sheet1'!$A$1:$G$96","'Sheet1'!$A$1:$H$96"}</definedName>
    <definedName name="_x1_2" localSheetId="24">{"'Sheet1'!$A$1:$G$96","'Sheet1'!$A$1:$H$96"}</definedName>
    <definedName name="_x1_2">{"'Sheet1'!$A$1:$G$96","'Sheet1'!$A$1:$H$96"}</definedName>
    <definedName name="_x1_3" localSheetId="28">{"'Sheet1'!$A$1:$G$96","'Sheet1'!$A$1:$H$96"}</definedName>
    <definedName name="_x1_3" localSheetId="2">{"'Sheet1'!$A$1:$G$96","'Sheet1'!$A$1:$H$96"}</definedName>
    <definedName name="_x1_3" localSheetId="25">{"'Sheet1'!$A$1:$G$96","'Sheet1'!$A$1:$H$96"}</definedName>
    <definedName name="_x1_3" localSheetId="24">{"'Sheet1'!$A$1:$G$96","'Sheet1'!$A$1:$H$96"}</definedName>
    <definedName name="_x1_3">{"'Sheet1'!$A$1:$G$96","'Sheet1'!$A$1:$H$96"}</definedName>
    <definedName name="_x2" localSheetId="28" hidden="1">{"'Sheet1'!$A$1:$G$96","'Sheet1'!$A$1:$H$96"}</definedName>
    <definedName name="_x2" localSheetId="2" hidden="1">{"'Sheet1'!$A$1:$G$96","'Sheet1'!$A$1:$H$96"}</definedName>
    <definedName name="_x2" localSheetId="25" hidden="1">{"'Sheet1'!$A$1:$G$96","'Sheet1'!$A$1:$H$96"}</definedName>
    <definedName name="_x2" localSheetId="24" hidden="1">{"'Sheet1'!$A$1:$G$96","'Sheet1'!$A$1:$H$96"}</definedName>
    <definedName name="_x2" hidden="1">{"'Sheet1'!$A$1:$G$96","'Sheet1'!$A$1:$H$96"}</definedName>
    <definedName name="_x2_1" localSheetId="28">{"'Sheet1'!$A$1:$G$96","'Sheet1'!$A$1:$H$96"}</definedName>
    <definedName name="_x2_1" localSheetId="2">{"'Sheet1'!$A$1:$G$96","'Sheet1'!$A$1:$H$96"}</definedName>
    <definedName name="_x2_1" localSheetId="25">{"'Sheet1'!$A$1:$G$96","'Sheet1'!$A$1:$H$96"}</definedName>
    <definedName name="_x2_1" localSheetId="24">{"'Sheet1'!$A$1:$G$96","'Sheet1'!$A$1:$H$96"}</definedName>
    <definedName name="_x2_1">{"'Sheet1'!$A$1:$G$96","'Sheet1'!$A$1:$H$96"}</definedName>
    <definedName name="_x2_2" localSheetId="28">{"'Sheet1'!$A$1:$G$96","'Sheet1'!$A$1:$H$96"}</definedName>
    <definedName name="_x2_2" localSheetId="2">{"'Sheet1'!$A$1:$G$96","'Sheet1'!$A$1:$H$96"}</definedName>
    <definedName name="_x2_2" localSheetId="25">{"'Sheet1'!$A$1:$G$96","'Sheet1'!$A$1:$H$96"}</definedName>
    <definedName name="_x2_2" localSheetId="24">{"'Sheet1'!$A$1:$G$96","'Sheet1'!$A$1:$H$96"}</definedName>
    <definedName name="_x2_2">{"'Sheet1'!$A$1:$G$96","'Sheet1'!$A$1:$H$96"}</definedName>
    <definedName name="_x2_3" localSheetId="28">{"'Sheet1'!$A$1:$G$96","'Sheet1'!$A$1:$H$96"}</definedName>
    <definedName name="_x2_3" localSheetId="2">{"'Sheet1'!$A$1:$G$96","'Sheet1'!$A$1:$H$96"}</definedName>
    <definedName name="_x2_3" localSheetId="25">{"'Sheet1'!$A$1:$G$96","'Sheet1'!$A$1:$H$96"}</definedName>
    <definedName name="_x2_3" localSheetId="24">{"'Sheet1'!$A$1:$G$96","'Sheet1'!$A$1:$H$96"}</definedName>
    <definedName name="_x2_3">{"'Sheet1'!$A$1:$G$96","'Sheet1'!$A$1:$H$96"}</definedName>
    <definedName name="_y3" localSheetId="28" hidden="1">{"'Sheet1'!$A$1:$G$96","'Sheet1'!$A$1:$H$96"}</definedName>
    <definedName name="_y3" localSheetId="2" hidden="1">{"'Sheet1'!$A$1:$G$96","'Sheet1'!$A$1:$H$96"}</definedName>
    <definedName name="_y3" localSheetId="25" hidden="1">{"'Sheet1'!$A$1:$G$96","'Sheet1'!$A$1:$H$96"}</definedName>
    <definedName name="_y3" localSheetId="24" hidden="1">{"'Sheet1'!$A$1:$G$96","'Sheet1'!$A$1:$H$96"}</definedName>
    <definedName name="_y3" hidden="1">{"'Sheet1'!$A$1:$G$96","'Sheet1'!$A$1:$H$96"}</definedName>
    <definedName name="_z1" localSheetId="28" hidden="1">{"'Sheet1'!$A$1:$G$96","'Sheet1'!$A$1:$H$96"}</definedName>
    <definedName name="_z1" localSheetId="2" hidden="1">{"'Sheet1'!$A$1:$G$96","'Sheet1'!$A$1:$H$96"}</definedName>
    <definedName name="_z1" localSheetId="25" hidden="1">{"'Sheet1'!$A$1:$G$96","'Sheet1'!$A$1:$H$96"}</definedName>
    <definedName name="_z1" localSheetId="24" hidden="1">{"'Sheet1'!$A$1:$G$96","'Sheet1'!$A$1:$H$96"}</definedName>
    <definedName name="_z1" hidden="1">{"'Sheet1'!$A$1:$G$96","'Sheet1'!$A$1:$H$96"}</definedName>
    <definedName name="_z1_1" localSheetId="28">{"'Sheet1'!$A$1:$G$96","'Sheet1'!$A$1:$H$96"}</definedName>
    <definedName name="_z1_1" localSheetId="2">{"'Sheet1'!$A$1:$G$96","'Sheet1'!$A$1:$H$96"}</definedName>
    <definedName name="_z1_1" localSheetId="25">{"'Sheet1'!$A$1:$G$96","'Sheet1'!$A$1:$H$96"}</definedName>
    <definedName name="_z1_1" localSheetId="24">{"'Sheet1'!$A$1:$G$96","'Sheet1'!$A$1:$H$96"}</definedName>
    <definedName name="_z1_1">{"'Sheet1'!$A$1:$G$96","'Sheet1'!$A$1:$H$96"}</definedName>
    <definedName name="_z1_2" localSheetId="28">{"'Sheet1'!$A$1:$G$96","'Sheet1'!$A$1:$H$96"}</definedName>
    <definedName name="_z1_2" localSheetId="2">{"'Sheet1'!$A$1:$G$96","'Sheet1'!$A$1:$H$96"}</definedName>
    <definedName name="_z1_2" localSheetId="25">{"'Sheet1'!$A$1:$G$96","'Sheet1'!$A$1:$H$96"}</definedName>
    <definedName name="_z1_2" localSheetId="24">{"'Sheet1'!$A$1:$G$96","'Sheet1'!$A$1:$H$96"}</definedName>
    <definedName name="_z1_2">{"'Sheet1'!$A$1:$G$96","'Sheet1'!$A$1:$H$96"}</definedName>
    <definedName name="_z1_3" localSheetId="28">{"'Sheet1'!$A$1:$G$96","'Sheet1'!$A$1:$H$96"}</definedName>
    <definedName name="_z1_3" localSheetId="2">{"'Sheet1'!$A$1:$G$96","'Sheet1'!$A$1:$H$96"}</definedName>
    <definedName name="_z1_3" localSheetId="25">{"'Sheet1'!$A$1:$G$96","'Sheet1'!$A$1:$H$96"}</definedName>
    <definedName name="_z1_3" localSheetId="24">{"'Sheet1'!$A$1:$G$96","'Sheet1'!$A$1:$H$96"}</definedName>
    <definedName name="_z1_3">{"'Sheet1'!$A$1:$G$96","'Sheet1'!$A$1:$H$96"}</definedName>
    <definedName name="_z3" localSheetId="28" hidden="1">{"'Sheet1'!$A$1:$G$96","'Sheet1'!$A$1:$H$96"}</definedName>
    <definedName name="_z3" localSheetId="2" hidden="1">{"'Sheet1'!$A$1:$G$96","'Sheet1'!$A$1:$H$96"}</definedName>
    <definedName name="_z3" localSheetId="25" hidden="1">{"'Sheet1'!$A$1:$G$96","'Sheet1'!$A$1:$H$96"}</definedName>
    <definedName name="_z3" localSheetId="24" hidden="1">{"'Sheet1'!$A$1:$G$96","'Sheet1'!$A$1:$H$96"}</definedName>
    <definedName name="_z3" hidden="1">{"'Sheet1'!$A$1:$G$96","'Sheet1'!$A$1:$H$96"}</definedName>
    <definedName name="_z3_1" localSheetId="28">{"'Sheet1'!$A$1:$G$96","'Sheet1'!$A$1:$H$96"}</definedName>
    <definedName name="_z3_1" localSheetId="2">{"'Sheet1'!$A$1:$G$96","'Sheet1'!$A$1:$H$96"}</definedName>
    <definedName name="_z3_1" localSheetId="25">{"'Sheet1'!$A$1:$G$96","'Sheet1'!$A$1:$H$96"}</definedName>
    <definedName name="_z3_1" localSheetId="24">{"'Sheet1'!$A$1:$G$96","'Sheet1'!$A$1:$H$96"}</definedName>
    <definedName name="_z3_1">{"'Sheet1'!$A$1:$G$96","'Sheet1'!$A$1:$H$96"}</definedName>
    <definedName name="_z3_2" localSheetId="28">{"'Sheet1'!$A$1:$G$96","'Sheet1'!$A$1:$H$96"}</definedName>
    <definedName name="_z3_2" localSheetId="2">{"'Sheet1'!$A$1:$G$96","'Sheet1'!$A$1:$H$96"}</definedName>
    <definedName name="_z3_2" localSheetId="25">{"'Sheet1'!$A$1:$G$96","'Sheet1'!$A$1:$H$96"}</definedName>
    <definedName name="_z3_2" localSheetId="24">{"'Sheet1'!$A$1:$G$96","'Sheet1'!$A$1:$H$96"}</definedName>
    <definedName name="_z3_2">{"'Sheet1'!$A$1:$G$96","'Sheet1'!$A$1:$H$96"}</definedName>
    <definedName name="_z3_3" localSheetId="28">{"'Sheet1'!$A$1:$G$96","'Sheet1'!$A$1:$H$96"}</definedName>
    <definedName name="_z3_3" localSheetId="2">{"'Sheet1'!$A$1:$G$96","'Sheet1'!$A$1:$H$96"}</definedName>
    <definedName name="_z3_3" localSheetId="25">{"'Sheet1'!$A$1:$G$96","'Sheet1'!$A$1:$H$96"}</definedName>
    <definedName name="_z3_3" localSheetId="24">{"'Sheet1'!$A$1:$G$96","'Sheet1'!$A$1:$H$96"}</definedName>
    <definedName name="_z3_3">{"'Sheet1'!$A$1:$G$96","'Sheet1'!$A$1:$H$96"}</definedName>
    <definedName name="_z4" localSheetId="28" hidden="1">{"'Sheet1'!$A$1:$G$96","'Sheet1'!$A$1:$H$96"}</definedName>
    <definedName name="_z4" localSheetId="2" hidden="1">{"'Sheet1'!$A$1:$G$96","'Sheet1'!$A$1:$H$96"}</definedName>
    <definedName name="_z4" localSheetId="25" hidden="1">{"'Sheet1'!$A$1:$G$96","'Sheet1'!$A$1:$H$96"}</definedName>
    <definedName name="_z4" localSheetId="24" hidden="1">{"'Sheet1'!$A$1:$G$96","'Sheet1'!$A$1:$H$96"}</definedName>
    <definedName name="_z4" hidden="1">{"'Sheet1'!$A$1:$G$96","'Sheet1'!$A$1:$H$96"}</definedName>
    <definedName name="_z4_1" localSheetId="28">{"'Sheet1'!$A$1:$G$96","'Sheet1'!$A$1:$H$96"}</definedName>
    <definedName name="_z4_1" localSheetId="2">{"'Sheet1'!$A$1:$G$96","'Sheet1'!$A$1:$H$96"}</definedName>
    <definedName name="_z4_1" localSheetId="25">{"'Sheet1'!$A$1:$G$96","'Sheet1'!$A$1:$H$96"}</definedName>
    <definedName name="_z4_1" localSheetId="24">{"'Sheet1'!$A$1:$G$96","'Sheet1'!$A$1:$H$96"}</definedName>
    <definedName name="_z4_1">{"'Sheet1'!$A$1:$G$96","'Sheet1'!$A$1:$H$96"}</definedName>
    <definedName name="_z4_2" localSheetId="28">{"'Sheet1'!$A$1:$G$96","'Sheet1'!$A$1:$H$96"}</definedName>
    <definedName name="_z4_2" localSheetId="2">{"'Sheet1'!$A$1:$G$96","'Sheet1'!$A$1:$H$96"}</definedName>
    <definedName name="_z4_2" localSheetId="25">{"'Sheet1'!$A$1:$G$96","'Sheet1'!$A$1:$H$96"}</definedName>
    <definedName name="_z4_2" localSheetId="24">{"'Sheet1'!$A$1:$G$96","'Sheet1'!$A$1:$H$96"}</definedName>
    <definedName name="_z4_2">{"'Sheet1'!$A$1:$G$96","'Sheet1'!$A$1:$H$96"}</definedName>
    <definedName name="_z4_3" localSheetId="28">{"'Sheet1'!$A$1:$G$96","'Sheet1'!$A$1:$H$96"}</definedName>
    <definedName name="_z4_3" localSheetId="2">{"'Sheet1'!$A$1:$G$96","'Sheet1'!$A$1:$H$96"}</definedName>
    <definedName name="_z4_3" localSheetId="25">{"'Sheet1'!$A$1:$G$96","'Sheet1'!$A$1:$H$96"}</definedName>
    <definedName name="_z4_3" localSheetId="24">{"'Sheet1'!$A$1:$G$96","'Sheet1'!$A$1:$H$96"}</definedName>
    <definedName name="_z4_3">{"'Sheet1'!$A$1:$G$96","'Sheet1'!$A$1:$H$96"}</definedName>
    <definedName name="_н7" localSheetId="28" hidden="1">{"'Sheet1'!$A$1:$G$96","'Sheet1'!$A$1:$H$96"}</definedName>
    <definedName name="_н7" localSheetId="2" hidden="1">{"'Sheet1'!$A$1:$G$96","'Sheet1'!$A$1:$H$96"}</definedName>
    <definedName name="_н7" localSheetId="25" hidden="1">{"'Sheet1'!$A$1:$G$96","'Sheet1'!$A$1:$H$96"}</definedName>
    <definedName name="_н7" localSheetId="24" hidden="1">{"'Sheet1'!$A$1:$G$96","'Sheet1'!$A$1:$H$96"}</definedName>
    <definedName name="_н7" hidden="1">{"'Sheet1'!$A$1:$G$96","'Sheet1'!$A$1:$H$96"}</definedName>
    <definedName name="_то1" localSheetId="28" hidden="1">{"'Sheet1'!$A$1:$G$96","'Sheet1'!$A$1:$H$96"}</definedName>
    <definedName name="_то1" localSheetId="2" hidden="1">{"'Sheet1'!$A$1:$G$96","'Sheet1'!$A$1:$H$96"}</definedName>
    <definedName name="_то1" localSheetId="25" hidden="1">{"'Sheet1'!$A$1:$G$96","'Sheet1'!$A$1:$H$96"}</definedName>
    <definedName name="_то1" localSheetId="24" hidden="1">{"'Sheet1'!$A$1:$G$96","'Sheet1'!$A$1:$H$96"}</definedName>
    <definedName name="_то1" hidden="1">{"'Sheet1'!$A$1:$G$96","'Sheet1'!$A$1:$H$96"}</definedName>
    <definedName name="_xlnm._FilterDatabase" localSheetId="28" hidden="1">#REF!</definedName>
    <definedName name="_xlnm._FilterDatabase" localSheetId="2" hidden="1">#REF!</definedName>
    <definedName name="_xlnm._FilterDatabase" localSheetId="7" hidden="1">Расчеты!$A$15:$F$56</definedName>
    <definedName name="_xlnm._FilterDatabase" localSheetId="25" hidden="1">УС2017!$A$12:$DE$108</definedName>
    <definedName name="_xlnm._FilterDatabase" localSheetId="24" hidden="1">'Услуги сторонних организаций'!$A$1:$E$15</definedName>
    <definedName name="_xlnm._FilterDatabase" hidden="1">#REF!</definedName>
    <definedName name="a" localSheetId="28">{"'Sheet1'!$A$1:$G$96","'Sheet1'!$A$1:$H$96"}</definedName>
    <definedName name="a" localSheetId="2">{"'Sheet1'!$A$1:$G$96","'Sheet1'!$A$1:$H$96"}</definedName>
    <definedName name="a" localSheetId="25">{"'Sheet1'!$A$1:$G$96","'Sheet1'!$A$1:$H$96"}</definedName>
    <definedName name="a" localSheetId="24">{"'Sheet1'!$A$1:$G$96","'Sheet1'!$A$1:$H$96"}</definedName>
    <definedName name="a">{"'Sheet1'!$A$1:$G$96","'Sheet1'!$A$1:$H$96"}</definedName>
    <definedName name="a04t" localSheetId="28">#REF!</definedName>
    <definedName name="a04t" localSheetId="2">#REF!</definedName>
    <definedName name="a04t" localSheetId="25">#REF!</definedName>
    <definedName name="a04t" localSheetId="24">#REF!</definedName>
    <definedName name="a04t">#REF!</definedName>
    <definedName name="AES" localSheetId="25">#REF!</definedName>
    <definedName name="AES">#REF!</definedName>
    <definedName name="anscount" hidden="1">1</definedName>
    <definedName name="AOE" localSheetId="28">#REF!</definedName>
    <definedName name="AOE" localSheetId="2">#REF!</definedName>
    <definedName name="AOE" localSheetId="25">#REF!</definedName>
    <definedName name="AOE" localSheetId="24">#REF!</definedName>
    <definedName name="AOE">#REF!</definedName>
    <definedName name="asfd4" localSheetId="28" hidden="1">{"'Sheet1'!$A$1:$G$96","'Sheet1'!$A$1:$H$96"}</definedName>
    <definedName name="asfd4" localSheetId="2" hidden="1">{"'Sheet1'!$A$1:$G$96","'Sheet1'!$A$1:$H$96"}</definedName>
    <definedName name="asfd4" localSheetId="25" hidden="1">{"'Sheet1'!$A$1:$G$96","'Sheet1'!$A$1:$H$96"}</definedName>
    <definedName name="asfd4" localSheetId="24" hidden="1">{"'Sheet1'!$A$1:$G$96","'Sheet1'!$A$1:$H$96"}</definedName>
    <definedName name="asfd4" hidden="1">{"'Sheet1'!$A$1:$G$96","'Sheet1'!$A$1:$H$96"}</definedName>
    <definedName name="asfd4_1" localSheetId="28">{"'Sheet1'!$A$1:$G$96","'Sheet1'!$A$1:$H$96"}</definedName>
    <definedName name="asfd4_1" localSheetId="2">{"'Sheet1'!$A$1:$G$96","'Sheet1'!$A$1:$H$96"}</definedName>
    <definedName name="asfd4_1" localSheetId="25">{"'Sheet1'!$A$1:$G$96","'Sheet1'!$A$1:$H$96"}</definedName>
    <definedName name="asfd4_1" localSheetId="24">{"'Sheet1'!$A$1:$G$96","'Sheet1'!$A$1:$H$96"}</definedName>
    <definedName name="asfd4_1">{"'Sheet1'!$A$1:$G$96","'Sheet1'!$A$1:$H$96"}</definedName>
    <definedName name="asfd4_2" localSheetId="28">{"'Sheet1'!$A$1:$G$96","'Sheet1'!$A$1:$H$96"}</definedName>
    <definedName name="asfd4_2" localSheetId="2">{"'Sheet1'!$A$1:$G$96","'Sheet1'!$A$1:$H$96"}</definedName>
    <definedName name="asfd4_2" localSheetId="25">{"'Sheet1'!$A$1:$G$96","'Sheet1'!$A$1:$H$96"}</definedName>
    <definedName name="asfd4_2" localSheetId="24">{"'Sheet1'!$A$1:$G$96","'Sheet1'!$A$1:$H$96"}</definedName>
    <definedName name="asfd4_2">{"'Sheet1'!$A$1:$G$96","'Sheet1'!$A$1:$H$96"}</definedName>
    <definedName name="asfd4_3" localSheetId="28">{"'Sheet1'!$A$1:$G$96","'Sheet1'!$A$1:$H$96"}</definedName>
    <definedName name="asfd4_3" localSheetId="2">{"'Sheet1'!$A$1:$G$96","'Sheet1'!$A$1:$H$96"}</definedName>
    <definedName name="asfd4_3" localSheetId="25">{"'Sheet1'!$A$1:$G$96","'Sheet1'!$A$1:$H$96"}</definedName>
    <definedName name="asfd4_3" localSheetId="24">{"'Sheet1'!$A$1:$G$96","'Sheet1'!$A$1:$H$96"}</definedName>
    <definedName name="asfd4_3">{"'Sheet1'!$A$1:$G$96","'Sheet1'!$A$1:$H$96"}</definedName>
    <definedName name="asfd4_4" localSheetId="28">{"'Sheet1'!$A$1:$G$96","'Sheet1'!$A$1:$H$96"}</definedName>
    <definedName name="asfd4_4" localSheetId="2">{"'Sheet1'!$A$1:$G$96","'Sheet1'!$A$1:$H$96"}</definedName>
    <definedName name="asfd4_4" localSheetId="25">{"'Sheet1'!$A$1:$G$96","'Sheet1'!$A$1:$H$96"}</definedName>
    <definedName name="asfd4_4" localSheetId="24">{"'Sheet1'!$A$1:$G$96","'Sheet1'!$A$1:$H$96"}</definedName>
    <definedName name="asfd4_4">{"'Sheet1'!$A$1:$G$96","'Sheet1'!$A$1:$H$96"}</definedName>
    <definedName name="B490_02" localSheetId="25">'[12]УФ-61'!#REF!</definedName>
    <definedName name="B490_02" localSheetId="24">'[12]УФ-61'!#REF!</definedName>
    <definedName name="B490_02">'[12]УФ-61'!#REF!</definedName>
    <definedName name="BALEE_FLOAD" localSheetId="28">#REF!</definedName>
    <definedName name="BALEE_FLOAD" localSheetId="2">#REF!</definedName>
    <definedName name="BALEE_FLOAD" localSheetId="25">#REF!</definedName>
    <definedName name="BALEE_FLOAD" localSheetId="24">#REF!</definedName>
    <definedName name="BALEE_FLOAD">#REF!</definedName>
    <definedName name="BALEE_PROT" localSheetId="28">#REF!,#REF!,#REF!,#REF!</definedName>
    <definedName name="BALEE_PROT" localSheetId="2">#REF!,#REF!,#REF!,#REF!</definedName>
    <definedName name="BALEE_PROT" localSheetId="25">#REF!,#REF!,#REF!,#REF!</definedName>
    <definedName name="BALEE_PROT" localSheetId="24">#REF!,#REF!,#REF!,#REF!</definedName>
    <definedName name="BALEE_PROT">#REF!,#REF!,#REF!,#REF!</definedName>
    <definedName name="BALM_FLOAD" localSheetId="28">#REF!</definedName>
    <definedName name="BALM_FLOAD" localSheetId="2">#REF!</definedName>
    <definedName name="BALM_FLOAD" localSheetId="25">#REF!</definedName>
    <definedName name="BALM_FLOAD" localSheetId="24">#REF!</definedName>
    <definedName name="BALM_FLOAD">#REF!</definedName>
    <definedName name="BALM_PROT" localSheetId="28">#REF!,#REF!,#REF!,#REF!</definedName>
    <definedName name="BALM_PROT" localSheetId="2">#REF!,#REF!,#REF!,#REF!</definedName>
    <definedName name="BALM_PROT" localSheetId="25">#REF!,#REF!,#REF!,#REF!</definedName>
    <definedName name="BALM_PROT" localSheetId="24">#REF!,#REF!,#REF!,#REF!</definedName>
    <definedName name="BALM_PROT">#REF!,#REF!,#REF!,#REF!</definedName>
    <definedName name="bs_bal">[13]ОСВ!$J$1:$J$65536</definedName>
    <definedName name="BUD" localSheetId="9">#N/A</definedName>
    <definedName name="BUD">#N/A</definedName>
    <definedName name="CheckRange_1" localSheetId="25">#REF!</definedName>
    <definedName name="CheckRange_1">#REF!</definedName>
    <definedName name="cj" localSheetId="9">#N/A</definedName>
    <definedName name="cj">#N/A</definedName>
    <definedName name="Cl_tax_rate">24%</definedName>
    <definedName name="Cl_USD_rate">31.7844</definedName>
    <definedName name="coal_list">[14]TEHSHEET!$H$2:$H$112</definedName>
    <definedName name="CompOt" localSheetId="9">#N/A</definedName>
    <definedName name="CompOt">#N/A</definedName>
    <definedName name="CompOt2" localSheetId="9">#N/A</definedName>
    <definedName name="CompOt2">#N/A</definedName>
    <definedName name="CompRas" localSheetId="9">#N/A</definedName>
    <definedName name="CompRas">#N/A</definedName>
    <definedName name="cr" localSheetId="9">#N/A</definedName>
    <definedName name="cr">#N/A</definedName>
    <definedName name="CUR_VER">[15]Заголовок!$B$21</definedName>
    <definedName name="D" localSheetId="9">#N/A</definedName>
    <definedName name="D">#N/A</definedName>
    <definedName name="DATA" localSheetId="25">#REF!</definedName>
    <definedName name="DATA">#REF!</definedName>
    <definedName name="DATE" localSheetId="25">#REF!</definedName>
    <definedName name="DATE">#REF!</definedName>
    <definedName name="ddd" localSheetId="25">[16]ПРОГНОЗ_1!#REF!</definedName>
    <definedName name="ddd">[16]ПРОГНОЗ_1!#REF!</definedName>
    <definedName name="df" localSheetId="9">#N/A</definedName>
    <definedName name="df">#N/A</definedName>
    <definedName name="dip" localSheetId="28">[17]FST5!$G$149:$G$165,P1_dip,P2_dip,P3_dip,P4_dip</definedName>
    <definedName name="dip" localSheetId="2">[17]FST5!$G$149:$G$165,P1_dip,P2_dip,P3_dip,P4_dip</definedName>
    <definedName name="dip" localSheetId="9">[17]FST5!$G$149:$G$165,P1_dip,P2_dip,P3_dip,P4_dip</definedName>
    <definedName name="dip" localSheetId="25">[17]FST5!$G$149:$G$165,P1_dip,P2_dip,P3_dip,P4_dip</definedName>
    <definedName name="dip" localSheetId="24">[17]FST5!$G$149:$G$165,P1_dip,P2_dip,P3_dip,P4_dip</definedName>
    <definedName name="dip">[17]FST5!$G$149:$G$165,P1_dip,P2_dip,P3_dip,P4_dip</definedName>
    <definedName name="DOC" localSheetId="28">#REF!</definedName>
    <definedName name="DOC" localSheetId="2">#REF!</definedName>
    <definedName name="DOC" localSheetId="25">#REF!</definedName>
    <definedName name="DOC" localSheetId="24">#REF!</definedName>
    <definedName name="DOC">#REF!</definedName>
    <definedName name="DOLL" localSheetId="25">#REF!</definedName>
    <definedName name="DOLL" localSheetId="24">#REF!</definedName>
    <definedName name="DOLL">#REF!</definedName>
    <definedName name="Down_range" localSheetId="25">#REF!</definedName>
    <definedName name="Down_range" localSheetId="24">#REF!</definedName>
    <definedName name="Down_range">#REF!</definedName>
    <definedName name="ee" localSheetId="9">#N/A</definedName>
    <definedName name="ee">#N/A</definedName>
    <definedName name="er" localSheetId="9">#N/A</definedName>
    <definedName name="er">#N/A</definedName>
    <definedName name="eso" localSheetId="28">[17]FST5!$G$149:$G$165,P1_eso</definedName>
    <definedName name="eso" localSheetId="2">[17]FST5!$G$149:$G$165,P1_eso</definedName>
    <definedName name="eso" localSheetId="9">[17]FST5!$G$149:$G$165,P1_eso</definedName>
    <definedName name="eso" localSheetId="25">[17]FST5!$G$149:$G$165,P1_eso</definedName>
    <definedName name="eso" localSheetId="24">[17]FST5!$G$149:$G$165,P1_eso</definedName>
    <definedName name="eso">[17]FST5!$G$149:$G$165,P1_eso</definedName>
    <definedName name="ESO_ET" localSheetId="28">#REF!</definedName>
    <definedName name="ESO_ET" localSheetId="2">#REF!</definedName>
    <definedName name="ESO_ET" localSheetId="25">#REF!</definedName>
    <definedName name="ESO_ET" localSheetId="24">#REF!</definedName>
    <definedName name="ESO_ET">#REF!</definedName>
    <definedName name="ESO_PROT" localSheetId="28">#REF!,#REF!,#REF!,'доп. прил. 4.22 (общехоз)'!P1_ESO_PROT</definedName>
    <definedName name="ESO_PROT" localSheetId="2">#REF!,#REF!,#REF!,'прил. 3.1'!P1_ESO_PROT</definedName>
    <definedName name="ESO_PROT" localSheetId="9">#REF!,#REF!,#REF!,P1_ESO_PROT</definedName>
    <definedName name="ESO_PROT" localSheetId="25">#REF!,#REF!,#REF!,УС2017!P1_ESO_PROT</definedName>
    <definedName name="ESO_PROT" localSheetId="24">#REF!,#REF!,#REF!,'Услуги сторонних организаций'!P1_ESO_PROT</definedName>
    <definedName name="ESO_PROT">#REF!,#REF!,#REF!,P1_ESO_PROT</definedName>
    <definedName name="ESOcom" localSheetId="28">#REF!</definedName>
    <definedName name="ESOcom" localSheetId="2">#REF!</definedName>
    <definedName name="ESOcom" localSheetId="25">#REF!</definedName>
    <definedName name="ESOcom" localSheetId="24">#REF!</definedName>
    <definedName name="ESOcom">#REF!</definedName>
    <definedName name="ew" localSheetId="9">#N/A</definedName>
    <definedName name="ew">#N/A</definedName>
    <definedName name="Excel_BuiltIn__FilterDatabase" localSheetId="28">#REF!</definedName>
    <definedName name="Excel_BuiltIn__FilterDatabase" localSheetId="2">#REF!</definedName>
    <definedName name="Excel_BuiltIn__FilterDatabase" localSheetId="25">#REF!</definedName>
    <definedName name="Excel_BuiltIn__FilterDatabase">#REF!</definedName>
    <definedName name="Excel_BuiltIn__FilterDatabase_1" localSheetId="25">#REF!</definedName>
    <definedName name="Excel_BuiltIn__FilterDatabase_1">#REF!</definedName>
    <definedName name="Excel_BuiltIn__FilterDatabase_10" localSheetId="25">#REF!</definedName>
    <definedName name="Excel_BuiltIn__FilterDatabase_10">#REF!</definedName>
    <definedName name="Excel_BuiltIn__FilterDatabase_11" localSheetId="25">#REF!</definedName>
    <definedName name="Excel_BuiltIn__FilterDatabase_11">#REF!</definedName>
    <definedName name="Excel_BuiltIn__FilterDatabase_2" localSheetId="25">#REF!</definedName>
    <definedName name="Excel_BuiltIn__FilterDatabase_2">#REF!</definedName>
    <definedName name="Excel_BuiltIn__FilterDatabase_3" localSheetId="25">#REF!</definedName>
    <definedName name="Excel_BuiltIn__FilterDatabase_3">#REF!</definedName>
    <definedName name="Excel_BuiltIn__FilterDatabase_4" localSheetId="25">#REF!</definedName>
    <definedName name="Excel_BuiltIn__FilterDatabase_4">#REF!</definedName>
    <definedName name="Excel_BuiltIn__FilterDatabase_5" localSheetId="25">#REF!</definedName>
    <definedName name="Excel_BuiltIn__FilterDatabase_5">#REF!</definedName>
    <definedName name="Excel_BuiltIn__FilterDatabase_6" localSheetId="25">#REF!</definedName>
    <definedName name="Excel_BuiltIn__FilterDatabase_6">#REF!</definedName>
    <definedName name="Excel_BuiltIn__FilterDatabase_7" localSheetId="25">#REF!</definedName>
    <definedName name="Excel_BuiltIn__FilterDatabase_7">#REF!</definedName>
    <definedName name="Excel_BuiltIn__FilterDatabase_8" localSheetId="25">#REF!</definedName>
    <definedName name="Excel_BuiltIn__FilterDatabase_8">#REF!</definedName>
    <definedName name="Excel_BuiltIn__FilterDatabase_9" localSheetId="25">#REF!</definedName>
    <definedName name="Excel_BuiltIn__FilterDatabase_9">#REF!</definedName>
    <definedName name="Excel_BuiltIn_Print_Area_1" localSheetId="25">#REF!</definedName>
    <definedName name="Excel_BuiltIn_Print_Area_1">#REF!</definedName>
    <definedName name="Excel_BuiltIn_Print_Area_1_1" localSheetId="25">#REF!</definedName>
    <definedName name="Excel_BuiltIn_Print_Area_1_1">#REF!</definedName>
    <definedName name="Excel_BuiltIn_Print_Area_1_2" localSheetId="25">#REF!</definedName>
    <definedName name="Excel_BuiltIn_Print_Area_1_2">#REF!</definedName>
    <definedName name="Excel_BuiltIn_Print_Area_3" localSheetId="25">#REF!</definedName>
    <definedName name="Excel_BuiltIn_Print_Area_3">#REF!</definedName>
    <definedName name="Excel_BuiltIn_Print_Area_3_1" localSheetId="25">#REF!</definedName>
    <definedName name="Excel_BuiltIn_Print_Area_3_1">#REF!</definedName>
    <definedName name="Excel_BuiltIn_Print_Area_3_1_1" localSheetId="25">#REF!</definedName>
    <definedName name="Excel_BuiltIn_Print_Area_3_1_1">#REF!</definedName>
    <definedName name="Excel_BuiltIn_Print_Area_3_1_2" localSheetId="25">#REF!</definedName>
    <definedName name="Excel_BuiltIn_Print_Area_3_1_2">#REF!</definedName>
    <definedName name="Excel_BuiltIn_Print_Area_3_2" localSheetId="25">#REF!</definedName>
    <definedName name="Excel_BuiltIn_Print_Area_3_2">#REF!</definedName>
    <definedName name="Excel_BuiltIn_Print_Titles_6">'[18]31.08.2004'!$A$1:$IV$1</definedName>
    <definedName name="F" localSheetId="28">#REF!</definedName>
    <definedName name="F" localSheetId="2">#REF!</definedName>
    <definedName name="F" localSheetId="25">#REF!</definedName>
    <definedName name="F" localSheetId="24">#REF!</definedName>
    <definedName name="F">#REF!</definedName>
    <definedName name="factYear">[19]Заголовок!$C$14</definedName>
    <definedName name="fd" localSheetId="28">#N/A</definedName>
    <definedName name="fd" localSheetId="2">#N/A</definedName>
    <definedName name="fd" localSheetId="9">'приложение 5.2.1'!fd</definedName>
    <definedName name="fd" localSheetId="25">#N/A</definedName>
    <definedName name="fd" localSheetId="24">#N/A</definedName>
    <definedName name="fd">'приложение 5.2.1'!fd</definedName>
    <definedName name="ff" localSheetId="28">#REF!</definedName>
    <definedName name="ff" localSheetId="2">#REF!</definedName>
    <definedName name="ff" localSheetId="25">#REF!</definedName>
    <definedName name="ff" localSheetId="24">#REF!</definedName>
    <definedName name="ff">#REF!</definedName>
    <definedName name="fffff" localSheetId="28">'[20]Гр5(о)'!#REF!</definedName>
    <definedName name="fffff" localSheetId="2">'[20]Гр5(о)'!#REF!</definedName>
    <definedName name="fffff" localSheetId="25">'[20]Гр5(о)'!#REF!</definedName>
    <definedName name="fffff" localSheetId="24">'[20]Гр5(о)'!#REF!</definedName>
    <definedName name="fffff">'[20]Гр5(о)'!#REF!</definedName>
    <definedName name="ffffff" localSheetId="28" hidden="1">{"'Sheet1'!$A$1:$G$96","'Sheet1'!$A$1:$H$96"}</definedName>
    <definedName name="ffffff" localSheetId="2" hidden="1">{"'Sheet1'!$A$1:$G$96","'Sheet1'!$A$1:$H$96"}</definedName>
    <definedName name="ffffff" localSheetId="25" hidden="1">{"'Sheet1'!$A$1:$G$96","'Sheet1'!$A$1:$H$96"}</definedName>
    <definedName name="ffffff" localSheetId="24" hidden="1">{"'Sheet1'!$A$1:$G$96","'Sheet1'!$A$1:$H$96"}</definedName>
    <definedName name="ffffff" hidden="1">{"'Sheet1'!$A$1:$G$96","'Sheet1'!$A$1:$H$96"}</definedName>
    <definedName name="fg" localSheetId="9">#N/A</definedName>
    <definedName name="fg">#N/A</definedName>
    <definedName name="fhv" localSheetId="9">#N/A</definedName>
    <definedName name="fhv">#N/A</definedName>
    <definedName name="fil" localSheetId="20">[21]Титульный!$F$15</definedName>
    <definedName name="fil" localSheetId="21">[21]Титульный!$F$15</definedName>
    <definedName name="fil" localSheetId="22">[21]Титульный!$F$15</definedName>
    <definedName name="fil" localSheetId="23">[21]Титульный!$F$15</definedName>
    <definedName name="fil" localSheetId="26">[21]Титульный!$F$15</definedName>
    <definedName name="fil" localSheetId="27">[21]Титульный!$F$15</definedName>
    <definedName name="fil" localSheetId="28">[21]Титульный!$F$15</definedName>
    <definedName name="fil" localSheetId="29">[21]Титульный!$F$15</definedName>
    <definedName name="fil">[22]Титульный!$F$15</definedName>
    <definedName name="FUEL" localSheetId="28">#REF!</definedName>
    <definedName name="FUEL" localSheetId="2">#REF!</definedName>
    <definedName name="FUEL" localSheetId="25">#REF!</definedName>
    <definedName name="FUEL" localSheetId="24">#REF!</definedName>
    <definedName name="FUEL">#REF!</definedName>
    <definedName name="fuel_list">[14]TEHSHEET!$I$2:$I$13</definedName>
    <definedName name="GES" localSheetId="28">#REF!</definedName>
    <definedName name="GES" localSheetId="2">#REF!</definedName>
    <definedName name="GES" localSheetId="25">#REF!</definedName>
    <definedName name="GES" localSheetId="24">#REF!</definedName>
    <definedName name="GES">#REF!</definedName>
    <definedName name="GES_DATA" localSheetId="25">#REF!</definedName>
    <definedName name="GES_DATA" localSheetId="24">#REF!</definedName>
    <definedName name="GES_DATA">#REF!</definedName>
    <definedName name="GES_LIST" localSheetId="25">#REF!</definedName>
    <definedName name="GES_LIST" localSheetId="24">#REF!</definedName>
    <definedName name="GES_LIST">#REF!</definedName>
    <definedName name="GES3_DATA" localSheetId="25">#REF!</definedName>
    <definedName name="GES3_DATA">#REF!</definedName>
    <definedName name="gggg" localSheetId="25">#REF!</definedName>
    <definedName name="gggg">#REF!</definedName>
    <definedName name="ghjk8" localSheetId="28" hidden="1">{"'Sheet1'!$A$1:$G$96","'Sheet1'!$A$1:$H$96"}</definedName>
    <definedName name="ghjk8" localSheetId="2" hidden="1">{"'Sheet1'!$A$1:$G$96","'Sheet1'!$A$1:$H$96"}</definedName>
    <definedName name="ghjk8" localSheetId="25" hidden="1">{"'Sheet1'!$A$1:$G$96","'Sheet1'!$A$1:$H$96"}</definedName>
    <definedName name="ghjk8" localSheetId="24" hidden="1">{"'Sheet1'!$A$1:$G$96","'Sheet1'!$A$1:$H$96"}</definedName>
    <definedName name="ghjk8" hidden="1">{"'Sheet1'!$A$1:$G$96","'Sheet1'!$A$1:$H$96"}</definedName>
    <definedName name="ghjk8_1" localSheetId="28">{"'Sheet1'!$A$1:$G$96","'Sheet1'!$A$1:$H$96"}</definedName>
    <definedName name="ghjk8_1" localSheetId="2">{"'Sheet1'!$A$1:$G$96","'Sheet1'!$A$1:$H$96"}</definedName>
    <definedName name="ghjk8_1" localSheetId="25">{"'Sheet1'!$A$1:$G$96","'Sheet1'!$A$1:$H$96"}</definedName>
    <definedName name="ghjk8_1" localSheetId="24">{"'Sheet1'!$A$1:$G$96","'Sheet1'!$A$1:$H$96"}</definedName>
    <definedName name="ghjk8_1">{"'Sheet1'!$A$1:$G$96","'Sheet1'!$A$1:$H$96"}</definedName>
    <definedName name="ghjk8_2" localSheetId="28">{"'Sheet1'!$A$1:$G$96","'Sheet1'!$A$1:$H$96"}</definedName>
    <definedName name="ghjk8_2" localSheetId="2">{"'Sheet1'!$A$1:$G$96","'Sheet1'!$A$1:$H$96"}</definedName>
    <definedName name="ghjk8_2" localSheetId="25">{"'Sheet1'!$A$1:$G$96","'Sheet1'!$A$1:$H$96"}</definedName>
    <definedName name="ghjk8_2" localSheetId="24">{"'Sheet1'!$A$1:$G$96","'Sheet1'!$A$1:$H$96"}</definedName>
    <definedName name="ghjk8_2">{"'Sheet1'!$A$1:$G$96","'Sheet1'!$A$1:$H$96"}</definedName>
    <definedName name="ghjk8_3" localSheetId="28">{"'Sheet1'!$A$1:$G$96","'Sheet1'!$A$1:$H$96"}</definedName>
    <definedName name="ghjk8_3" localSheetId="2">{"'Sheet1'!$A$1:$G$96","'Sheet1'!$A$1:$H$96"}</definedName>
    <definedName name="ghjk8_3" localSheetId="25">{"'Sheet1'!$A$1:$G$96","'Sheet1'!$A$1:$H$96"}</definedName>
    <definedName name="ghjk8_3" localSheetId="24">{"'Sheet1'!$A$1:$G$96","'Sheet1'!$A$1:$H$96"}</definedName>
    <definedName name="ghjk8_3">{"'Sheet1'!$A$1:$G$96","'Sheet1'!$A$1:$H$96"}</definedName>
    <definedName name="ghjk8_4" localSheetId="28">{"'Sheet1'!$A$1:$G$96","'Sheet1'!$A$1:$H$96"}</definedName>
    <definedName name="ghjk8_4" localSheetId="2">{"'Sheet1'!$A$1:$G$96","'Sheet1'!$A$1:$H$96"}</definedName>
    <definedName name="ghjk8_4" localSheetId="25">{"'Sheet1'!$A$1:$G$96","'Sheet1'!$A$1:$H$96"}</definedName>
    <definedName name="ghjk8_4" localSheetId="24">{"'Sheet1'!$A$1:$G$96","'Sheet1'!$A$1:$H$96"}</definedName>
    <definedName name="ghjk8_4">{"'Sheet1'!$A$1:$G$96","'Sheet1'!$A$1:$H$96"}</definedName>
    <definedName name="god">[14]Титульный!$F$9</definedName>
    <definedName name="GRES" localSheetId="28">#REF!</definedName>
    <definedName name="GRES" localSheetId="2">#REF!</definedName>
    <definedName name="GRES" localSheetId="25">#REF!</definedName>
    <definedName name="GRES" localSheetId="24">#REF!</definedName>
    <definedName name="GRES">#REF!</definedName>
    <definedName name="GRES_DATA" localSheetId="25">#REF!</definedName>
    <definedName name="GRES_DATA" localSheetId="24">#REF!</definedName>
    <definedName name="GRES_DATA">#REF!</definedName>
    <definedName name="GRES_LIST" localSheetId="25">#REF!</definedName>
    <definedName name="GRES_LIST" localSheetId="24">#REF!</definedName>
    <definedName name="GRES_LIST">#REF!</definedName>
    <definedName name="gtty" localSheetId="28">#REF!,#REF!,#REF!,'доп. прил. 4.22 (общехоз)'!P1_ESO_PROT</definedName>
    <definedName name="gtty" localSheetId="2">#REF!,#REF!,#REF!,'прил. 3.1'!P1_ESO_PROT</definedName>
    <definedName name="gtty" localSheetId="9">#REF!,#REF!,#REF!,P1_ESO_PROT</definedName>
    <definedName name="gtty" localSheetId="25">#REF!,#REF!,#REF!,УС2017!P1_ESO_PROT</definedName>
    <definedName name="gtty" localSheetId="24">#REF!,#REF!,#REF!,'Услуги сторонних организаций'!P1_ESO_PROT</definedName>
    <definedName name="gtty">#REF!,#REF!,#REF!,P1_ESO_PROT</definedName>
    <definedName name="HTML_CodePage" hidden="1">1252</definedName>
    <definedName name="HTML_Control" localSheetId="28" hidden="1">{"'Sheet1'!$A$1:$G$96","'Sheet1'!$A$1:$H$96"}</definedName>
    <definedName name="HTML_Control" localSheetId="2" hidden="1">{"'Sheet1'!$A$1:$G$96","'Sheet1'!$A$1:$H$96"}</definedName>
    <definedName name="HTML_Control" localSheetId="25" hidden="1">{"'Sheet1'!$A$1:$G$96","'Sheet1'!$A$1:$H$96"}</definedName>
    <definedName name="HTML_Control" localSheetId="24" hidden="1">{"'Sheet1'!$A$1:$G$96","'Sheet1'!$A$1:$H$96"}</definedName>
    <definedName name="HTML_Control" hidden="1">{"'Sheet1'!$A$1:$G$96","'Sheet1'!$A$1:$H$96"}</definedName>
    <definedName name="HTML_Control_1" localSheetId="28">{"'Sheet1'!$A$1:$G$96","'Sheet1'!$A$1:$H$96"}</definedName>
    <definedName name="HTML_Control_1" localSheetId="2">{"'Sheet1'!$A$1:$G$96","'Sheet1'!$A$1:$H$96"}</definedName>
    <definedName name="HTML_Control_1" localSheetId="25">{"'Sheet1'!$A$1:$G$96","'Sheet1'!$A$1:$H$96"}</definedName>
    <definedName name="HTML_Control_1" localSheetId="24">{"'Sheet1'!$A$1:$G$96","'Sheet1'!$A$1:$H$96"}</definedName>
    <definedName name="HTML_Control_1">{"'Sheet1'!$A$1:$G$96","'Sheet1'!$A$1:$H$96"}</definedName>
    <definedName name="HTML_Control_2" localSheetId="28">{"'Sheet1'!$A$1:$G$96","'Sheet1'!$A$1:$H$96"}</definedName>
    <definedName name="HTML_Control_2" localSheetId="2">{"'Sheet1'!$A$1:$G$96","'Sheet1'!$A$1:$H$96"}</definedName>
    <definedName name="HTML_Control_2" localSheetId="25">{"'Sheet1'!$A$1:$G$96","'Sheet1'!$A$1:$H$96"}</definedName>
    <definedName name="HTML_Control_2" localSheetId="24">{"'Sheet1'!$A$1:$G$96","'Sheet1'!$A$1:$H$96"}</definedName>
    <definedName name="HTML_Control_2">{"'Sheet1'!$A$1:$G$96","'Sheet1'!$A$1:$H$96"}</definedName>
    <definedName name="HTML_Control_3" localSheetId="28">{"'Sheet1'!$A$1:$G$96","'Sheet1'!$A$1:$H$96"}</definedName>
    <definedName name="HTML_Control_3" localSheetId="2">{"'Sheet1'!$A$1:$G$96","'Sheet1'!$A$1:$H$96"}</definedName>
    <definedName name="HTML_Control_3" localSheetId="25">{"'Sheet1'!$A$1:$G$96","'Sheet1'!$A$1:$H$96"}</definedName>
    <definedName name="HTML_Control_3" localSheetId="24">{"'Sheet1'!$A$1:$G$96","'Sheet1'!$A$1:$H$96"}</definedName>
    <definedName name="HTML_Control_3">{"'Sheet1'!$A$1:$G$96","'Sheet1'!$A$1:$H$96"}</definedName>
    <definedName name="HTML_Control_4" localSheetId="28">{"'Sheet1'!$A$1:$G$96","'Sheet1'!$A$1:$H$96"}</definedName>
    <definedName name="HTML_Control_4" localSheetId="2">{"'Sheet1'!$A$1:$G$96","'Sheet1'!$A$1:$H$96"}</definedName>
    <definedName name="HTML_Control_4" localSheetId="25">{"'Sheet1'!$A$1:$G$96","'Sheet1'!$A$1:$H$96"}</definedName>
    <definedName name="HTML_Control_4" localSheetId="24">{"'Sheet1'!$A$1:$G$96","'Sheet1'!$A$1:$H$96"}</definedName>
    <definedName name="HTML_Control_4">{"'Sheet1'!$A$1:$G$96","'Sheet1'!$A$1:$H$96"}</definedName>
    <definedName name="HTML_Description" hidden="1">""</definedName>
    <definedName name="HTML_Email" hidden="1">""</definedName>
    <definedName name="HTML_Header" hidden="1">"Working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"wcdata"</definedName>
    <definedName name="INN" localSheetId="28">#REF!</definedName>
    <definedName name="INN" localSheetId="2">#REF!</definedName>
    <definedName name="INN" localSheetId="25">#REF!</definedName>
    <definedName name="INN" localSheetId="24">#REF!</definedName>
    <definedName name="INN">#REF!</definedName>
    <definedName name="j" localSheetId="25">#REF!</definedName>
    <definedName name="j">#REF!</definedName>
    <definedName name="jjjj" localSheetId="28">'[23]Гр5(о)'!#REF!</definedName>
    <definedName name="jjjj" localSheetId="2">'[23]Гр5(о)'!#REF!</definedName>
    <definedName name="jjjj" localSheetId="25">'[23]Гр5(о)'!#REF!</definedName>
    <definedName name="jjjj" localSheetId="24">'[23]Гр5(о)'!#REF!</definedName>
    <definedName name="jjjj">'[23]Гр5(о)'!#REF!</definedName>
    <definedName name="k" localSheetId="9">#N/A</definedName>
    <definedName name="k">#N/A</definedName>
    <definedName name="L1_" localSheetId="28">#REF!</definedName>
    <definedName name="L1_" localSheetId="2">#REF!</definedName>
    <definedName name="L1_" localSheetId="25">#REF!</definedName>
    <definedName name="L1_" localSheetId="24">#REF!</definedName>
    <definedName name="L1_">#REF!</definedName>
    <definedName name="LIST1" localSheetId="25">#REF!</definedName>
    <definedName name="LIST1" localSheetId="24">#REF!</definedName>
    <definedName name="LIST1">#REF!</definedName>
    <definedName name="LIST2" localSheetId="25">#REF!</definedName>
    <definedName name="LIST2" localSheetId="24">#REF!</definedName>
    <definedName name="LIST2">#REF!</definedName>
    <definedName name="MO" localSheetId="25">#REF!</definedName>
    <definedName name="MO">#REF!</definedName>
    <definedName name="MONTH" localSheetId="25">#REF!</definedName>
    <definedName name="MONTH">#REF!</definedName>
    <definedName name="msfo_mapp">[13]ОСВ!$C$1:$C$65536</definedName>
    <definedName name="n" localSheetId="9">#N/A</definedName>
    <definedName name="n">#N/A</definedName>
    <definedName name="net" localSheetId="28">[17]FST5!$G$100:$G$116,P1_net</definedName>
    <definedName name="net" localSheetId="2">[17]FST5!$G$100:$G$116,P1_net</definedName>
    <definedName name="net" localSheetId="9">[17]FST5!$G$100:$G$116,P1_net</definedName>
    <definedName name="net" localSheetId="25">[17]FST5!$G$100:$G$116,P1_net</definedName>
    <definedName name="net" localSheetId="24">[17]FST5!$G$100:$G$116,P1_net</definedName>
    <definedName name="net">[17]FST5!$G$100:$G$116,P1_net</definedName>
    <definedName name="NOM" localSheetId="28">#REF!</definedName>
    <definedName name="NOM" localSheetId="2">#REF!</definedName>
    <definedName name="NOM" localSheetId="25">#REF!</definedName>
    <definedName name="NOM" localSheetId="24">#REF!</definedName>
    <definedName name="NOM">#REF!</definedName>
    <definedName name="NSRF" localSheetId="25">#REF!</definedName>
    <definedName name="NSRF" localSheetId="24">#REF!</definedName>
    <definedName name="NSRF">#REF!</definedName>
    <definedName name="Num" localSheetId="25">#REF!</definedName>
    <definedName name="Num" localSheetId="24">#REF!</definedName>
    <definedName name="Num">#REF!</definedName>
    <definedName name="OKTMO" localSheetId="25">#REF!</definedName>
    <definedName name="OKTMO">#REF!</definedName>
    <definedName name="Op_tax_rate">24%</definedName>
    <definedName name="ORE" localSheetId="25">#REF!</definedName>
    <definedName name="ORE">#REF!</definedName>
    <definedName name="org" localSheetId="20">[21]Титульный!$F$13</definedName>
    <definedName name="org" localSheetId="21">[21]Титульный!$F$13</definedName>
    <definedName name="org" localSheetId="22">[21]Титульный!$F$13</definedName>
    <definedName name="org" localSheetId="23">[21]Титульный!$F$13</definedName>
    <definedName name="org" localSheetId="26">[21]Титульный!$F$13</definedName>
    <definedName name="org" localSheetId="27">[21]Титульный!$F$13</definedName>
    <definedName name="org" localSheetId="28">[21]Титульный!$F$13</definedName>
    <definedName name="org" localSheetId="29">[21]Титульный!$F$13</definedName>
    <definedName name="org">[22]Титульный!$F$13</definedName>
    <definedName name="org_2_156" localSheetId="28">#REF!</definedName>
    <definedName name="org_2_156" localSheetId="2">#REF!</definedName>
    <definedName name="org_2_156" localSheetId="25">#REF!</definedName>
    <definedName name="org_2_156" localSheetId="24">#REF!</definedName>
    <definedName name="org_2_156">#REF!</definedName>
    <definedName name="org_2_160" localSheetId="25">#REF!</definedName>
    <definedName name="org_2_160" localSheetId="24">#REF!</definedName>
    <definedName name="org_2_160">#REF!</definedName>
    <definedName name="org_2_162" localSheetId="25">#REF!</definedName>
    <definedName name="org_2_162" localSheetId="24">#REF!</definedName>
    <definedName name="org_2_162">#REF!</definedName>
    <definedName name="Org_list" localSheetId="25">#REF!</definedName>
    <definedName name="Org_list">#REF!</definedName>
    <definedName name="OTH_DATA" localSheetId="25">#REF!</definedName>
    <definedName name="OTH_DATA">#REF!</definedName>
    <definedName name="OTH_LIST" localSheetId="25">#REF!</definedName>
    <definedName name="OTH_LIST">#REF!</definedName>
    <definedName name="P1_dip" hidden="1">[17]FST5!$G$167:$G$172,[17]FST5!$G$174:$G$175,[17]FST5!$G$177:$G$180,[17]FST5!$G$182,[17]FST5!$G$184:$G$188,[17]FST5!$G$190,[17]FST5!$G$192:$G$194</definedName>
    <definedName name="P1_eso" hidden="1">[17]FST5!$G$167:$G$172,[17]FST5!$G$174:$G$175,[17]FST5!$G$177:$G$180,[17]FST5!$G$182,[17]FST5!$G$184:$G$188,[17]FST5!$G$190,[17]FST5!$G$192:$G$194</definedName>
    <definedName name="P1_ESO_PROT" localSheetId="28" hidden="1">#REF!,#REF!,#REF!,#REF!,#REF!,#REF!,#REF!,#REF!</definedName>
    <definedName name="P1_ESO_PROT" localSheetId="2" hidden="1">#REF!,#REF!,#REF!,#REF!,#REF!,#REF!,#REF!,#REF!</definedName>
    <definedName name="P1_ESO_PROT" localSheetId="25" hidden="1">#REF!,#REF!,#REF!,#REF!,#REF!,#REF!,#REF!,#REF!</definedName>
    <definedName name="P1_ESO_PROT" localSheetId="24" hidden="1">#REF!,#REF!,#REF!,#REF!,#REF!,#REF!,#REF!,#REF!</definedName>
    <definedName name="P1_ESO_PROT" hidden="1">#REF!,#REF!,#REF!,#REF!,#REF!,#REF!,#REF!,#REF!</definedName>
    <definedName name="P1_net" hidden="1">[17]FST5!$G$118:$G$123,[17]FST5!$G$125:$G$126,[17]FST5!$G$128:$G$131,[17]FST5!$G$133,[17]FST5!$G$135:$G$139,[17]FST5!$G$141,[17]FST5!$G$143:$G$145</definedName>
    <definedName name="P1_P1_T19.1.2?Data">'[24]19.1.2'!$D$42:$E$43,'[24]19.1.2'!$H$42:$K$43,'[24]19.1.2'!$D$45:$E$45,'[24]19.1.2'!$H$45:$K$45,'[24]19.1.2'!$D$9:$E$14,'[24]19.1.2'!$H$9:$K$14,'[24]19.1.2'!$D$16:$E$21</definedName>
    <definedName name="P1_P1_T19.2?Data">'[24]19.2'!$C$47:$F$47,'[24]19.2'!$H$47:$O$47,'[24]19.2'!$C$35:$F$35,'[24]19.2'!$H$35:$O$35,'[24]19.2'!$C$37:$F$38,'[24]19.2'!$H$37:$O$38,'[24]19.2'!$C$40:$F$45</definedName>
    <definedName name="P1_P1_T21.2.2?Data">'[24]21.2.2'!$F$14:$I$17,'[24]21.2.2'!$C$14:$D$17,'[24]21.2.2'!$F$19:$I$21,'[24]21.2.2'!$C$19:$D$21,'[24]21.2.2'!$F$23:$I$23,'[24]21.2.2'!$C$23:$D$23,'[24]21.2.2'!$C$9:$D$9</definedName>
    <definedName name="P1_P1_T21.4?Data">'[24]21.4'!$C$25:$D$25,'[24]21.4'!$F$27:$I$28,'[24]21.4'!$C$11:$D$11,'[24]21.4'!$F$13:$I$14,'[24]21.4'!$C$13:$D$14,'[24]21.4'!$F$16:$I$19,'[24]21.4'!$C$16:$D$19</definedName>
    <definedName name="P1_P2_T19.1.2?Data">'[24]19.1.2'!$H$29:$K$29,'[24]19.1.2'!$D$31:$E$31,'[24]19.1.2'!$H$31:$K$31,'[24]19.1.2'!$D$33:$E$34,'[24]19.1.2'!$H$33:$K$34,'[24]19.1.2'!$D$36:$E$40,'[24]19.1.2'!$D$23:$E$27</definedName>
    <definedName name="P1_P2_T19.2?Data">'[24]19.2'!$H$49:$O$50,'[24]19.2'!$H$33:$O$33,'[24]19.2'!$C$12:$F$18,'[24]19.2'!$H$12:$O$18,'[24]19.2'!$C$20:$F$25,'[24]19.2'!$H$20:$O$25,'[24]19.2'!$C$27:$F$31</definedName>
    <definedName name="P1_P2_T21.2.2?Data">'[24]21.2.2'!$C$25:$D$26,'[24]21.2.2'!$F$28:$I$31,'[24]21.2.2'!$C$28:$D$31,'[24]21.2.2'!$F$33:$I$33,'[24]21.2.2'!$C$33:$D$33,'[24]21.2.2'!$F$35:$I$35,'[24]21.2.2'!$C$35:$D$35</definedName>
    <definedName name="P1_P2_T21.4?Data">'[24]21.4'!$C$39:$D$40,'[24]21.4'!$F$11:$I$11,'[24]21.4'!$C$27:$D$28,'[24]21.4'!$F$30:$I$33,'[24]21.4'!$C$30:$D$33,'[24]21.4'!$F$35:$I$35,'[24]21.4'!$C$35:$D$35</definedName>
    <definedName name="P1_SBT_PROT" localSheetId="28" hidden="1">#REF!,#REF!,#REF!,#REF!,#REF!,#REF!,#REF!</definedName>
    <definedName name="P1_SBT_PROT" localSheetId="2" hidden="1">#REF!,#REF!,#REF!,#REF!,#REF!,#REF!,#REF!</definedName>
    <definedName name="P1_SBT_PROT" localSheetId="25" hidden="1">#REF!,#REF!,#REF!,#REF!,#REF!,#REF!,#REF!</definedName>
    <definedName name="P1_SBT_PROT" localSheetId="24" hidden="1">#REF!,#REF!,#REF!,#REF!,#REF!,#REF!,#REF!</definedName>
    <definedName name="P1_SBT_PROT" hidden="1">#REF!,#REF!,#REF!,#REF!,#REF!,#REF!,#REF!</definedName>
    <definedName name="P1_SCOPE_16_PRT" hidden="1">'[25]16'!$E$15:$I$16,'[25]16'!$E$18:$I$20,'[25]16'!$E$23:$I$23,'[25]16'!$E$26:$I$26,'[25]16'!$E$29:$I$29,'[25]16'!$E$32:$I$32,'[25]16'!$E$35:$I$35,'[25]16'!$B$34,'[25]16'!$B$37</definedName>
    <definedName name="P1_SCOPE_17_PRT" hidden="1">'[25]17'!$E$13:$H$21,'[25]17'!$J$9:$J$11,'[25]17'!$J$13:$J$21,'[25]17'!$E$24:$H$26,'[25]17'!$E$28:$H$36,'[25]17'!$J$24:$M$26,'[25]17'!$J$28:$M$36,'[25]17'!$E$39:$H$41</definedName>
    <definedName name="P1_SCOPE_4_PRT" hidden="1">'[25]4'!$F$23:$I$23,'[25]4'!$F$25:$I$25,'[25]4'!$F$27:$I$31,'[25]4'!$K$14:$N$20,'[25]4'!$K$23:$N$23,'[25]4'!$K$25:$N$25,'[25]4'!$K$27:$N$31,'[25]4'!$P$14:$S$20,'[25]4'!$P$23:$S$23</definedName>
    <definedName name="P1_SCOPE_5_PRT" hidden="1">'[25]5'!$F$23:$I$23,'[25]5'!$F$25:$I$25,'[25]5'!$F$27:$I$31,'[25]5'!$K$14:$N$21,'[25]5'!$K$23:$N$23,'[25]5'!$K$25:$N$25,'[25]5'!$K$27:$N$31,'[25]5'!$P$14:$S$21,'[25]5'!$P$23:$S$23</definedName>
    <definedName name="P1_SCOPE_CORR" localSheetId="28" hidden="1">#REF!,#REF!,#REF!,#REF!,#REF!,#REF!,#REF!</definedName>
    <definedName name="P1_SCOPE_CORR" localSheetId="2" hidden="1">#REF!,#REF!,#REF!,#REF!,#REF!,#REF!,#REF!</definedName>
    <definedName name="P1_SCOPE_CORR" localSheetId="25" hidden="1">#REF!,#REF!,#REF!,#REF!,#REF!,#REF!,#REF!</definedName>
    <definedName name="P1_SCOPE_CORR" localSheetId="24" hidden="1">#REF!,#REF!,#REF!,#REF!,#REF!,#REF!,#REF!</definedName>
    <definedName name="P1_SCOPE_CORR" hidden="1">#REF!,#REF!,#REF!,#REF!,#REF!,#REF!,#REF!</definedName>
    <definedName name="P1_SCOPE_F1_PRT" hidden="1">'[25]Ф-1 (для АО-энерго)'!$D$74:$E$84,'[25]Ф-1 (для АО-энерго)'!$D$71:$E$72,'[25]Ф-1 (для АО-энерго)'!$D$66:$E$69,'[25]Ф-1 (для АО-энерго)'!$D$61:$E$64</definedName>
    <definedName name="P1_SCOPE_F2_PRT" hidden="1">'[25]Ф-2 (для АО-энерго)'!$G$56,'[25]Ф-2 (для АО-энерго)'!$E$55:$E$56,'[25]Ф-2 (для АО-энерго)'!$F$55:$G$55,'[25]Ф-2 (для АО-энерго)'!$D$55</definedName>
    <definedName name="P1_SCOPE_FLOAD" localSheetId="28" hidden="1">#REF!,#REF!,#REF!,#REF!,#REF!,#REF!</definedName>
    <definedName name="P1_SCOPE_FLOAD" localSheetId="2" hidden="1">#REF!,#REF!,#REF!,#REF!,#REF!,#REF!</definedName>
    <definedName name="P1_SCOPE_FLOAD" localSheetId="25" hidden="1">#REF!,#REF!,#REF!,#REF!,#REF!,#REF!</definedName>
    <definedName name="P1_SCOPE_FLOAD" localSheetId="24" hidden="1">#REF!,#REF!,#REF!,#REF!,#REF!,#REF!</definedName>
    <definedName name="P1_SCOPE_FLOAD" hidden="1">#REF!,#REF!,#REF!,#REF!,#REF!,#REF!</definedName>
    <definedName name="P1_SCOPE_FRML" localSheetId="25" hidden="1">#REF!,#REF!,#REF!,#REF!,#REF!,#REF!</definedName>
    <definedName name="P1_SCOPE_FRML" localSheetId="24" hidden="1">#REF!,#REF!,#REF!,#REF!,#REF!,#REF!</definedName>
    <definedName name="P1_SCOPE_FRML" hidden="1">#REF!,#REF!,#REF!,#REF!,#REF!,#REF!</definedName>
    <definedName name="P1_SCOPE_PER_PRT" hidden="1">[25]перекрестка!$H$15:$H$19,[25]перекрестка!$H$21:$H$25,[25]перекрестка!$J$14:$J$25,[25]перекрестка!$K$15:$K$19,[25]перекрестка!$K$21:$K$25</definedName>
    <definedName name="P1_SCOPE_SV_LD" localSheetId="28" hidden="1">#REF!,#REF!,#REF!,#REF!,#REF!,#REF!,#REF!</definedName>
    <definedName name="P1_SCOPE_SV_LD" localSheetId="2" hidden="1">#REF!,#REF!,#REF!,#REF!,#REF!,#REF!,#REF!</definedName>
    <definedName name="P1_SCOPE_SV_LD" localSheetId="25" hidden="1">#REF!,#REF!,#REF!,#REF!,#REF!,#REF!,#REF!</definedName>
    <definedName name="P1_SCOPE_SV_LD" localSheetId="24" hidden="1">#REF!,#REF!,#REF!,#REF!,#REF!,#REF!,#REF!</definedName>
    <definedName name="P1_SCOPE_SV_LD" hidden="1">#REF!,#REF!,#REF!,#REF!,#REF!,#REF!,#REF!</definedName>
    <definedName name="P1_SCOPE_SV_LD1" hidden="1">[25]свод!$E$70:$M$79,[25]свод!$E$81:$M$81,[25]свод!$E$83:$M$88,[25]свод!$E$90:$M$90,[25]свод!$E$92:$M$96,[25]свод!$E$98:$M$98,[25]свод!$E$101:$M$102</definedName>
    <definedName name="P1_SCOPE_SV_PRT" hidden="1">[25]свод!$E$23:$H$26,[25]свод!$E$28:$I$29,[25]свод!$E$32:$I$36,[25]свод!$E$38:$I$40,[25]свод!$E$42:$I$53,[25]свод!$E$55:$I$56,[25]свод!$E$58:$I$63</definedName>
    <definedName name="P1_SET_PROT" localSheetId="28" hidden="1">#REF!,#REF!,#REF!,#REF!,#REF!,#REF!,#REF!</definedName>
    <definedName name="P1_SET_PROT" localSheetId="2" hidden="1">#REF!,#REF!,#REF!,#REF!,#REF!,#REF!,#REF!</definedName>
    <definedName name="P1_SET_PROT" localSheetId="25" hidden="1">#REF!,#REF!,#REF!,#REF!,#REF!,#REF!,#REF!</definedName>
    <definedName name="P1_SET_PROT" localSheetId="24" hidden="1">#REF!,#REF!,#REF!,#REF!,#REF!,#REF!,#REF!</definedName>
    <definedName name="P1_SET_PROT" hidden="1">#REF!,#REF!,#REF!,#REF!,#REF!,#REF!,#REF!</definedName>
    <definedName name="P1_SET_PRT" localSheetId="25" hidden="1">#REF!,#REF!,#REF!,#REF!,#REF!,#REF!,#REF!</definedName>
    <definedName name="P1_SET_PRT" localSheetId="24" hidden="1">#REF!,#REF!,#REF!,#REF!,#REF!,#REF!,#REF!</definedName>
    <definedName name="P1_SET_PRT" hidden="1">#REF!,#REF!,#REF!,#REF!,#REF!,#REF!,#REF!</definedName>
    <definedName name="P1_T0?Data">'[26]0'!$D$67:$L$68,'[26]0'!$D$91:$L$107,'[26]0'!$D$110:$L$112,'[26]0'!$D$114:$L$127,'[26]0'!$D$130:$L$131,'[26]0'!$D$134:$L$135,'[26]0'!$D$65:$L$65,'[26]0'!$D$70:$L$70</definedName>
    <definedName name="P1_T0?unit?ТРУБ">'[26]0'!$D$105:$H$106,'[26]0'!$D$114:$H$127,'[26]0'!$D$91:$H$95,'[26]0'!$D$65:$H$65,'[26]0'!$D$70:$H$70,'[26]0'!$D$57:$H$63,'[26]0'!$D$14:$H$55,'[26]0'!$D$72:$H$75,'[26]0'!$D$77:$H$80</definedName>
    <definedName name="P1_T0_Protect" hidden="1">'[26]0'!$D$29:$H$29,'[26]0'!$D$39:$H$39,'[26]0'!$E$49,'[26]0'!$G$49,'[26]0'!$D$51:$H$51,'[26]0'!$E$53,'[26]0'!$G$53,'[26]0'!$D$55:$H$55,'[26]0'!$D$62:$H$62,'[26]0'!$D$65:$H$65</definedName>
    <definedName name="P1_T0_Protection">'[26]0'!$D$29:$H$29,'[26]0'!$D$39:$H$39,'[26]0'!$D$51:$H$51,'[26]0'!$D$55:$H$55,'[26]0'!$D$62:$H$62,'[26]0'!$D$65:$H$65,'[26]0'!$D$75:$H$75,'[26]0'!$D$83:$H$84,'[26]0'!$D$97,'[26]0'!$D$99</definedName>
    <definedName name="P1_T10?Data">'[27]18.1'!$D$17:$S$19,'[27]18.1'!$D$21:$S$23,'[27]18.1'!$D$25:$S$27,'[27]18.1'!$D$29:$S$31,'[27]18.1'!$D$33:$S$33,'[27]18.1'!$D$36:$S$39,'[27]18.1'!$D$42:$S$44,'[27]18.1'!$D$46:$S$48,'[27]18.1'!$D$50:$S$52,'[27]18.1'!$D$54:$S$56,'[27]18.1'!$D$58:$S$60</definedName>
    <definedName name="P1_T11?Data">[27]P2.2!$F$13:$Q$15,[27]P2.2!$F$17:$Q$19,[27]P2.2!$F$21:$Q$23,[27]P2.2!$F$25:$Q$27,[27]P2.2!$F$29:$Q$31,[27]P2.2!$F$33:$Q$33,[27]P2.2!$F$36:$Q$39,[27]P2.2!$F$41:$H$41,[27]P2.2!$N$41:$Q$41,[27]P2.2!$F$42:$Q$45,[27]P2.2!$F$48:$Q$50</definedName>
    <definedName name="P1_T12?Data">'[27]18.2'!$H$13:$J$13,'[27]18.2'!$C$15:$J$16,'[27]18.2'!$C$17:$E$17,'[27]18.2'!$H$17:$J$17,'[27]18.2'!$C$19:$J$21,'[27]18.2'!$C$23:$E$23,'[27]18.2'!$H$23:$J$23,'[27]18.2'!$C$25:$J$27,'[27]18.2'!$H$29:$J$29,'[27]18.2'!$C$31:$E$31,'[27]18.2'!$H$31:$J$31</definedName>
    <definedName name="P1_T12?L3.1.x" localSheetId="28" hidden="1">'[26]12'!#REF!,'[26]12'!#REF!,'[26]12'!#REF!,'[26]12'!#REF!,'[26]12'!$E$14:$M$14,'[26]12'!#REF!,'[26]12'!#REF!,'[26]12'!#REF!</definedName>
    <definedName name="P1_T12?L3.1.x" localSheetId="2" hidden="1">'[26]12'!#REF!,'[26]12'!#REF!,'[26]12'!#REF!,'[26]12'!#REF!,'[26]12'!$E$14:$M$14,'[26]12'!#REF!,'[26]12'!#REF!,'[26]12'!#REF!</definedName>
    <definedName name="P1_T12?L3.1.x" localSheetId="25" hidden="1">'[26]12'!#REF!,'[26]12'!#REF!,'[26]12'!#REF!,'[26]12'!#REF!,'[26]12'!$E$14:$M$14,'[26]12'!#REF!,'[26]12'!#REF!,'[26]12'!#REF!</definedName>
    <definedName name="P1_T12?L3.1.x" localSheetId="24" hidden="1">'[26]12'!#REF!,'[26]12'!#REF!,'[26]12'!#REF!,'[26]12'!#REF!,'[26]12'!$E$14:$M$14,'[26]12'!#REF!,'[26]12'!#REF!,'[26]12'!#REF!</definedName>
    <definedName name="P1_T12?L3.1.x" hidden="1">'[26]12'!#REF!,'[26]12'!#REF!,'[26]12'!#REF!,'[26]12'!#REF!,'[26]12'!$E$14:$M$14,'[26]12'!#REF!,'[26]12'!#REF!,'[26]12'!#REF!</definedName>
    <definedName name="P1_T12?L3.x" localSheetId="28" hidden="1">'[26]12'!#REF!,'[26]12'!#REF!,'[26]12'!#REF!,'[26]12'!#REF!,'[26]12'!$E$13:$M$13,'[26]12'!#REF!,'[26]12'!#REF!,'[26]12'!#REF!</definedName>
    <definedName name="P1_T12?L3.x" localSheetId="2" hidden="1">'[26]12'!#REF!,'[26]12'!#REF!,'[26]12'!#REF!,'[26]12'!#REF!,'[26]12'!$E$13:$M$13,'[26]12'!#REF!,'[26]12'!#REF!,'[26]12'!#REF!</definedName>
    <definedName name="P1_T12?L3.x" localSheetId="25" hidden="1">'[26]12'!#REF!,'[26]12'!#REF!,'[26]12'!#REF!,'[26]12'!#REF!,'[26]12'!$E$13:$M$13,'[26]12'!#REF!,'[26]12'!#REF!,'[26]12'!#REF!</definedName>
    <definedName name="P1_T12?L3.x" localSheetId="24" hidden="1">'[26]12'!#REF!,'[26]12'!#REF!,'[26]12'!#REF!,'[26]12'!#REF!,'[26]12'!$E$13:$M$13,'[26]12'!#REF!,'[26]12'!#REF!,'[26]12'!#REF!</definedName>
    <definedName name="P1_T12?L3.x" hidden="1">'[26]12'!#REF!,'[26]12'!#REF!,'[26]12'!#REF!,'[26]12'!#REF!,'[26]12'!$E$13:$M$13,'[26]12'!#REF!,'[26]12'!#REF!,'[26]12'!#REF!</definedName>
    <definedName name="P1_T12?unit?ГА" localSheetId="28" hidden="1">'[26]12'!#REF!,'[26]12'!#REF!,'[26]12'!$E$7:$I$7,'[26]12'!#REF!,'[26]12'!#REF!,'[26]12'!#REF!,'[26]12'!#REF!,'[26]12'!$E$20:$I$20</definedName>
    <definedName name="P1_T12?unit?ГА" localSheetId="2" hidden="1">'[26]12'!#REF!,'[26]12'!#REF!,'[26]12'!$E$7:$I$7,'[26]12'!#REF!,'[26]12'!#REF!,'[26]12'!#REF!,'[26]12'!#REF!,'[26]12'!$E$20:$I$20</definedName>
    <definedName name="P1_T12?unit?ГА" localSheetId="25" hidden="1">'[26]12'!#REF!,'[26]12'!#REF!,'[26]12'!$E$7:$I$7,'[26]12'!#REF!,'[26]12'!#REF!,'[26]12'!#REF!,'[26]12'!#REF!,'[26]12'!$E$20:$I$20</definedName>
    <definedName name="P1_T12?unit?ГА" localSheetId="24" hidden="1">'[26]12'!#REF!,'[26]12'!#REF!,'[26]12'!$E$7:$I$7,'[26]12'!#REF!,'[26]12'!#REF!,'[26]12'!#REF!,'[26]12'!#REF!,'[26]12'!$E$20:$I$20</definedName>
    <definedName name="P1_T12?unit?ГА" hidden="1">'[26]12'!#REF!,'[26]12'!#REF!,'[26]12'!$E$7:$I$7,'[26]12'!#REF!,'[26]12'!#REF!,'[26]12'!#REF!,'[26]12'!#REF!,'[26]12'!$E$20:$I$20</definedName>
    <definedName name="P1_T12?unit?ТРУБ" localSheetId="28" hidden="1">'[26]12'!#REF!,'[26]12'!#REF!,'[26]12'!$E$22:$I$22,'[26]12'!$E$8:$I$10,'[26]12'!#REF!,'[26]12'!#REF!,'[26]12'!#REF!,'[26]12'!#REF!</definedName>
    <definedName name="P1_T12?unit?ТРУБ" localSheetId="2" hidden="1">'[26]12'!#REF!,'[26]12'!#REF!,'[26]12'!$E$22:$I$22,'[26]12'!$E$8:$I$10,'[26]12'!#REF!,'[26]12'!#REF!,'[26]12'!#REF!,'[26]12'!#REF!</definedName>
    <definedName name="P1_T12?unit?ТРУБ" localSheetId="25" hidden="1">'[26]12'!#REF!,'[26]12'!#REF!,'[26]12'!$E$22:$I$22,'[26]12'!$E$8:$I$10,'[26]12'!#REF!,'[26]12'!#REF!,'[26]12'!#REF!,'[26]12'!#REF!</definedName>
    <definedName name="P1_T12?unit?ТРУБ" localSheetId="24" hidden="1">'[26]12'!#REF!,'[26]12'!#REF!,'[26]12'!$E$22:$I$22,'[26]12'!$E$8:$I$10,'[26]12'!#REF!,'[26]12'!#REF!,'[26]12'!#REF!,'[26]12'!#REF!</definedName>
    <definedName name="P1_T12?unit?ТРУБ" hidden="1">'[26]12'!#REF!,'[26]12'!#REF!,'[26]12'!$E$22:$I$22,'[26]12'!$E$8:$I$10,'[26]12'!#REF!,'[26]12'!#REF!,'[26]12'!#REF!,'[26]12'!#REF!</definedName>
    <definedName name="P1_T13?unit?ТРУБ" hidden="1">'[26]13'!$G$35:$K$35,'[26]13'!$G$22:$K$22,'[26]13'!$G$25:$K$25,'[26]13'!$G$38:$K$39,'[26]13'!$G$32:$K$32,'[26]13'!$G$42:$K$42,'[26]13'!$G$45:$K$45,'[26]13'!$G$28:$K$29</definedName>
    <definedName name="P1_T16?item_ext?ЧЕЛ" localSheetId="28" hidden="1">'[26]16'!$H$15:$L$15,'[26]16'!#REF!,'[26]16'!#REF!,'[26]16'!$H$9:$L$9,'[26]16'!#REF!,'[26]16'!#REF!,'[26]16'!#REF!,'[26]16'!$H$26:$L$26</definedName>
    <definedName name="P1_T16?item_ext?ЧЕЛ" localSheetId="2" hidden="1">'[26]16'!$H$15:$L$15,'[26]16'!#REF!,'[26]16'!#REF!,'[26]16'!$H$9:$L$9,'[26]16'!#REF!,'[26]16'!#REF!,'[26]16'!#REF!,'[26]16'!$H$26:$L$26</definedName>
    <definedName name="P1_T16?item_ext?ЧЕЛ" localSheetId="25" hidden="1">'[26]16'!$H$15:$L$15,'[26]16'!#REF!,'[26]16'!#REF!,'[26]16'!$H$9:$L$9,'[26]16'!#REF!,'[26]16'!#REF!,'[26]16'!#REF!,'[26]16'!$H$26:$L$26</definedName>
    <definedName name="P1_T16?item_ext?ЧЕЛ" localSheetId="24" hidden="1">'[26]16'!$H$15:$L$15,'[26]16'!#REF!,'[26]16'!#REF!,'[26]16'!$H$9:$L$9,'[26]16'!#REF!,'[26]16'!#REF!,'[26]16'!#REF!,'[26]16'!$H$26:$L$26</definedName>
    <definedName name="P1_T16?item_ext?ЧЕЛ" hidden="1">'[26]16'!$H$15:$L$15,'[26]16'!#REF!,'[26]16'!#REF!,'[26]16'!$H$9:$L$9,'[26]16'!#REF!,'[26]16'!#REF!,'[26]16'!#REF!,'[26]16'!$H$26:$L$26</definedName>
    <definedName name="P1_T16?unit?ТРУБ" localSheetId="28" hidden="1">'[26]16'!$H$14:$L$14,'[26]16'!#REF!,'[26]16'!#REF!,'[26]16'!#REF!,'[26]16'!#REF!,'[26]16'!#REF!,'[26]16'!#REF!,'[26]16'!#REF!</definedName>
    <definedName name="P1_T16?unit?ТРУБ" localSheetId="2" hidden="1">'[26]16'!$H$14:$L$14,'[26]16'!#REF!,'[26]16'!#REF!,'[26]16'!#REF!,'[26]16'!#REF!,'[26]16'!#REF!,'[26]16'!#REF!,'[26]16'!#REF!</definedName>
    <definedName name="P1_T16?unit?ТРУБ" localSheetId="25" hidden="1">'[26]16'!$H$14:$L$14,'[26]16'!#REF!,'[26]16'!#REF!,'[26]16'!#REF!,'[26]16'!#REF!,'[26]16'!#REF!,'[26]16'!#REF!,'[26]16'!#REF!</definedName>
    <definedName name="P1_T16?unit?ТРУБ" localSheetId="24" hidden="1">'[26]16'!$H$14:$L$14,'[26]16'!#REF!,'[26]16'!#REF!,'[26]16'!#REF!,'[26]16'!#REF!,'[26]16'!#REF!,'[26]16'!#REF!,'[26]16'!#REF!</definedName>
    <definedName name="P1_T16?unit?ТРУБ" hidden="1">'[26]16'!$H$14:$L$14,'[26]16'!#REF!,'[26]16'!#REF!,'[26]16'!#REF!,'[26]16'!#REF!,'[26]16'!#REF!,'[26]16'!#REF!,'[26]16'!#REF!</definedName>
    <definedName name="P1_T16?unit?ЧЕЛ" localSheetId="28" hidden="1">'[26]16'!$H$15:$L$15,'[26]16'!#REF!,'[26]16'!#REF!,'[26]16'!#REF!,'[26]16'!#REF!,'[26]16'!#REF!,'[26]16'!#REF!,'[26]16'!#REF!</definedName>
    <definedName name="P1_T16?unit?ЧЕЛ" localSheetId="2" hidden="1">'[26]16'!$H$15:$L$15,'[26]16'!#REF!,'[26]16'!#REF!,'[26]16'!#REF!,'[26]16'!#REF!,'[26]16'!#REF!,'[26]16'!#REF!,'[26]16'!#REF!</definedName>
    <definedName name="P1_T16?unit?ЧЕЛ" localSheetId="25" hidden="1">'[26]16'!$H$15:$L$15,'[26]16'!#REF!,'[26]16'!#REF!,'[26]16'!#REF!,'[26]16'!#REF!,'[26]16'!#REF!,'[26]16'!#REF!,'[26]16'!#REF!</definedName>
    <definedName name="P1_T16?unit?ЧЕЛ" localSheetId="24" hidden="1">'[26]16'!$H$15:$L$15,'[26]16'!#REF!,'[26]16'!#REF!,'[26]16'!#REF!,'[26]16'!#REF!,'[26]16'!#REF!,'[26]16'!#REF!,'[26]16'!#REF!</definedName>
    <definedName name="P1_T16?unit?ЧЕЛ" hidden="1">'[26]16'!$H$15:$L$15,'[26]16'!#REF!,'[26]16'!#REF!,'[26]16'!#REF!,'[26]16'!#REF!,'[26]16'!#REF!,'[26]16'!#REF!,'[26]16'!#REF!</definedName>
    <definedName name="P1_T17.1_Protect" hidden="1">'[26]17.1'!$D$13:$G$17,'[26]17.1'!$D$21:$G$22,'[26]17.1'!$D$24:$G$26,'[26]17.1'!$D$28:$G$32,'[26]17.1'!$B$15:$B$17,'[26]17.1'!$B$30:$B$32,'[26]17.1'!$D$5:$G$7,'[26]17.1'!$A$35:$IV$135</definedName>
    <definedName name="P1_T18.1?Data">'[27]8'!$F$37:$O$42,'[27]8'!$C$44:$D$44,'[27]8'!$F$44:$O$44,'[27]8'!$C$46:$D$48,'[27]8'!$F$46:$O$48,'[27]8'!$C$50:$D$50,'[27]8'!$F$50:$O$50,'[27]8'!$C$8:$D$13,'[27]8'!$F$8:$O$13,'[27]8'!$C$15:$D$20</definedName>
    <definedName name="P1_T19.1.1?Data">'[27]9'!$F$38:$O$42,'[27]9'!$C$44:$D$45,'[27]9'!$F$44:$O$45,'[27]9'!$C$47:$D$47,'[27]9'!$F$47:$O$47,'[27]9'!$C$9:$D$14,'[27]9'!$F$9:$O$14,'[27]9'!$C$16:$D$21,'[27]9'!$F$16:$O$21</definedName>
    <definedName name="P1_T19.1.2?Data">'[27]28.1'!$F$38:$M$42,'[27]28.1'!$C$44:$D$45,'[27]28.1'!$F$44:$M$45,'[27]28.1'!$C$47:$D$47,'[27]28.1'!$F$47:$M$47,'[27]28.1'!$C$9:$D$14,'[27]28.1'!$F$9:$M$14,'[27]28.1'!$C$16:$D$21,'[27]28.1'!$F$16:$M$21</definedName>
    <definedName name="P1_T19.2?Data">'[27]25.1'!$C$37:$F$37,'[27]25.1'!$H$37:$W$37,'[27]25.1'!$C$39:$F$40,'[27]25.1'!$H$39:$W$40,'[27]25.1'!$C$42:$F$47,'[27]25.1'!$H$42:$W$47,'[27]25.1'!$C$10:$F$10,'[27]25.1'!$H$10:$W$10,'[27]25.1'!$C$49:$F$49,'[27]25.1'!$H$49:$W$49</definedName>
    <definedName name="P1_T19.2?item_ext?СБЫТ">'[24]19.2'!$K$10:$K$47,'[24]19.2'!$I$10:$I$47,'[24]19.2'!$F$10:$F$47,'[24]19.2'!$D$10:$D$47</definedName>
    <definedName name="P1_T2.1?Data">'[27]15'!$C$17:$D$17,'[27]15'!$C$19:$D$21,'[27]15'!$C$23:$D$33,'[27]15'!$C$35:$D$41,'[27]15'!$C$43:$D$43,'[27]15'!$C$45:$D$47,'[27]15'!$C$69:$D$69,'[27]15'!$C$6:$D$7,'[27]15'!$C$49:$D$52,'[27]15'!$C$54:$D$60,'[27]15'!$C$62:$D$62</definedName>
    <definedName name="P1_T2.1?unit?РУБ.ТНТ">'[26]2.1'!$E$97:$L$97,'[26]2.1'!$E$102:$L$104,'[26]2.1'!$E$124:$L$126,'[26]2.1'!$E$128:$L$128,'[26]2.1'!$E$133:$L$135,'[26]2.1'!$E$187:$L$189,'[26]2.1'!$E$191:$L$191</definedName>
    <definedName name="P1_T2.1_Protect" hidden="1">'[26]2.1'!$B$42:$B$43,'[26]2.1'!$B$49:$B$50,'[26]2.1'!$B$58:$B$59,'[26]2.1'!$B$64:$B$65,'[26]2.1'!$B$73:$B$74,'[26]2.1'!$B$79:$B$80,'[26]2.1'!$B$88:$B$89,'[26]2.1'!$B$94:$B$95</definedName>
    <definedName name="P1_T2.2?Data">'[26]2.2'!$E$107:$L$110,'[26]2.2'!$E$97:$L$104,'[26]2.2'!$E$93:$L$95,'[26]2.2'!$E$82:$L$89,'[26]2.2'!$E$78:$L$80,'[26]2.2'!$E$67:$L$74,'[26]2.2'!$E$63:$L$65,'[26]2.2'!$E$8:$L$34</definedName>
    <definedName name="P1_T2.2?unit?РУБ.ТНТ">'[26]2.2'!$E$102:$L$104,'[26]2.2'!$E$124:$L$126,'[26]2.2'!$E$128:$L$128,'[26]2.2'!$E$133:$L$135,'[26]2.2'!$E$187:$L$189,'[26]2.2'!$E$191:$L$191,'[26]2.2'!$E$93:$L$95</definedName>
    <definedName name="P1_T2.2_Protect" hidden="1">'[26]2.2'!$G$8:$L$8,'[26]2.2'!$G$10:$L$10,'[26]2.2'!$G$12:$L$12,'[26]2.2'!$G$16:$L$16,'[26]2.2'!$G$19:$L$20,'[26]2.2'!$G$24:$L$24,'[26]2.2'!$G$27:$L$27,'[26]2.2'!$G$49:$L$50</definedName>
    <definedName name="P1_T2?axis?R?ВТОП">'[26]2'!$E$46:$N$58,'[26]2'!$E$61:$N$73,'[26]2'!$E$76:$N$88,'[26]2'!$E$91:$N$103,'[26]2'!$E$106:$N$118,'[26]2'!$E$122:$N$134,'[26]2'!$E$137:$N$149,'[26]2'!$E$153:$N$166</definedName>
    <definedName name="P1_T2?axis?R?ВТОП?">'[26]2'!$C$170:$C$182,'[26]2'!$C$153:$C$166,'[26]2'!$C$137:$C$149,'[26]2'!$C$122:$C$134,'[26]2'!$C$106:$C$118,'[26]2'!$C$91:$C$103,'[26]2'!$C$76:$C$88,'[26]2'!$C$61:$C$73</definedName>
    <definedName name="P1_T2?axis?R?ДЕТ">'[26]2'!$E$186:$N$198,'[26]2'!$E$30:$N$42,'[26]2'!$E$46:$N$58,'[26]2'!$E$61:$N$73,'[26]2'!$E$76:$N$88,'[26]2'!$E$91:$N$103,'[26]2'!$E$106:$N$118,'[26]2'!$E$122:$N$134</definedName>
    <definedName name="P1_T2?axis?R?ДЕТ?">'[26]2'!$B$46:$B$58,'[26]2'!$B$61:$B$73,'[26]2'!$B$76:$B$88,'[26]2'!$B$91:$B$103,'[26]2'!$B$106:$B$118,'[26]2'!$B$122:$B$134,'[26]2'!$B$137:$B$149,'[26]2'!$B$153:$B$166</definedName>
    <definedName name="P1_T2?Data">'[26]2'!$K$6:$N$32,'[26]2'!$E$34:$H$41,'[26]2'!$K$34:$N$41,'[26]2'!$E$43:$H$43,'[26]2'!$K$43:$N$43,'[26]2'!$E$45:$H$48,'[26]2'!$K$45:$N$48,'[26]2'!$E$50:$H$57,'[26]2'!$K$50:$N$57</definedName>
    <definedName name="P1_T2?unit?РУБ.ТНТ">'[26]2'!$E$95:$H$95,'[26]2'!$E$100:$H$102,'[26]2'!$E$122:$H$124,'[26]2'!$E$126:$H$126,'[26]2'!$E$131:$H$133,'[26]2'!$E$186:$H$188,'[26]2'!$E$190:$H$190,'[26]2'!$E$195:$H$197</definedName>
    <definedName name="P1_T2?unit?ТРУБ">'[26]2'!$E$110:$H$117,'[26]2'!$E$119:$H$119,'[26]2'!$E$136:$H$139,'[26]2'!$E$141:$H$148,'[26]2'!$E$150:$H$150,'[26]2'!$E$152:$H$156,'[26]2'!$E$158:$H$165,'[26]2'!$E$167:$H$167</definedName>
    <definedName name="P1_T2_1_Protect" hidden="1">'[26]2.1'!$G$8:$L$8,'[26]2.1'!$G$10:$L$10,'[26]2.1'!$G$12:$L$12,'[26]2.1'!$G$19:$L$20,'[26]2.1'!$G$24:$L$24,'[26]2.1'!$G$27:$L$27,'[26]2.1'!$G$49:$L$50,'[26]2.1'!$G$52:$L$52</definedName>
    <definedName name="P1_T2_2_Protect" hidden="1">'[26]2.2'!$G$8:$L$8,'[26]2.2'!$G$10:$L$10,'[26]2.2'!$G$12:$L$12,'[26]2.2'!$G$19:$L$20,'[26]2.2'!$G$24:$L$24,'[26]2.2'!$G$27:$L$27,'[26]2.2'!$G$49:$L$50,'[26]2.2'!$G$52:$L$52</definedName>
    <definedName name="P1_T2_Protect" hidden="1">'[26]2'!$B$187:$B$188,'[26]2'!$B$196:$B$197,'[26]2'!$F$8:$H$8,'[26]2'!$F$10:$H$10,'[26]2'!$F$17:$H$18,'[26]2'!$F$22:$H$22,'[26]2'!$F$25:$H$25,'[26]2'!$F$47:$H$48,'[26]2'!$F$50:$H$50</definedName>
    <definedName name="P1_T20.1?Data">'[24]20.1'!$B$45:$G$45,'[24]20.1'!$B$56:$G$56,'[24]20.1'!$B$21:$G$21,'[24]20.1'!$B$23:$F$23,'[24]20.1'!$B$35:$F$35,'[24]20.1'!$B$47:$F$47,'[24]20.1'!$B$58:$F$58</definedName>
    <definedName name="P1_T20?L2.1" localSheetId="28" hidden="1">'[26]20'!#REF!,'[26]20'!$G$20:$O$20,'[26]20'!#REF!,'[26]20'!#REF!,'[26]20'!#REF!,'[26]20'!#REF!,'[26]20'!#REF!,'[26]20'!#REF!</definedName>
    <definedName name="P1_T20?L2.1" localSheetId="2" hidden="1">'[26]20'!#REF!,'[26]20'!$G$20:$O$20,'[26]20'!#REF!,'[26]20'!#REF!,'[26]20'!#REF!,'[26]20'!#REF!,'[26]20'!#REF!,'[26]20'!#REF!</definedName>
    <definedName name="P1_T20?L2.1" localSheetId="25" hidden="1">'[26]20'!#REF!,'[26]20'!$G$20:$O$20,'[26]20'!#REF!,'[26]20'!#REF!,'[26]20'!#REF!,'[26]20'!#REF!,'[26]20'!#REF!,'[26]20'!#REF!</definedName>
    <definedName name="P1_T20?L2.1" localSheetId="24" hidden="1">'[26]20'!#REF!,'[26]20'!$G$20:$O$20,'[26]20'!#REF!,'[26]20'!#REF!,'[26]20'!#REF!,'[26]20'!#REF!,'[26]20'!#REF!,'[26]20'!#REF!</definedName>
    <definedName name="P1_T20?L2.1" hidden="1">'[26]20'!#REF!,'[26]20'!$G$20:$O$20,'[26]20'!#REF!,'[26]20'!#REF!,'[26]20'!#REF!,'[26]20'!#REF!,'[26]20'!#REF!,'[26]20'!#REF!</definedName>
    <definedName name="P1_T20?L2.2" localSheetId="28" hidden="1">'[26]20'!#REF!,'[26]20'!$G$21:$O$21,'[26]20'!#REF!,'[26]20'!#REF!,'[26]20'!#REF!,'[26]20'!#REF!,'[26]20'!#REF!,'[26]20'!#REF!</definedName>
    <definedName name="P1_T20?L2.2" localSheetId="2" hidden="1">'[26]20'!#REF!,'[26]20'!$G$21:$O$21,'[26]20'!#REF!,'[26]20'!#REF!,'[26]20'!#REF!,'[26]20'!#REF!,'[26]20'!#REF!,'[26]20'!#REF!</definedName>
    <definedName name="P1_T20?L2.2" localSheetId="25" hidden="1">'[26]20'!#REF!,'[26]20'!$G$21:$O$21,'[26]20'!#REF!,'[26]20'!#REF!,'[26]20'!#REF!,'[26]20'!#REF!,'[26]20'!#REF!,'[26]20'!#REF!</definedName>
    <definedName name="P1_T20?L2.2" localSheetId="24" hidden="1">'[26]20'!#REF!,'[26]20'!$G$21:$O$21,'[26]20'!#REF!,'[26]20'!#REF!,'[26]20'!#REF!,'[26]20'!#REF!,'[26]20'!#REF!,'[26]20'!#REF!</definedName>
    <definedName name="P1_T20?L2.2" hidden="1">'[26]20'!#REF!,'[26]20'!$G$21:$O$21,'[26]20'!#REF!,'[26]20'!#REF!,'[26]20'!#REF!,'[26]20'!#REF!,'[26]20'!#REF!,'[26]20'!#REF!</definedName>
    <definedName name="P1_T20?L2.3" localSheetId="2" hidden="1">'[26]20'!#REF!,'[26]20'!$G$22:$O$22,'[26]20'!#REF!,'[26]20'!#REF!,'[26]20'!#REF!,'[26]20'!#REF!,'[26]20'!#REF!,'[26]20'!#REF!</definedName>
    <definedName name="P1_T20?L2.3" localSheetId="25" hidden="1">'[26]20'!#REF!,'[26]20'!$G$22:$O$22,'[26]20'!#REF!,'[26]20'!#REF!,'[26]20'!#REF!,'[26]20'!#REF!,'[26]20'!#REF!,'[26]20'!#REF!</definedName>
    <definedName name="P1_T20?L2.3" localSheetId="24" hidden="1">'[26]20'!#REF!,'[26]20'!$G$22:$O$22,'[26]20'!#REF!,'[26]20'!#REF!,'[26]20'!#REF!,'[26]20'!#REF!,'[26]20'!#REF!,'[26]20'!#REF!</definedName>
    <definedName name="P1_T20?L2.3" hidden="1">'[26]20'!#REF!,'[26]20'!$G$22:$O$22,'[26]20'!#REF!,'[26]20'!#REF!,'[26]20'!#REF!,'[26]20'!#REF!,'[26]20'!#REF!,'[26]20'!#REF!</definedName>
    <definedName name="P1_T21.1?Data">'[27]16'!$C$8:$D$8,'[27]16'!$F$10:$K$11,'[27]16'!$C$10:$D$11,'[27]16'!$F$13:$K$16,'[27]16'!$C$13:$D$16,'[27]16'!$F$18:$K$20,'[27]16'!$C$18:$D$20,'[27]16'!$F$22:$K$24,'[27]16'!$C$22:$D$24,'[27]16'!$F$26:$K$27</definedName>
    <definedName name="P1_T21.2.1?Data">'[27]21'!$C$9:$D$9,'[27]21'!$F$11:$O$12,'[27]21'!$C$11:$D$12,'[27]21'!$F$14:$O$17,'[27]21'!$C$14:$D$17,'[27]21'!$F$19:$O$21,'[27]21'!$C$19:$D$21,'[27]21'!$F$23:$O$25,'[27]21'!$C$23:$D$25</definedName>
    <definedName name="P1_T21.2.2?Data">'[27]28'!$C$9:$D$9,'[27]28'!$F$11:$M$12,'[27]28'!$C$11:$D$12,'[27]28'!$F$14:$M$17,'[27]28'!$C$14:$D$17,'[27]28'!$F$19:$M$21,'[27]28'!$C$19:$D$21,'[27]28'!$F$23:$M$25,'[27]28'!$C$23:$D$25</definedName>
    <definedName name="P1_T21.4?Data">[27]P2.1!$C$11:$D$11,[27]P2.1!$F$13:$M$14,[27]P2.1!$C$13:$D$14,[27]P2.1!$F$16:$M$19,[27]P2.1!$C$16:$D$19,[27]P2.1!$F$21:$M$23,[27]P2.1!$C$21:$D$23,[27]P2.1!$F$25:$M$27,[27]P2.1!$C$25:$D$27,[27]P2.1!$F$29:$M$30</definedName>
    <definedName name="P1_T22?Data">'[26]22'!$G$6:$O$6,'[26]22'!$G$103:$O$105,'[26]22'!$G$8:$O$10,'[26]22'!$G$108:$O$108,'[26]22'!$C$6,'[26]22'!$C$8:$C$10,'[26]22'!$C$101,'[26]22'!$C$103:$C$105</definedName>
    <definedName name="P1_T27?L3.1" localSheetId="28">'[27]14'!#REF!,'[27]14'!#REF!,'[27]14'!#REF!,'[27]14'!#REF!,'[27]14'!$S$12:$W$12,'[27]14'!$Y$12:$AC$12,'[27]14'!$AE$12:$AI$12,'[27]14'!$E$12:$I$12,'[27]14'!$L$12:$P$12,'[27]14'!#REF!</definedName>
    <definedName name="P1_T27?L3.1" localSheetId="2">'[27]14'!#REF!,'[27]14'!#REF!,'[27]14'!#REF!,'[27]14'!#REF!,'[27]14'!$S$12:$W$12,'[27]14'!$Y$12:$AC$12,'[27]14'!$AE$12:$AI$12,'[27]14'!$E$12:$I$12,'[27]14'!$L$12:$P$12,'[27]14'!#REF!</definedName>
    <definedName name="P1_T27?L3.1" localSheetId="25">'[27]14'!#REF!,'[27]14'!#REF!,'[27]14'!#REF!,'[27]14'!#REF!,'[27]14'!$S$12:$W$12,'[27]14'!$Y$12:$AC$12,'[27]14'!$AE$12:$AI$12,'[27]14'!$E$12:$I$12,'[27]14'!$L$12:$P$12,'[27]14'!#REF!</definedName>
    <definedName name="P1_T27?L3.1" localSheetId="24">'[27]14'!#REF!,'[27]14'!#REF!,'[27]14'!#REF!,'[27]14'!#REF!,'[27]14'!$S$12:$W$12,'[27]14'!$Y$12:$AC$12,'[27]14'!$AE$12:$AI$12,'[27]14'!$E$12:$I$12,'[27]14'!$L$12:$P$12,'[27]14'!#REF!</definedName>
    <definedName name="P1_T27?L3.1">'[27]14'!#REF!,'[27]14'!#REF!,'[27]14'!#REF!,'[27]14'!#REF!,'[27]14'!$S$12:$W$12,'[27]14'!$Y$12:$AC$12,'[27]14'!$AE$12:$AI$12,'[27]14'!$E$12:$I$12,'[27]14'!$L$12:$P$12,'[27]14'!#REF!</definedName>
    <definedName name="P1_T27?L3.2" localSheetId="28">'[27]14'!#REF!,'[27]14'!$L$13:$P$13,'[27]14'!$E$13:$I$13,'[27]14'!$AE$13:$AI$13,'[27]14'!$Y$13:$AC$13,'[27]14'!$S$13:$W$13,'[27]14'!#REF!,'[27]14'!#REF!,'[27]14'!#REF!,'[27]14'!#REF!</definedName>
    <definedName name="P1_T27?L3.2" localSheetId="2">'[27]14'!#REF!,'[27]14'!$L$13:$P$13,'[27]14'!$E$13:$I$13,'[27]14'!$AE$13:$AI$13,'[27]14'!$Y$13:$AC$13,'[27]14'!$S$13:$W$13,'[27]14'!#REF!,'[27]14'!#REF!,'[27]14'!#REF!,'[27]14'!#REF!</definedName>
    <definedName name="P1_T27?L3.2" localSheetId="25">'[27]14'!#REF!,'[27]14'!$L$13:$P$13,'[27]14'!$E$13:$I$13,'[27]14'!$AE$13:$AI$13,'[27]14'!$Y$13:$AC$13,'[27]14'!$S$13:$W$13,'[27]14'!#REF!,'[27]14'!#REF!,'[27]14'!#REF!,'[27]14'!#REF!</definedName>
    <definedName name="P1_T27?L3.2" localSheetId="24">'[27]14'!#REF!,'[27]14'!$L$13:$P$13,'[27]14'!$E$13:$I$13,'[27]14'!$AE$13:$AI$13,'[27]14'!$Y$13:$AC$13,'[27]14'!$S$13:$W$13,'[27]14'!#REF!,'[27]14'!#REF!,'[27]14'!#REF!,'[27]14'!#REF!</definedName>
    <definedName name="P1_T27?L3.2">'[27]14'!#REF!,'[27]14'!$L$13:$P$13,'[27]14'!$E$13:$I$13,'[27]14'!$AE$13:$AI$13,'[27]14'!$Y$13:$AC$13,'[27]14'!$S$13:$W$13,'[27]14'!#REF!,'[27]14'!#REF!,'[27]14'!#REF!,'[27]14'!#REF!</definedName>
    <definedName name="P1_T27?L4" localSheetId="28">'[27]14'!#REF!,'[27]14'!$R$15:$X$15,'[27]14'!$Z$15:$AD$15,'[27]14'!$AF$15:$AJ$15,'[27]14'!$AL$15:$AP$15,'[27]14'!$AR$15:$AU$15,'[27]14'!$D$15,'[27]14'!$F$15:$I$15,'[27]14'!$K$15,'[27]14'!$M$15:$P$15,'[27]14'!#REF!</definedName>
    <definedName name="P1_T27?L4" localSheetId="2">'[27]14'!#REF!,'[27]14'!$R$15:$X$15,'[27]14'!$Z$15:$AD$15,'[27]14'!$AF$15:$AJ$15,'[27]14'!$AL$15:$AP$15,'[27]14'!$AR$15:$AU$15,'[27]14'!$D$15,'[27]14'!$F$15:$I$15,'[27]14'!$K$15,'[27]14'!$M$15:$P$15,'[27]14'!#REF!</definedName>
    <definedName name="P1_T27?L4" localSheetId="25">'[27]14'!#REF!,'[27]14'!$R$15:$X$15,'[27]14'!$Z$15:$AD$15,'[27]14'!$AF$15:$AJ$15,'[27]14'!$AL$15:$AP$15,'[27]14'!$AR$15:$AU$15,'[27]14'!$D$15,'[27]14'!$F$15:$I$15,'[27]14'!$K$15,'[27]14'!$M$15:$P$15,'[27]14'!#REF!</definedName>
    <definedName name="P1_T27?L4" localSheetId="24">'[27]14'!#REF!,'[27]14'!$R$15:$X$15,'[27]14'!$Z$15:$AD$15,'[27]14'!$AF$15:$AJ$15,'[27]14'!$AL$15:$AP$15,'[27]14'!$AR$15:$AU$15,'[27]14'!$D$15,'[27]14'!$F$15:$I$15,'[27]14'!$K$15,'[27]14'!$M$15:$P$15,'[27]14'!#REF!</definedName>
    <definedName name="P1_T27?L4">'[27]14'!#REF!,'[27]14'!$R$15:$X$15,'[27]14'!$Z$15:$AD$15,'[27]14'!$AF$15:$AJ$15,'[27]14'!$AL$15:$AP$15,'[27]14'!$AR$15:$AU$15,'[27]14'!$D$15,'[27]14'!$F$15:$I$15,'[27]14'!$K$15,'[27]14'!$M$15:$P$15,'[27]14'!#REF!</definedName>
    <definedName name="P1_T27?L4.1" localSheetId="28">'[27]14'!#REF!,'[27]14'!#REF!,'[27]14'!#REF!,'[27]14'!#REF!,'[27]14'!$T$16:$W$16,'[27]14'!$Z$16:$AC$16,'[27]14'!$AF$16:$AI$16,'[27]14'!$AL$16:$AO$16,'[27]14'!$AR$16:$AU$16,'[27]14'!$M$16:$P$16</definedName>
    <definedName name="P1_T27?L4.1" localSheetId="2">'[27]14'!#REF!,'[27]14'!#REF!,'[27]14'!#REF!,'[27]14'!#REF!,'[27]14'!$T$16:$W$16,'[27]14'!$Z$16:$AC$16,'[27]14'!$AF$16:$AI$16,'[27]14'!$AL$16:$AO$16,'[27]14'!$AR$16:$AU$16,'[27]14'!$M$16:$P$16</definedName>
    <definedName name="P1_T27?L4.1" localSheetId="25">'[27]14'!#REF!,'[27]14'!#REF!,'[27]14'!#REF!,'[27]14'!#REF!,'[27]14'!$T$16:$W$16,'[27]14'!$Z$16:$AC$16,'[27]14'!$AF$16:$AI$16,'[27]14'!$AL$16:$AO$16,'[27]14'!$AR$16:$AU$16,'[27]14'!$M$16:$P$16</definedName>
    <definedName name="P1_T27?L4.1" localSheetId="24">'[27]14'!#REF!,'[27]14'!#REF!,'[27]14'!#REF!,'[27]14'!#REF!,'[27]14'!$T$16:$W$16,'[27]14'!$Z$16:$AC$16,'[27]14'!$AF$16:$AI$16,'[27]14'!$AL$16:$AO$16,'[27]14'!$AR$16:$AU$16,'[27]14'!$M$16:$P$16</definedName>
    <definedName name="P1_T27?L4.1">'[27]14'!#REF!,'[27]14'!#REF!,'[27]14'!#REF!,'[27]14'!#REF!,'[27]14'!$T$16:$W$16,'[27]14'!$Z$16:$AC$16,'[27]14'!$AF$16:$AI$16,'[27]14'!$AL$16:$AO$16,'[27]14'!$AR$16:$AU$16,'[27]14'!$M$16:$P$16</definedName>
    <definedName name="P1_T27?L4.1.1" localSheetId="28">'[27]14'!#REF!,'[27]14'!#REF!,'[27]14'!#REF!,'[27]14'!#REF!,'[27]14'!#REF!,'[27]14'!#REF!,'[27]14'!#REF!,'[27]14'!#REF!,'[27]14'!#REF!,'[27]14'!$M$17:$P$17</definedName>
    <definedName name="P1_T27?L4.1.1" localSheetId="2">'[27]14'!#REF!,'[27]14'!#REF!,'[27]14'!#REF!,'[27]14'!#REF!,'[27]14'!#REF!,'[27]14'!#REF!,'[27]14'!#REF!,'[27]14'!#REF!,'[27]14'!#REF!,'[27]14'!$M$17:$P$17</definedName>
    <definedName name="P1_T27?L4.1.1" localSheetId="25">'[27]14'!#REF!,'[27]14'!#REF!,'[27]14'!#REF!,'[27]14'!#REF!,'[27]14'!#REF!,'[27]14'!#REF!,'[27]14'!#REF!,'[27]14'!#REF!,'[27]14'!#REF!,'[27]14'!$M$17:$P$17</definedName>
    <definedName name="P1_T27?L4.1.1" localSheetId="24">'[27]14'!#REF!,'[27]14'!#REF!,'[27]14'!#REF!,'[27]14'!#REF!,'[27]14'!#REF!,'[27]14'!#REF!,'[27]14'!#REF!,'[27]14'!#REF!,'[27]14'!#REF!,'[27]14'!$M$17:$P$17</definedName>
    <definedName name="P1_T27?L4.1.1">'[27]14'!#REF!,'[27]14'!#REF!,'[27]14'!#REF!,'[27]14'!#REF!,'[27]14'!#REF!,'[27]14'!#REF!,'[27]14'!#REF!,'[27]14'!#REF!,'[27]14'!#REF!,'[27]14'!$M$17:$P$17</definedName>
    <definedName name="P1_T27?L4.1.1.1" localSheetId="28">'[27]14'!$T$18:$W$18,'[27]14'!$Z$18:$AC$18,'[27]14'!$AF$18:$AI$18,'[27]14'!$AL$18:$AO$18,'[27]14'!$AR$18:$AU$18,'[27]14'!$F$18:$I$18,'[27]14'!$M$18:$P$18,'[27]14'!#REF!,'[27]14'!#REF!,'[27]14'!#REF!</definedName>
    <definedName name="P1_T27?L4.1.1.1" localSheetId="2">'[27]14'!$T$18:$W$18,'[27]14'!$Z$18:$AC$18,'[27]14'!$AF$18:$AI$18,'[27]14'!$AL$18:$AO$18,'[27]14'!$AR$18:$AU$18,'[27]14'!$F$18:$I$18,'[27]14'!$M$18:$P$18,'[27]14'!#REF!,'[27]14'!#REF!,'[27]14'!#REF!</definedName>
    <definedName name="P1_T27?L4.1.1.1" localSheetId="25">'[27]14'!$T$18:$W$18,'[27]14'!$Z$18:$AC$18,'[27]14'!$AF$18:$AI$18,'[27]14'!$AL$18:$AO$18,'[27]14'!$AR$18:$AU$18,'[27]14'!$F$18:$I$18,'[27]14'!$M$18:$P$18,'[27]14'!#REF!,'[27]14'!#REF!,'[27]14'!#REF!</definedName>
    <definedName name="P1_T27?L4.1.1.1" localSheetId="24">'[27]14'!$T$18:$W$18,'[27]14'!$Z$18:$AC$18,'[27]14'!$AF$18:$AI$18,'[27]14'!$AL$18:$AO$18,'[27]14'!$AR$18:$AU$18,'[27]14'!$F$18:$I$18,'[27]14'!$M$18:$P$18,'[27]14'!#REF!,'[27]14'!#REF!,'[27]14'!#REF!</definedName>
    <definedName name="P1_T27?L4.1.1.1">'[27]14'!$T$18:$W$18,'[27]14'!$Z$18:$AC$18,'[27]14'!$AF$18:$AI$18,'[27]14'!$AL$18:$AO$18,'[27]14'!$AR$18:$AU$18,'[27]14'!$F$18:$I$18,'[27]14'!$M$18:$P$18,'[27]14'!#REF!,'[27]14'!#REF!,'[27]14'!#REF!</definedName>
    <definedName name="P1_T27?L4.1.2" localSheetId="28">'[27]14'!#REF!,'[27]14'!#REF!,'[27]14'!#REF!,'[27]14'!$M$19:$P$19,'[27]14'!$F$19:$I$19,'[27]14'!$AR$19:$AU$19,'[27]14'!$AL$19:$AO$19,'[27]14'!$AF$19:$AI$19,'[27]14'!$Z$19:$AC$19,'[27]14'!$T$19:$W$19</definedName>
    <definedName name="P1_T27?L4.1.2" localSheetId="2">'[27]14'!#REF!,'[27]14'!#REF!,'[27]14'!#REF!,'[27]14'!$M$19:$P$19,'[27]14'!$F$19:$I$19,'[27]14'!$AR$19:$AU$19,'[27]14'!$AL$19:$AO$19,'[27]14'!$AF$19:$AI$19,'[27]14'!$Z$19:$AC$19,'[27]14'!$T$19:$W$19</definedName>
    <definedName name="P1_T27?L4.1.2" localSheetId="25">'[27]14'!#REF!,'[27]14'!#REF!,'[27]14'!#REF!,'[27]14'!$M$19:$P$19,'[27]14'!$F$19:$I$19,'[27]14'!$AR$19:$AU$19,'[27]14'!$AL$19:$AO$19,'[27]14'!$AF$19:$AI$19,'[27]14'!$Z$19:$AC$19,'[27]14'!$T$19:$W$19</definedName>
    <definedName name="P1_T27?L4.1.2" localSheetId="24">'[27]14'!#REF!,'[27]14'!#REF!,'[27]14'!#REF!,'[27]14'!$M$19:$P$19,'[27]14'!$F$19:$I$19,'[27]14'!$AR$19:$AU$19,'[27]14'!$AL$19:$AO$19,'[27]14'!$AF$19:$AI$19,'[27]14'!$Z$19:$AC$19,'[27]14'!$T$19:$W$19</definedName>
    <definedName name="P1_T27?L4.1.2">'[27]14'!#REF!,'[27]14'!#REF!,'[27]14'!#REF!,'[27]14'!$M$19:$P$19,'[27]14'!$F$19:$I$19,'[27]14'!$AR$19:$AU$19,'[27]14'!$AL$19:$AO$19,'[27]14'!$AF$19:$AI$19,'[27]14'!$Z$19:$AC$19,'[27]14'!$T$19:$W$19</definedName>
    <definedName name="P1_T27?L4.2" localSheetId="28">'[27]14'!#REF!,'[27]14'!#REF!,'[27]14'!#REF!,'[27]14'!#REF!,'[27]14'!#REF!,'[27]14'!#REF!,'[27]14'!#REF!,'[27]14'!#REF!,'[27]14'!#REF!,'[27]14'!#REF!</definedName>
    <definedName name="P1_T27?L4.2" localSheetId="2">'[27]14'!#REF!,'[27]14'!#REF!,'[27]14'!#REF!,'[27]14'!#REF!,'[27]14'!#REF!,'[27]14'!#REF!,'[27]14'!#REF!,'[27]14'!#REF!,'[27]14'!#REF!,'[27]14'!#REF!</definedName>
    <definedName name="P1_T27?L4.2" localSheetId="25">'[27]14'!#REF!,'[27]14'!#REF!,'[27]14'!#REF!,'[27]14'!#REF!,'[27]14'!#REF!,'[27]14'!#REF!,'[27]14'!#REF!,'[27]14'!#REF!,'[27]14'!#REF!,'[27]14'!#REF!</definedName>
    <definedName name="P1_T27?L4.2" localSheetId="24">'[27]14'!#REF!,'[27]14'!#REF!,'[27]14'!#REF!,'[27]14'!#REF!,'[27]14'!#REF!,'[27]14'!#REF!,'[27]14'!#REF!,'[27]14'!#REF!,'[27]14'!#REF!,'[27]14'!#REF!</definedName>
    <definedName name="P1_T27?L4.2">'[27]14'!#REF!,'[27]14'!#REF!,'[27]14'!#REF!,'[27]14'!#REF!,'[27]14'!#REF!,'[27]14'!#REF!,'[27]14'!#REF!,'[27]14'!#REF!,'[27]14'!#REF!,'[27]14'!#REF!</definedName>
    <definedName name="P1_T28.3?unit?РУБ.ГКАЛ">'[27]28.2'!$E$17:$S$17,'[27]28.2'!$E$21:$S$23,'[27]28.2'!$E$25:$S$25,'[27]28.2'!$E$42:$S$42,'[27]28.2'!$E$44:$S$44,'[27]28.2'!$E$46:$S$48,'[27]28.2'!$E$50:$S$50,'[27]28.2'!$E$67:$S$67,'[27]28.2'!$E$69:$S$69,'[27]28.2'!$E$71:$S$73</definedName>
    <definedName name="P1_T28.3?unit?ТРУБ">'[24]28.3'!$A$53:$S$53,'[24]28.3'!$A$27:$S$27,'[24]28.3'!$A$79:$S$79</definedName>
    <definedName name="P1_T29?item_ext?1СТ">[27]Заголовок!$G$92:$X$92,[27]Заголовок!$G$12:$X$12,[27]Заголовок!$G$18:$X$18,[27]Заголовок!$G$24:$X$24,[27]Заголовок!$G$30:$X$30,[27]Заголовок!$G$36:$X$36,[27]Заголовок!$G$42:$X$42,[27]Заголовок!$G$48:$X$48,[27]Заголовок!$G$54:$X$54,[27]Заголовок!$G$60:$X$60,[27]Заголовок!$G$66:$X$66</definedName>
    <definedName name="P1_T29?item_ext?2СТ.М">[27]Заголовок!$G$14:$X$14,[27]Заголовок!$G$20:$X$20,[27]Заголовок!$G$26:$X$26,[27]Заголовок!$G$32:$X$32,[27]Заголовок!$G$38:$X$38,[27]Заголовок!$G$44:$X$44,[27]Заголовок!$G$50:$X$50,[27]Заголовок!$G$56:$X$56,[27]Заголовок!$G$62:$X$62,[27]Заголовок!$G$68:$X$68,[27]Заголовок!$G$74:$X$74</definedName>
    <definedName name="P1_T29?item_ext?2СТ.Э">[27]Заголовок!$G$15:$X$15,[27]Заголовок!$G$21:$X$21,[27]Заголовок!$G$27:$X$27,[27]Заголовок!$G$33:$X$33,[27]Заголовок!$G$39:$X$39,[27]Заголовок!$G$45:$X$45,[27]Заголовок!$G$51:$X$51,[27]Заголовок!$G$57:$X$57,[27]Заголовок!$G$63:$X$63,[27]Заголовок!$G$69:$X$69,[27]Заголовок!$G$75:$X$75</definedName>
    <definedName name="P1_T29?L10">[27]Заголовок!$M$78:$X$78,[27]Заголовок!$M$89:$X$89,[27]Заголовок!$M$92:$X$92,[27]Заголовок!$M$12:$X$12,[27]Заголовок!$M$18:$X$18,[27]Заголовок!$M$24:$X$24,[27]Заголовок!$M$30:$X$30,[27]Заголовок!$M$36:$X$36,[27]Заголовок!$M$42:$X$42,[27]Заголовок!$M$48:$X$48,[27]Заголовок!$M$54:$X$54</definedName>
    <definedName name="P1_T29?L4">[27]Заголовок!$G$24,[27]Заголовок!$G$26:$G$27,[27]Заголовок!$G$30,[27]Заголовок!$G$32:$G$33,[27]Заголовок!$G$36,[27]Заголовок!$G$38:$G$39,[27]Заголовок!$G$42,[27]Заголовок!$G$44:$G$45,[27]Заголовок!$G$48,[27]Заголовок!$G$50:$G$51,[27]Заголовок!$G$54,[27]Заголовок!$G$56:$G$57,[27]Заголовок!$G$60,[27]Заголовок!$G$62:$G$63</definedName>
    <definedName name="P1_T29?L5">[27]Заголовок!$H$48,[27]Заголовок!$H$51,[27]Заголовок!$H$54,[27]Заголовок!$H$57,[27]Заголовок!$H$60,[27]Заголовок!$H$63,[27]Заголовок!$H$66,[27]Заголовок!$H$69,[27]Заголовок!$H$72,[27]Заголовок!$H$75,[27]Заголовок!$H$78,[27]Заголовок!$H$86,[27]Заголовок!$H$89,[27]Заголовок!$H$92,[27]Заголовок!$H$100,[27]Заголовок!$H$12,[27]Заголовок!$H$15,[27]Заголовок!$H$18</definedName>
    <definedName name="P1_T29?L6">[27]Заголовок!$I$72:$L$72,[27]Заголовок!$I$74:$L$75,[27]Заголовок!$I$78:$L$83,[27]Заголовок!$I$85:$L$86,[27]Заголовок!$I$89:$L$89,[27]Заголовок!$I$92:$L$97,[27]Заголовок!$I$99:$L$100,[27]Заголовок!$I$12:$L$12,[27]Заголовок!$I$14:$L$15,[27]Заголовок!$I$18:$L$18,[27]Заголовок!$I$20:$L$21</definedName>
    <definedName name="P1_T4_Protect" hidden="1">'[26]4'!$B$40:$B$41,'[26]4'!$B$49:$B$50,'[26]4'!$E$3:$S$3,'[26]4'!$E$12:$S$12,'[26]4'!$E$14:$S$16,'[26]4'!$E$18:$S$19,'[26]4'!$E$21:$S$21,'[26]4'!$E$39:$S$41,'[26]4'!$E$43:$S$50</definedName>
    <definedName name="P1_T5_Protect" hidden="1">'[26]5'!$J$41:$M$49,'[26]5'!$E$52:$H$54,'[26]5'!$E$56:$H$64,'[26]5'!$E$67:$M$79,'[26]5'!$E$7:$H$9,'[26]5'!$E$11:$H$19,'[26]5'!$J$7:$J$9,'[26]5'!$J$11:$J$19,'[26]5'!$E$22:$H$24</definedName>
    <definedName name="P1_T6_Protect" hidden="1">'[26]6'!$D$33:$H$34,'[26]6'!$D$36:$H$37,'[26]6'!$D$39:$H$40,'[26]6'!$D$47:$H$47,'[26]6'!$A$58:$IV$157,'[26]6'!$M$1:$AM$65536,'[26]6'!$D$43:$H$45,'[26]6'!$D$16:$H$18,'[26]6'!$D$51:$H$52</definedName>
    <definedName name="P1_T7?Data">'[27]10'!$D$34:$S$37,'[27]10'!$D$63:$S$66,'[27]10'!$D$14:$S$15,'[27]10'!$D$17:$S$23,'[27]10'!$D$25:$S$25,'[27]10'!$D$27:$S$27,'[27]10'!$D$29:$S$29,'[27]10'!$D$31:$S$31,'[27]10'!$D$39:$S$40,'[27]10'!$D$42:$S$45,'[27]10'!$D$47:$S$47,'[27]10'!$D$49:$S$52</definedName>
    <definedName name="P1_T8?L3">'[24]8'!$K$47:$K$73,'[24]8'!$I$47:$I$73,'[24]8'!$I$83:$I$109,'[24]8'!$K$11:$K$37,'[24]8'!$I$11:$I$37</definedName>
    <definedName name="P1_T8?L4">'[24]8'!$L$47:$L$73,'[24]8'!$J$47:$J$73,'[24]8'!$J$83:$J$109,'[24]8'!$L$11:$L$37,'[24]8'!$J$11:$J$37</definedName>
    <definedName name="P1_T8?unit?ГКАЛ.Ч">'[24]8'!$K$47:$K$73,'[24]8'!$I$47:$I$73,'[24]8'!$K$11:$K$37,'[24]8'!$I$83:$I$109,'[24]8'!$I$11:$I$37</definedName>
    <definedName name="P1_T8?unit?ТГКАЛ">'[24]8'!$L$47:$L$73,'[24]8'!$J$47:$J$73,'[24]8'!$L$11:$L$37,'[24]8'!$J$83:$J$109,'[24]8'!$J$11:$J$37</definedName>
    <definedName name="P1_T9?Data">'[24]9'!$D$45:$P$45,'[24]9'!$D$47:$P$48,'[24]9'!$D$21:$P$21,'[24]9'!$D$23:$P$24,'[24]9'!$L$26:$P$26,'[24]9'!$L$28:$P$28,'[24]9'!$D$30:$P$30,'[24]9'!$D$32:$P$33,'[24]9'!$D$36:$P$36</definedName>
    <definedName name="P10_T16?unit?ТРУБ" localSheetId="28" hidden="1">'[26]16'!#REF!,'[26]16'!#REF!,'[26]16'!#REF!,'[26]16'!#REF!,'[26]16'!#REF!,'[26]16'!$H$32:$L$32,'[26]16'!#REF!,'[26]16'!#REF!</definedName>
    <definedName name="P10_T16?unit?ТРУБ" localSheetId="2" hidden="1">'[26]16'!#REF!,'[26]16'!#REF!,'[26]16'!#REF!,'[26]16'!#REF!,'[26]16'!#REF!,'[26]16'!$H$32:$L$32,'[26]16'!#REF!,'[26]16'!#REF!</definedName>
    <definedName name="P10_T16?unit?ТРУБ" localSheetId="25" hidden="1">'[26]16'!#REF!,'[26]16'!#REF!,'[26]16'!#REF!,'[26]16'!#REF!,'[26]16'!#REF!,'[26]16'!$H$32:$L$32,'[26]16'!#REF!,'[26]16'!#REF!</definedName>
    <definedName name="P10_T16?unit?ТРУБ" localSheetId="24" hidden="1">'[26]16'!#REF!,'[26]16'!#REF!,'[26]16'!#REF!,'[26]16'!#REF!,'[26]16'!#REF!,'[26]16'!$H$32:$L$32,'[26]16'!#REF!,'[26]16'!#REF!</definedName>
    <definedName name="P10_T16?unit?ТРУБ" hidden="1">'[26]16'!#REF!,'[26]16'!#REF!,'[26]16'!#REF!,'[26]16'!#REF!,'[26]16'!#REF!,'[26]16'!$H$32:$L$32,'[26]16'!#REF!,'[26]16'!#REF!</definedName>
    <definedName name="P11_T16?unit?ТРУБ" localSheetId="28" hidden="1">'[26]16'!#REF!,'[26]16'!#REF!,'[26]16'!#REF!,'[26]16'!#REF!,'[26]16'!#REF!,'[26]16'!#REF!,'[26]16'!#REF!,'[26]16'!$H$28:$L$28</definedName>
    <definedName name="P11_T16?unit?ТРУБ" localSheetId="2" hidden="1">'[26]16'!#REF!,'[26]16'!#REF!,'[26]16'!#REF!,'[26]16'!#REF!,'[26]16'!#REF!,'[26]16'!#REF!,'[26]16'!#REF!,'[26]16'!$H$28:$L$28</definedName>
    <definedName name="P11_T16?unit?ТРУБ" localSheetId="25" hidden="1">'[26]16'!#REF!,'[26]16'!#REF!,'[26]16'!#REF!,'[26]16'!#REF!,'[26]16'!#REF!,'[26]16'!#REF!,'[26]16'!#REF!,'[26]16'!$H$28:$L$28</definedName>
    <definedName name="P11_T16?unit?ТРУБ" localSheetId="24" hidden="1">'[26]16'!#REF!,'[26]16'!#REF!,'[26]16'!#REF!,'[26]16'!#REF!,'[26]16'!#REF!,'[26]16'!#REF!,'[26]16'!#REF!,'[26]16'!$H$28:$L$28</definedName>
    <definedName name="P11_T16?unit?ТРУБ" hidden="1">'[26]16'!#REF!,'[26]16'!#REF!,'[26]16'!#REF!,'[26]16'!#REF!,'[26]16'!#REF!,'[26]16'!#REF!,'[26]16'!#REF!,'[26]16'!$H$28:$L$28</definedName>
    <definedName name="P12_T16?unit?ТРУБ" localSheetId="28" hidden="1">'[26]16'!#REF!,'доп. прил. 4.22 (общехоз)'!P1_T16?unit?ТРУБ,'доп. прил. 4.22 (общехоз)'!P2_T16?unit?ТРУБ,'доп. прил. 4.22 (общехоз)'!P3_T16?unit?ТРУБ,'доп. прил. 4.22 (общехоз)'!P4_T16?unit?ТРУБ,'доп. прил. 4.22 (общехоз)'!P5_T16?unit?ТРУБ,'доп. прил. 4.22 (общехоз)'!P6_T16?unit?ТРУБ,'доп. прил. 4.22 (общехоз)'!P7_T16?unit?ТРУБ</definedName>
    <definedName name="P12_T16?unit?ТРУБ" localSheetId="2" hidden="1">'[26]16'!#REF!,'прил. 3.1'!P1_T16?unit?ТРУБ,'прил. 3.1'!P2_T16?unit?ТРУБ,'прил. 3.1'!P3_T16?unit?ТРУБ,'прил. 3.1'!P4_T16?unit?ТРУБ,'прил. 3.1'!P5_T16?unit?ТРУБ,'прил. 3.1'!P6_T16?unit?ТРУБ,'прил. 3.1'!P7_T16?unit?ТРУБ</definedName>
    <definedName name="P12_T16?unit?ТРУБ" localSheetId="9" hidden="1">'[26]16'!#REF!,P1_T16?unit?ТРУБ,P2_T16?unit?ТРУБ,P3_T16?unit?ТРУБ,P4_T16?unit?ТРУБ,P5_T16?unit?ТРУБ,P6_T16?unit?ТРУБ,P7_T16?unit?ТРУБ</definedName>
    <definedName name="P12_T16?unit?ТРУБ" localSheetId="25" hidden="1">'[26]16'!#REF!,УС2017!P1_T16?unit?ТРУБ,УС2017!P2_T16?unit?ТРУБ,УС2017!P3_T16?unit?ТРУБ,УС2017!P4_T16?unit?ТРУБ,УС2017!P5_T16?unit?ТРУБ,УС2017!P6_T16?unit?ТРУБ,УС2017!P7_T16?unit?ТРУБ</definedName>
    <definedName name="P12_T16?unit?ТРУБ" localSheetId="24" hidden="1">'[26]16'!#REF!,'Услуги сторонних организаций'!P1_T16?unit?ТРУБ,'Услуги сторонних организаций'!P2_T16?unit?ТРУБ,'Услуги сторонних организаций'!P3_T16?unit?ТРУБ,'Услуги сторонних организаций'!P4_T16?unit?ТРУБ,'Услуги сторонних организаций'!P5_T16?unit?ТРУБ,'Услуги сторонних организаций'!P6_T16?unit?ТРУБ,'Услуги сторонних организаций'!P7_T16?unit?ТРУБ</definedName>
    <definedName name="P12_T16?unit?ТРУБ" hidden="1">'[26]16'!#REF!,P1_T16?unit?ТРУБ,P2_T16?unit?ТРУБ,P3_T16?unit?ТРУБ,P4_T16?unit?ТРУБ,P5_T16?unit?ТРУБ,P6_T16?unit?ТРУБ,P7_T16?unit?ТРУБ</definedName>
    <definedName name="P19_T1_Protect" localSheetId="28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25" hidden="1">P5_T1_Protect,P6_T1_Protect,P7_T1_Protect,P8_T1_Protect,P9_T1_Protect,P10_T1_Protect,P11_T1_Protect,P12_T1_Protect,P13_T1_Protect,P14_T1_Protect</definedName>
    <definedName name="P19_T1_Protect" localSheetId="2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[17]FST5!$G$100:$G$116,[17]FST5!$G$118:$G$123,[17]FST5!$G$125:$G$126,[17]FST5!$G$128:$G$131,[17]FST5!$G$133,[17]FST5!$G$135:$G$139,[17]FST5!$G$141</definedName>
    <definedName name="P2_SCOPE_16_PRT" hidden="1">'[25]16'!$E$38:$I$38,'[25]16'!$E$41:$I$41,'[25]16'!$E$45:$I$47,'[25]16'!$E$49:$I$49,'[25]16'!$E$53:$I$54,'[25]16'!$E$56:$I$57,'[25]16'!$E$59:$I$59,'[25]16'!$E$9:$I$13</definedName>
    <definedName name="P2_SCOPE_4_PRT" hidden="1">'[25]4'!$P$25:$S$25,'[25]4'!$P$27:$S$31,'[25]4'!$U$14:$X$20,'[25]4'!$U$23:$X$23,'[25]4'!$U$25:$X$25,'[25]4'!$U$27:$X$31,'[25]4'!$Z$14:$AC$20,'[25]4'!$Z$23:$AC$23,'[25]4'!$Z$25:$AC$25</definedName>
    <definedName name="P2_SCOPE_5_PRT" hidden="1">'[25]5'!$P$25:$S$25,'[25]5'!$P$27:$S$31,'[25]5'!$U$14:$X$21,'[25]5'!$U$23:$X$23,'[25]5'!$U$25:$X$25,'[25]5'!$U$27:$X$31,'[25]5'!$Z$14:$AC$21,'[25]5'!$Z$23:$AC$23,'[25]5'!$Z$25:$AC$25</definedName>
    <definedName name="P2_SCOPE_CORR" localSheetId="28" hidden="1">#REF!,#REF!,#REF!,#REF!,#REF!,#REF!,#REF!,#REF!</definedName>
    <definedName name="P2_SCOPE_CORR" localSheetId="2" hidden="1">#REF!,#REF!,#REF!,#REF!,#REF!,#REF!,#REF!,#REF!</definedName>
    <definedName name="P2_SCOPE_CORR" localSheetId="25" hidden="1">#REF!,#REF!,#REF!,#REF!,#REF!,#REF!,#REF!,#REF!</definedName>
    <definedName name="P2_SCOPE_CORR" localSheetId="24" hidden="1">#REF!,#REF!,#REF!,#REF!,#REF!,#REF!,#REF!,#REF!</definedName>
    <definedName name="P2_SCOPE_CORR" hidden="1">#REF!,#REF!,#REF!,#REF!,#REF!,#REF!,#REF!,#REF!</definedName>
    <definedName name="P2_SCOPE_F1_PRT" hidden="1">'[25]Ф-1 (для АО-энерго)'!$D$56:$E$59,'[25]Ф-1 (для АО-энерго)'!$D$34:$E$50,'[25]Ф-1 (для АО-энерго)'!$D$32:$E$32,'[25]Ф-1 (для АО-энерго)'!$D$23:$E$30</definedName>
    <definedName name="P2_SCOPE_F2_PRT" hidden="1">'[25]Ф-2 (для АО-энерго)'!$D$52:$G$54,'[25]Ф-2 (для АО-энерго)'!$C$21:$E$42,'[25]Ф-2 (для АО-энерго)'!$A$12:$E$12,'[25]Ф-2 (для АО-энерго)'!$C$8:$E$11</definedName>
    <definedName name="P2_SCOPE_PER_PRT" hidden="1">[25]перекрестка!$N$14:$N$25,[25]перекрестка!$N$27:$N$31,[25]перекрестка!$J$27:$K$31,[25]перекрестка!$F$27:$H$31,[25]перекрестка!$F$33:$H$37</definedName>
    <definedName name="P2_SCOPE_SV_PRT" hidden="1">[25]свод!$E$72:$I$79,[25]свод!$E$81:$I$81,[25]свод!$E$85:$H$88,[25]свод!$E$90:$I$90,[25]свод!$E$107:$I$112,[25]свод!$E$114:$I$117,[25]свод!$E$124:$H$127</definedName>
    <definedName name="P2_T0_Protect" hidden="1">'[26]0'!$D$67:$G$67,'[26]0'!$E$73,'[26]0'!$G$73,'[26]0'!$D$75:$H$75,'[26]0'!$E$83:$E$84,'[26]0'!$G$83:$H$84,'[26]0'!$D$91,'[26]0'!$D$94,'[26]0'!$D$96:$D$97,'[26]0'!$D$99,'[26]0'!$F$99</definedName>
    <definedName name="P2_T12?L3.1.x" localSheetId="28" hidden="1">'[26]12'!#REF!,'[26]12'!#REF!,'[26]12'!#REF!,'[26]12'!#REF!,'[26]12'!$E$20:$M$20,'[26]12'!#REF!,'[26]12'!#REF!,'[26]12'!$E$18:$M$18</definedName>
    <definedName name="P2_T12?L3.1.x" localSheetId="2" hidden="1">'[26]12'!#REF!,'[26]12'!#REF!,'[26]12'!#REF!,'[26]12'!#REF!,'[26]12'!$E$20:$M$20,'[26]12'!#REF!,'[26]12'!#REF!,'[26]12'!$E$18:$M$18</definedName>
    <definedName name="P2_T12?L3.1.x" localSheetId="25" hidden="1">'[26]12'!#REF!,'[26]12'!#REF!,'[26]12'!#REF!,'[26]12'!#REF!,'[26]12'!$E$20:$M$20,'[26]12'!#REF!,'[26]12'!#REF!,'[26]12'!$E$18:$M$18</definedName>
    <definedName name="P2_T12?L3.1.x" localSheetId="24" hidden="1">'[26]12'!#REF!,'[26]12'!#REF!,'[26]12'!#REF!,'[26]12'!#REF!,'[26]12'!$E$20:$M$20,'[26]12'!#REF!,'[26]12'!#REF!,'[26]12'!$E$18:$M$18</definedName>
    <definedName name="P2_T12?L3.1.x" hidden="1">'[26]12'!#REF!,'[26]12'!#REF!,'[26]12'!#REF!,'[26]12'!#REF!,'[26]12'!$E$20:$M$20,'[26]12'!#REF!,'[26]12'!#REF!,'[26]12'!$E$18:$M$18</definedName>
    <definedName name="P2_T12?L3.x" localSheetId="28" hidden="1">'[26]12'!#REF!,'[26]12'!#REF!,'[26]12'!#REF!,'[26]12'!#REF!,'[26]12'!$E$19:$M$19,'[26]12'!#REF!,'[26]12'!#REF!,'[26]12'!$E$17:$M$17</definedName>
    <definedName name="P2_T12?L3.x" localSheetId="2" hidden="1">'[26]12'!#REF!,'[26]12'!#REF!,'[26]12'!#REF!,'[26]12'!#REF!,'[26]12'!$E$19:$M$19,'[26]12'!#REF!,'[26]12'!#REF!,'[26]12'!$E$17:$M$17</definedName>
    <definedName name="P2_T12?L3.x" localSheetId="25" hidden="1">'[26]12'!#REF!,'[26]12'!#REF!,'[26]12'!#REF!,'[26]12'!#REF!,'[26]12'!$E$19:$M$19,'[26]12'!#REF!,'[26]12'!#REF!,'[26]12'!$E$17:$M$17</definedName>
    <definedName name="P2_T12?L3.x" localSheetId="24" hidden="1">'[26]12'!#REF!,'[26]12'!#REF!,'[26]12'!#REF!,'[26]12'!#REF!,'[26]12'!$E$19:$M$19,'[26]12'!#REF!,'[26]12'!#REF!,'[26]12'!$E$17:$M$17</definedName>
    <definedName name="P2_T12?L3.x" hidden="1">'[26]12'!#REF!,'[26]12'!#REF!,'[26]12'!#REF!,'[26]12'!#REF!,'[26]12'!$E$19:$M$19,'[26]12'!#REF!,'[26]12'!#REF!,'[26]12'!$E$17:$M$17</definedName>
    <definedName name="P2_T12?unit?ГА" localSheetId="28" hidden="1">'[26]12'!#REF!,'[26]12'!#REF!,'[26]12'!$E$18:$I$18,'[26]12'!$E$16:$I$16,'[26]12'!#REF!,'[26]12'!#REF!,'[26]12'!#REF!,'[26]12'!#REF!</definedName>
    <definedName name="P2_T12?unit?ГА" localSheetId="2" hidden="1">'[26]12'!#REF!,'[26]12'!#REF!,'[26]12'!$E$18:$I$18,'[26]12'!$E$16:$I$16,'[26]12'!#REF!,'[26]12'!#REF!,'[26]12'!#REF!,'[26]12'!#REF!</definedName>
    <definedName name="P2_T12?unit?ГА" localSheetId="25" hidden="1">'[26]12'!#REF!,'[26]12'!#REF!,'[26]12'!$E$18:$I$18,'[26]12'!$E$16:$I$16,'[26]12'!#REF!,'[26]12'!#REF!,'[26]12'!#REF!,'[26]12'!#REF!</definedName>
    <definedName name="P2_T12?unit?ГА" localSheetId="24" hidden="1">'[26]12'!#REF!,'[26]12'!#REF!,'[26]12'!$E$18:$I$18,'[26]12'!$E$16:$I$16,'[26]12'!#REF!,'[26]12'!#REF!,'[26]12'!#REF!,'[26]12'!#REF!</definedName>
    <definedName name="P2_T12?unit?ГА" hidden="1">'[26]12'!#REF!,'[26]12'!#REF!,'[26]12'!$E$18:$I$18,'[26]12'!$E$16:$I$16,'[26]12'!#REF!,'[26]12'!#REF!,'[26]12'!#REF!,'[26]12'!#REF!</definedName>
    <definedName name="P2_T12?unit?ТРУБ" localSheetId="28" hidden="1">'[26]12'!$E$19:$I$19,'[26]12'!#REF!,'[26]12'!$E$17:$I$17,'[26]12'!#REF!,'[26]12'!$E$15:$I$15,'[26]12'!$E$6:$I$6,'[26]12'!#REF!,'[26]12'!#REF!</definedName>
    <definedName name="P2_T12?unit?ТРУБ" localSheetId="2" hidden="1">'[26]12'!$E$19:$I$19,'[26]12'!#REF!,'[26]12'!$E$17:$I$17,'[26]12'!#REF!,'[26]12'!$E$15:$I$15,'[26]12'!$E$6:$I$6,'[26]12'!#REF!,'[26]12'!#REF!</definedName>
    <definedName name="P2_T12?unit?ТРУБ" localSheetId="25" hidden="1">'[26]12'!$E$19:$I$19,'[26]12'!#REF!,'[26]12'!$E$17:$I$17,'[26]12'!#REF!,'[26]12'!$E$15:$I$15,'[26]12'!$E$6:$I$6,'[26]12'!#REF!,'[26]12'!#REF!</definedName>
    <definedName name="P2_T12?unit?ТРУБ" localSheetId="24" hidden="1">'[26]12'!$E$19:$I$19,'[26]12'!#REF!,'[26]12'!$E$17:$I$17,'[26]12'!#REF!,'[26]12'!$E$15:$I$15,'[26]12'!$E$6:$I$6,'[26]12'!#REF!,'[26]12'!#REF!</definedName>
    <definedName name="P2_T12?unit?ТРУБ" hidden="1">'[26]12'!$E$19:$I$19,'[26]12'!#REF!,'[26]12'!$E$17:$I$17,'[26]12'!#REF!,'[26]12'!$E$15:$I$15,'[26]12'!$E$6:$I$6,'[26]12'!#REF!,'[26]12'!#REF!</definedName>
    <definedName name="P2_T16?item_ext?ЧЕЛ" localSheetId="28" hidden="1">'[26]16'!#REF!,'[26]16'!$H$22:$L$22,'[26]16'!$H$24:$L$24,'[26]16'!#REF!,'[26]16'!$H$35:$L$35,'[26]16'!#REF!,'[26]16'!#REF!,'[26]16'!#REF!</definedName>
    <definedName name="P2_T16?item_ext?ЧЕЛ" localSheetId="2" hidden="1">'[26]16'!#REF!,'[26]16'!$H$22:$L$22,'[26]16'!$H$24:$L$24,'[26]16'!#REF!,'[26]16'!$H$35:$L$35,'[26]16'!#REF!,'[26]16'!#REF!,'[26]16'!#REF!</definedName>
    <definedName name="P2_T16?item_ext?ЧЕЛ" localSheetId="25" hidden="1">'[26]16'!#REF!,'[26]16'!$H$22:$L$22,'[26]16'!$H$24:$L$24,'[26]16'!#REF!,'[26]16'!$H$35:$L$35,'[26]16'!#REF!,'[26]16'!#REF!,'[26]16'!#REF!</definedName>
    <definedName name="P2_T16?item_ext?ЧЕЛ" localSheetId="24" hidden="1">'[26]16'!#REF!,'[26]16'!$H$22:$L$22,'[26]16'!$H$24:$L$24,'[26]16'!#REF!,'[26]16'!$H$35:$L$35,'[26]16'!#REF!,'[26]16'!#REF!,'[26]16'!#REF!</definedName>
    <definedName name="P2_T16?item_ext?ЧЕЛ" hidden="1">'[26]16'!#REF!,'[26]16'!$H$22:$L$22,'[26]16'!$H$24:$L$24,'[26]16'!#REF!,'[26]16'!$H$35:$L$35,'[26]16'!#REF!,'[26]16'!#REF!,'[26]16'!#REF!</definedName>
    <definedName name="P2_T16?unit?ТРУБ" localSheetId="28" hidden="1">'[26]16'!#REF!,'[26]16'!#REF!,'[26]16'!#REF!,'[26]16'!#REF!,'[26]16'!#REF!,'[26]16'!#REF!,'[26]16'!#REF!,'[26]16'!$H$19:$L$19</definedName>
    <definedName name="P2_T16?unit?ТРУБ" localSheetId="2" hidden="1">'[26]16'!#REF!,'[26]16'!#REF!,'[26]16'!#REF!,'[26]16'!#REF!,'[26]16'!#REF!,'[26]16'!#REF!,'[26]16'!#REF!,'[26]16'!$H$19:$L$19</definedName>
    <definedName name="P2_T16?unit?ТРУБ" localSheetId="25" hidden="1">'[26]16'!#REF!,'[26]16'!#REF!,'[26]16'!#REF!,'[26]16'!#REF!,'[26]16'!#REF!,'[26]16'!#REF!,'[26]16'!#REF!,'[26]16'!$H$19:$L$19</definedName>
    <definedName name="P2_T16?unit?ТРУБ" localSheetId="24" hidden="1">'[26]16'!#REF!,'[26]16'!#REF!,'[26]16'!#REF!,'[26]16'!#REF!,'[26]16'!#REF!,'[26]16'!#REF!,'[26]16'!#REF!,'[26]16'!$H$19:$L$19</definedName>
    <definedName name="P2_T16?unit?ТРУБ" hidden="1">'[26]16'!#REF!,'[26]16'!#REF!,'[26]16'!#REF!,'[26]16'!#REF!,'[26]16'!#REF!,'[26]16'!#REF!,'[26]16'!#REF!,'[26]16'!$H$19:$L$19</definedName>
    <definedName name="P2_T16?unit?ЧЕЛ" localSheetId="28" hidden="1">'[26]16'!#REF!,'[26]16'!#REF!,'[26]16'!#REF!,'[26]16'!#REF!,'[26]16'!#REF!,'[26]16'!#REF!,'[26]16'!$H$17:$L$17,'[26]16'!$H$31:$L$31</definedName>
    <definedName name="P2_T16?unit?ЧЕЛ" localSheetId="2" hidden="1">'[26]16'!#REF!,'[26]16'!#REF!,'[26]16'!#REF!,'[26]16'!#REF!,'[26]16'!#REF!,'[26]16'!#REF!,'[26]16'!$H$17:$L$17,'[26]16'!$H$31:$L$31</definedName>
    <definedName name="P2_T16?unit?ЧЕЛ" localSheetId="25" hidden="1">'[26]16'!#REF!,'[26]16'!#REF!,'[26]16'!#REF!,'[26]16'!#REF!,'[26]16'!#REF!,'[26]16'!#REF!,'[26]16'!$H$17:$L$17,'[26]16'!$H$31:$L$31</definedName>
    <definedName name="P2_T16?unit?ЧЕЛ" localSheetId="24" hidden="1">'[26]16'!#REF!,'[26]16'!#REF!,'[26]16'!#REF!,'[26]16'!#REF!,'[26]16'!#REF!,'[26]16'!#REF!,'[26]16'!$H$17:$L$17,'[26]16'!$H$31:$L$31</definedName>
    <definedName name="P2_T16?unit?ЧЕЛ" hidden="1">'[26]16'!#REF!,'[26]16'!#REF!,'[26]16'!#REF!,'[26]16'!#REF!,'[26]16'!#REF!,'[26]16'!#REF!,'[26]16'!$H$17:$L$17,'[26]16'!$H$31:$L$31</definedName>
    <definedName name="P2_T18.1?Data">'[27]8'!$F$15:$O$20,'[27]8'!$C$22:$D$26,'[27]8'!$F$22:$O$26,'[27]8'!$C$28:$D$30,'[27]8'!$F$28:$O$30,'[27]8'!$C$32:$D$32,'[27]8'!$F$32:$O$32,'[27]8'!$C$34:$D$35,'[27]8'!$F$34:$O$35,'[27]8'!$C$37:$D$42</definedName>
    <definedName name="P2_T19.1.1?Data">'[27]9'!$C$23:$D$27,'[27]9'!$F$23:$O$27,'[27]9'!$C$29:$D$31,'[27]9'!$F$29:$O$31,'[27]9'!$C$33:$D$33,'[27]9'!$F$33:$O$33,'[27]9'!$C$35:$D$36,'[27]9'!$F$35:$O$36,'[27]9'!$C$38:$D$42</definedName>
    <definedName name="P2_T19.1.2?Data">'[27]28.1'!$C$23:$D$27,'[27]28.1'!$F$23:$M$27,'[27]28.1'!$C$29:$D$31,'[27]28.1'!$F$29:$M$31,'[27]28.1'!$C$33:$D$33,'[27]28.1'!$F$33:$M$33,'[27]28.1'!$C$35:$D$36,'[27]28.1'!$F$35:$M$36,'[27]28.1'!$C$38:$D$42</definedName>
    <definedName name="P2_T19.2?Data">'[27]25.1'!$C$12:$F$18,'[27]25.1'!$H$12:$W$18,'[27]25.1'!$C$20:$F$25,'[27]25.1'!$H$20:$W$25,'[27]25.1'!$C$27:$F$31,'[27]25.1'!$H$27:$W$31,'[27]25.1'!$C$33:$F$35,'[27]25.1'!$C$51:$F$52,'[27]25.1'!$H$51:$W$52,'[27]25.1'!$H$33:$W$35</definedName>
    <definedName name="P2_T2.1?Data">'[26]2.1'!$E$154:$L$157,'[26]2.1'!$E$152:$L$152,'[26]2.1'!$E$143:$L$150,'[26]2.1'!$E$138:$L$141,'[26]2.1'!$E$128:$L$135,'[26]2.1'!$E$124:$L$126,'[26]2.1'!$E$121:$L$121</definedName>
    <definedName name="P2_T2.1_Protect" hidden="1">'[26]2.1'!$B$103:$B$104,'[26]2.1'!$B$109:$B$110,'[26]2.1'!$B$118:$B$119,'[26]2.1'!$B$125:$B$126,'[26]2.1'!$B$134:$B$135,'[26]2.1'!$B$140:$B$141,'[26]2.1'!$B$149:$B$150</definedName>
    <definedName name="P2_T2.2?Data">'[26]2.2'!$E$36:$L$43,'[26]2.2'!$E$45:$L$45,'[26]2.2'!$E$47:$L$50,'[26]2.2'!$E$52:$L$59,'[26]2.2'!$E$121:$L$121,'[26]2.2'!$E$124:$L$126,'[26]2.2'!$E$128:$L$135</definedName>
    <definedName name="P2_T2.2_Protect" hidden="1">'[26]2.2'!$G$52:$L$52,'[26]2.2'!$G$54:$L$56,'[26]2.2'!$G$58:$L$59,'[26]2.2'!$G$64:$L$65,'[26]2.2'!$G$67:$L$67,'[26]2.2'!$G$69:$L$71,'[26]2.2'!$G$73:$L$74,'[26]2.2'!$G$94:$L$95</definedName>
    <definedName name="P2_T2?Data">'[26]2'!$E$61:$H$63,'[26]2'!$K$61:$N$63,'[26]2'!$E$65:$H$72,'[26]2'!$K$65:$N$72,'[26]2'!$E$76:$H$78,'[26]2'!$K$76:$N$78,'[26]2'!$E$80:$H$87,'[26]2'!$K$80:$N$87,'[26]2'!$E$91:$H$93</definedName>
    <definedName name="P2_T2_1_Protect" hidden="1">'[26]2.1'!$G$54:$L$56,'[26]2.1'!$G$58:$L$59,'[26]2.1'!$G$64:$L$65,'[26]2.1'!$G$67:$L$67,'[26]2.1'!$G$69:$L$71,'[26]2.1'!$G$73:$L$74,'[26]2.1'!$G$94:$L$95,'[26]2.1'!$G$97:$L$97</definedName>
    <definedName name="P2_T2_2_Protect" hidden="1">'[26]2.2'!$G$54:$L$56,'[26]2.2'!$G$58:$L$59,'[26]2.2'!$G$64:$L$65,'[26]2.2'!$G$67:$L$67,'[26]2.2'!$G$69:$L$71,'[26]2.2'!$G$73:$L$74,'[26]2.2'!$G$94:$L$95,'[26]2.2'!$G$97:$L$97</definedName>
    <definedName name="P2_T2_Protect" hidden="1">'[26]2'!$F$52:$H$54,'[26]2'!$F$56:$H$57,'[26]2'!$F$62:$H$63,'[26]2'!$F$65:$H$65,'[26]2'!$F$67:$H$69,'[26]2'!$F$71:$H$72,'[26]2'!$F$92:$H$93,'[26]2'!$F$95:$H$95,'[26]2'!$F$97:$H$99</definedName>
    <definedName name="P2_T21.2.1?Data">'[27]21'!$F$27:$O$28,'[27]21'!$C$27:$D$28,'[27]21'!$F$30:$O$33,'[27]21'!$C$30:$D$33,'[27]21'!$F$35:$O$36,'[27]21'!$C$35:$D$36,'[27]21'!$F$38:$O$38,'[27]21'!$C$38:$D$38,'[27]21'!$F$9:$O$9</definedName>
    <definedName name="P2_T21.2.2?Data">'[27]28'!$F$27:$M$28,'[27]28'!$C$27:$D$28,'[27]28'!$F$30:$M$33,'[27]28'!$C$30:$D$33,'[27]28'!$F$35:$M$36,'[27]28'!$C$35:$D$36,'[27]28'!$F$38:$M$38,'[27]28'!$C$38:$D$38,'[27]28'!$F$9:$M$9</definedName>
    <definedName name="P2_T21.4?Data">[27]P2.1!$C$29:$D$30,[27]P2.1!$F$32:$M$35,[27]P2.1!$C$32:$D$35,[27]P2.1!$F$37:$M$38,[27]P2.1!$C$37:$D$38,[27]P2.1!$F$40:$M$40,[27]P2.1!$C$40:$D$40,[27]P2.1!$F$42:$M$43,[27]P2.1!$C$42:$D$43,[27]P2.1!$F$11:$M$11</definedName>
    <definedName name="P2_T28.3?unit?РУБ.ГКАЛ">'[27]28.2'!$E$75:$S$75,'[27]28.2'!$E$92:$S$92,'[27]28.2'!$E$94:$S$94,'[27]28.2'!$E$96:$S$98,'[27]28.2'!$E$100:$S$100,'[27]28.2'!$E$117:$S$117,'[27]28.2'!$E$119:$S$119,'[27]28.2'!$E$121:$S$123,'[27]28.2'!$E$125:$S$125,'[27]28.2'!$E$19:$S$19</definedName>
    <definedName name="P2_T29?L6">[27]Заголовок!$I$24:$L$24,[27]Заголовок!$I$26:$L$27,[27]Заголовок!$I$30:$L$30,[27]Заголовок!$I$32:$L$33,[27]Заголовок!$I$36:$L$36,[27]Заголовок!$I$38:$L$39,[27]Заголовок!$I$42:$L$42,[27]Заголовок!$I$44:$L$45,[27]Заголовок!$I$48:$L$48,[27]Заголовок!$I$50:$L$51,[27]Заголовок!$I$54:$L$54</definedName>
    <definedName name="P2_T6_Protect" hidden="1">'[26]6'!$D$54:$H$55,'[26]6'!$D$57:$H$57,'[26]6'!$D$7:$H$11,'[26]6'!$D$13:$H$14,'[26]6'!$D$21:$H$21,'[26]6'!$D$24:$H$24,'[26]6'!$D$27:$H$27,'[26]6'!$B$32,'[26]6'!$B$35,'[26]6'!$D$30:$H$30</definedName>
    <definedName name="P3_dip" hidden="1">[17]FST5!$G$143:$G$145,[17]FST5!$G$214:$G$217,[17]FST5!$G$219:$G$224,[17]FST5!$G$226,[17]FST5!$G$228,[17]FST5!$G$230,[17]FST5!$G$232,[17]FST5!$G$197:$G$212</definedName>
    <definedName name="P3_SCOPE_F1_PRT" hidden="1">'[25]Ф-1 (для АО-энерго)'!$E$16:$E$17,'[25]Ф-1 (для АО-энерго)'!$C$4:$D$4,'[25]Ф-1 (для АО-энерго)'!$C$7:$E$10,'[25]Ф-1 (для АО-энерго)'!$A$11:$E$11</definedName>
    <definedName name="P3_SCOPE_PER_PRT" hidden="1">[25]перекрестка!$J$33:$K$37,[25]перекрестка!$N$33:$N$37,[25]перекрестка!$F$39:$H$43,[25]перекрестка!$J$39:$K$43,[25]перекрестка!$N$39:$N$43</definedName>
    <definedName name="P3_SCOPE_SV_PRT" hidden="1">[25]свод!$D$135:$G$135,[25]свод!$I$135:$I$140,[25]свод!$H$137:$H$140,[25]свод!$D$138:$G$140,[25]свод!$E$15:$I$16,[25]свод!$E$120:$I$121,[25]свод!$E$18:$I$19</definedName>
    <definedName name="P3_T0_Protect" localSheetId="28" hidden="1">'[26]0'!$D$100:$H$100,'[26]0'!$D$102:$H$103,'[26]0'!$D$107,'[26]0'!$F$107,'[26]0'!$D$130:$H$131,'[26]0'!$D$134:$H$135,'[26]0'!$A$136:$IV$239,'[26]0'!$M$1:$AQ$65536,'[26]0'!$D$20:$H$20,P1_T0_Protect</definedName>
    <definedName name="P3_T0_Protect" localSheetId="2" hidden="1">'[26]0'!$D$100:$H$100,'[26]0'!$D$102:$H$103,'[26]0'!$D$107,'[26]0'!$F$107,'[26]0'!$D$130:$H$131,'[26]0'!$D$134:$H$135,'[26]0'!$A$136:$IV$239,'[26]0'!$M$1:$AQ$65536,'[26]0'!$D$20:$H$20,P1_T0_Protect</definedName>
    <definedName name="P3_T0_Protect" localSheetId="9" hidden="1">'[26]0'!$D$100:$H$100,'[26]0'!$D$102:$H$103,'[26]0'!$D$107,'[26]0'!$F$107,'[26]0'!$D$130:$H$131,'[26]0'!$D$134:$H$135,'[26]0'!$A$136:$IV$239,'[26]0'!$M$1:$AQ$65536,'[26]0'!$D$20:$H$20,P1_T0_Protect</definedName>
    <definedName name="P3_T0_Protect" localSheetId="25" hidden="1">'[26]0'!$D$100:$H$100,'[26]0'!$D$102:$H$103,'[26]0'!$D$107,'[26]0'!$F$107,'[26]0'!$D$130:$H$131,'[26]0'!$D$134:$H$135,'[26]0'!$A$136:$IV$239,'[26]0'!$M$1:$AQ$65536,'[26]0'!$D$20:$H$20,P1_T0_Protect</definedName>
    <definedName name="P3_T0_Protect" localSheetId="24" hidden="1">'[26]0'!$D$100:$H$100,'[26]0'!$D$102:$H$103,'[26]0'!$D$107,'[26]0'!$F$107,'[26]0'!$D$130:$H$131,'[26]0'!$D$134:$H$135,'[26]0'!$A$136:$IV$239,'[26]0'!$M$1:$AQ$65536,'[26]0'!$D$20:$H$20,P1_T0_Protect</definedName>
    <definedName name="P3_T0_Protect" hidden="1">'[26]0'!$D$100:$H$100,'[26]0'!$D$102:$H$103,'[26]0'!$D$107,'[26]0'!$F$107,'[26]0'!$D$130:$H$131,'[26]0'!$D$134:$H$135,'[26]0'!$A$136:$IV$239,'[26]0'!$M$1:$AQ$65536,'[26]0'!$D$20:$H$20,P1_T0_Protect</definedName>
    <definedName name="P3_T16?item_ext?ЧЕЛ" localSheetId="28" hidden="1">'[26]16'!#REF!,'[26]16'!#REF!,'[26]16'!#REF!,'[26]16'!#REF!,'[26]16'!$H$11:$L$11,'[26]16'!#REF!,'[26]16'!#REF!,'[26]16'!#REF!</definedName>
    <definedName name="P3_T16?item_ext?ЧЕЛ" localSheetId="2" hidden="1">'[26]16'!#REF!,'[26]16'!#REF!,'[26]16'!#REF!,'[26]16'!#REF!,'[26]16'!$H$11:$L$11,'[26]16'!#REF!,'[26]16'!#REF!,'[26]16'!#REF!</definedName>
    <definedName name="P3_T16?item_ext?ЧЕЛ" localSheetId="25" hidden="1">'[26]16'!#REF!,'[26]16'!#REF!,'[26]16'!#REF!,'[26]16'!#REF!,'[26]16'!$H$11:$L$11,'[26]16'!#REF!,'[26]16'!#REF!,'[26]16'!#REF!</definedName>
    <definedName name="P3_T16?item_ext?ЧЕЛ" localSheetId="24" hidden="1">'[26]16'!#REF!,'[26]16'!#REF!,'[26]16'!#REF!,'[26]16'!#REF!,'[26]16'!$H$11:$L$11,'[26]16'!#REF!,'[26]16'!#REF!,'[26]16'!#REF!</definedName>
    <definedName name="P3_T16?item_ext?ЧЕЛ" hidden="1">'[26]16'!#REF!,'[26]16'!#REF!,'[26]16'!#REF!,'[26]16'!#REF!,'[26]16'!$H$11:$L$11,'[26]16'!#REF!,'[26]16'!#REF!,'[26]16'!#REF!</definedName>
    <definedName name="P3_T16?unit?ТРУБ" localSheetId="28" hidden="1">'[26]16'!#REF!,'[26]16'!#REF!,'[26]16'!$H$21:$L$21,'[26]16'!$H$23:$L$23,'[26]16'!#REF!,'[26]16'!#REF!,'[26]16'!#REF!,'[26]16'!$H$25:$L$25</definedName>
    <definedName name="P3_T16?unit?ТРУБ" localSheetId="2" hidden="1">'[26]16'!#REF!,'[26]16'!#REF!,'[26]16'!$H$21:$L$21,'[26]16'!$H$23:$L$23,'[26]16'!#REF!,'[26]16'!#REF!,'[26]16'!#REF!,'[26]16'!$H$25:$L$25</definedName>
    <definedName name="P3_T16?unit?ТРУБ" localSheetId="25" hidden="1">'[26]16'!#REF!,'[26]16'!#REF!,'[26]16'!$H$21:$L$21,'[26]16'!$H$23:$L$23,'[26]16'!#REF!,'[26]16'!#REF!,'[26]16'!#REF!,'[26]16'!$H$25:$L$25</definedName>
    <definedName name="P3_T16?unit?ТРУБ" localSheetId="24" hidden="1">'[26]16'!#REF!,'[26]16'!#REF!,'[26]16'!$H$21:$L$21,'[26]16'!$H$23:$L$23,'[26]16'!#REF!,'[26]16'!#REF!,'[26]16'!#REF!,'[26]16'!$H$25:$L$25</definedName>
    <definedName name="P3_T16?unit?ТРУБ" hidden="1">'[26]16'!#REF!,'[26]16'!#REF!,'[26]16'!$H$21:$L$21,'[26]16'!$H$23:$L$23,'[26]16'!#REF!,'[26]16'!#REF!,'[26]16'!#REF!,'[26]16'!$H$25:$L$25</definedName>
    <definedName name="P3_T16?unit?ЧЕЛ" localSheetId="28" hidden="1">'[26]16'!#REF!,'[26]16'!#REF!,'[26]16'!#REF!,'[26]16'!#REF!,'[26]16'!#REF!,'[26]16'!#REF!,'[26]16'!$H$33:$L$33,'[26]16'!#REF!</definedName>
    <definedName name="P3_T16?unit?ЧЕЛ" localSheetId="2" hidden="1">'[26]16'!#REF!,'[26]16'!#REF!,'[26]16'!#REF!,'[26]16'!#REF!,'[26]16'!#REF!,'[26]16'!#REF!,'[26]16'!$H$33:$L$33,'[26]16'!#REF!</definedName>
    <definedName name="P3_T16?unit?ЧЕЛ" localSheetId="25" hidden="1">'[26]16'!#REF!,'[26]16'!#REF!,'[26]16'!#REF!,'[26]16'!#REF!,'[26]16'!#REF!,'[26]16'!#REF!,'[26]16'!$H$33:$L$33,'[26]16'!#REF!</definedName>
    <definedName name="P3_T16?unit?ЧЕЛ" localSheetId="24" hidden="1">'[26]16'!#REF!,'[26]16'!#REF!,'[26]16'!#REF!,'[26]16'!#REF!,'[26]16'!#REF!,'[26]16'!#REF!,'[26]16'!$H$33:$L$33,'[26]16'!#REF!</definedName>
    <definedName name="P3_T16?unit?ЧЕЛ" hidden="1">'[26]16'!#REF!,'[26]16'!#REF!,'[26]16'!#REF!,'[26]16'!#REF!,'[26]16'!#REF!,'[26]16'!#REF!,'[26]16'!$H$33:$L$33,'[26]16'!#REF!</definedName>
    <definedName name="P3_T2.1?Data">'[26]2.1'!$E$112:$L$119,'[26]2.1'!$E$107:$L$110,'[26]2.1'!$E$97:$L$104,'[26]2.1'!$E$93:$L$95,'[26]2.1'!$E$82:$L$89,'[26]2.1'!$E$78:$L$80,'[26]2.1'!$E$67:$L$74,'[26]2.1'!$E$63:$L$65</definedName>
    <definedName name="P3_T2.1_Protect" hidden="1">'[26]2.1'!$B$156:$B$157,'[26]2.1'!$B$165:$B$166,'[26]2.1'!$B$172:$B$173,'[26]2.1'!$B$181:$B$182,'[26]2.1'!$B$188:$B$189,'[26]2.1'!$B$197:$B$198,'[26]2.1'!$G$4:$L$4</definedName>
    <definedName name="P3_T2.2?Data">'[26]2.2'!$E$138:$L$141,'[26]2.2'!$E$143:$L$150,'[26]2.2'!$E$152:$L$152,'[26]2.2'!$E$154:$L$157,'[26]2.2'!$E$159:$L$166,'[26]2.2'!$E$168:$L$168,'[26]2.2'!$E$170:$L$173</definedName>
    <definedName name="P3_T2.2_Protect" hidden="1">'[26]2.2'!$G$97:$L$97,'[26]2.2'!$G$99:$L$101,'[26]2.2'!$G$103:$L$104,'[26]2.2'!$G$125:$L$126,'[26]2.2'!$G$128:$L$128,'[26]2.2'!$G$130:$L$132,'[26]2.2'!$G$134:$L$135</definedName>
    <definedName name="P3_T2?Data">'[26]2'!$K$91:$N$93,'[26]2'!$E$95:$H$102,'[26]2'!$K$95:$N$102,'[26]2'!$E$105:$H$108,'[26]2'!$K$105:$N$108,'[26]2'!$E$110:$H$117,'[26]2'!$K$110:$N$117,'[26]2'!$E$119:$H$119</definedName>
    <definedName name="P3_T2_1_Protect" hidden="1">'[26]2.1'!$G$99:$L$101,'[26]2.1'!$G$103:$L$104,'[26]2.1'!$G$125:$L$126,'[26]2.1'!$G$128:$L$128,'[26]2.1'!$G$130:$L$132,'[26]2.1'!$G$134:$L$135,'[26]2.1'!$B$33:$B$34</definedName>
    <definedName name="P3_T2_2_Protect" hidden="1">'[26]2.2'!$G$99:$L$101,'[26]2.2'!$G$103:$L$104,'[26]2.2'!$G$125:$L$126,'[26]2.2'!$G$128:$L$128,'[26]2.2'!$G$130:$L$132,'[26]2.2'!$G$134:$L$135,'[26]2.2'!$B$33:$B$34</definedName>
    <definedName name="P3_T2_Protect" hidden="1">'[26]2'!$F$101:$H$102,'[26]2'!$F$123:$H$124,'[26]2'!$F$126:$H$126,'[26]2'!$F$128:$H$130,'[26]2'!$F$132:$H$133,'[26]2'!$B$31:$B$32,'[26]2'!$B$40:$B$41,'[26]2'!$B$47:$B$48</definedName>
    <definedName name="P3_T28.3?unit?РУБ.ГКАЛ">'[24]28.3'!$E$45:$S$45,'[24]28.3'!$E$17:$S$17,'[24]28.3'!$E$73:$S$75</definedName>
    <definedName name="P4_dip" hidden="1">[17]FST5!$G$70:$G$75,[17]FST5!$G$77:$G$78,[17]FST5!$G$80:$G$83,[17]FST5!$G$85,[17]FST5!$G$87:$G$91,[17]FST5!$G$93,[17]FST5!$G$95:$G$97,[17]FST5!$G$52:$G$68</definedName>
    <definedName name="P4_SCOPE_F1_PRT" hidden="1">'[25]Ф-1 (для АО-энерго)'!$C$13:$E$13,'[25]Ф-1 (для АО-энерго)'!$A$14:$E$14,'[25]Ф-1 (для АО-энерго)'!$C$23:$C$50,'[25]Ф-1 (для АО-энерго)'!$C$54:$C$95</definedName>
    <definedName name="P4_SCOPE_PER_PRT" hidden="1">[25]перекрестка!$F$45:$H$49,[25]перекрестка!$J$45:$K$49,[25]перекрестка!$N$45:$N$49,[25]перекрестка!$F$53:$G$64,[25]перекрестка!$H$54:$H$58</definedName>
    <definedName name="P4_T16?item_ext?ЧЕЛ" localSheetId="28" hidden="1">'[26]16'!#REF!,'[26]16'!#REF!,'[26]16'!#REF!,'[26]16'!#REF!,'[26]16'!#REF!,'[26]16'!#REF!,'[26]16'!#REF!,'[26]16'!#REF!</definedName>
    <definedName name="P4_T16?item_ext?ЧЕЛ" localSheetId="2" hidden="1">'[26]16'!#REF!,'[26]16'!#REF!,'[26]16'!#REF!,'[26]16'!#REF!,'[26]16'!#REF!,'[26]16'!#REF!,'[26]16'!#REF!,'[26]16'!#REF!</definedName>
    <definedName name="P4_T16?item_ext?ЧЕЛ" localSheetId="25" hidden="1">'[26]16'!#REF!,'[26]16'!#REF!,'[26]16'!#REF!,'[26]16'!#REF!,'[26]16'!#REF!,'[26]16'!#REF!,'[26]16'!#REF!,'[26]16'!#REF!</definedName>
    <definedName name="P4_T16?item_ext?ЧЕЛ" localSheetId="24" hidden="1">'[26]16'!#REF!,'[26]16'!#REF!,'[26]16'!#REF!,'[26]16'!#REF!,'[26]16'!#REF!,'[26]16'!#REF!,'[26]16'!#REF!,'[26]16'!#REF!</definedName>
    <definedName name="P4_T16?item_ext?ЧЕЛ" hidden="1">'[26]16'!#REF!,'[26]16'!#REF!,'[26]16'!#REF!,'[26]16'!#REF!,'[26]16'!#REF!,'[26]16'!#REF!,'[26]16'!#REF!,'[26]16'!#REF!</definedName>
    <definedName name="P4_T16?unit?ТРУБ" localSheetId="28" hidden="1">'[26]16'!#REF!,'[26]16'!$H$12:$L$12,'[26]16'!#REF!,'[26]16'!#REF!,'[26]16'!$H$30:$L$30,'[26]16'!#REF!,'[26]16'!#REF!,'[26]16'!#REF!</definedName>
    <definedName name="P4_T16?unit?ТРУБ" localSheetId="2" hidden="1">'[26]16'!#REF!,'[26]16'!$H$12:$L$12,'[26]16'!#REF!,'[26]16'!#REF!,'[26]16'!$H$30:$L$30,'[26]16'!#REF!,'[26]16'!#REF!,'[26]16'!#REF!</definedName>
    <definedName name="P4_T16?unit?ТРУБ" localSheetId="25" hidden="1">'[26]16'!#REF!,'[26]16'!$H$12:$L$12,'[26]16'!#REF!,'[26]16'!#REF!,'[26]16'!$H$30:$L$30,'[26]16'!#REF!,'[26]16'!#REF!,'[26]16'!#REF!</definedName>
    <definedName name="P4_T16?unit?ТРУБ" localSheetId="24" hidden="1">'[26]16'!#REF!,'[26]16'!$H$12:$L$12,'[26]16'!#REF!,'[26]16'!#REF!,'[26]16'!$H$30:$L$30,'[26]16'!#REF!,'[26]16'!#REF!,'[26]16'!#REF!</definedName>
    <definedName name="P4_T16?unit?ТРУБ" hidden="1">'[26]16'!#REF!,'[26]16'!$H$12:$L$12,'[26]16'!#REF!,'[26]16'!#REF!,'[26]16'!$H$30:$L$30,'[26]16'!#REF!,'[26]16'!#REF!,'[26]16'!#REF!</definedName>
    <definedName name="P4_T16?unit?ЧЕЛ" localSheetId="28" hidden="1">'[26]16'!#REF!,'[26]16'!#REF!,'[26]16'!$H$9:$L$9,'[26]16'!#REF!,'[26]16'!#REF!,'[26]16'!$H$13:$L$13,'[26]16'!#REF!,'[26]16'!#REF!</definedName>
    <definedName name="P4_T16?unit?ЧЕЛ" localSheetId="2" hidden="1">'[26]16'!#REF!,'[26]16'!#REF!,'[26]16'!$H$9:$L$9,'[26]16'!#REF!,'[26]16'!#REF!,'[26]16'!$H$13:$L$13,'[26]16'!#REF!,'[26]16'!#REF!</definedName>
    <definedName name="P4_T16?unit?ЧЕЛ" localSheetId="25" hidden="1">'[26]16'!#REF!,'[26]16'!#REF!,'[26]16'!$H$9:$L$9,'[26]16'!#REF!,'[26]16'!#REF!,'[26]16'!$H$13:$L$13,'[26]16'!#REF!,'[26]16'!#REF!</definedName>
    <definedName name="P4_T16?unit?ЧЕЛ" localSheetId="24" hidden="1">'[26]16'!#REF!,'[26]16'!#REF!,'[26]16'!$H$9:$L$9,'[26]16'!#REF!,'[26]16'!#REF!,'[26]16'!$H$13:$L$13,'[26]16'!#REF!,'[26]16'!#REF!</definedName>
    <definedName name="P4_T16?unit?ЧЕЛ" hidden="1">'[26]16'!#REF!,'[26]16'!#REF!,'[26]16'!$H$9:$L$9,'[26]16'!#REF!,'[26]16'!#REF!,'[26]16'!$H$13:$L$13,'[26]16'!#REF!,'[26]16'!#REF!</definedName>
    <definedName name="P4_T2.1_Protect" hidden="1">'[26]2.1'!$G$8:$L$10,'[26]2.1'!$G$12:$L$12,'[26]2.1'!$G$15:$L$16,'[26]2.1'!$G$19:$L$20,'[26]2.1'!$E$30:$F$30,'[26]2.1'!$G$24:$L$24,'[26]2.1'!$G$27:$L$27,'[26]2.1'!$G$49:$L$50</definedName>
    <definedName name="P4_T2.2_Protect" hidden="1">'[26]2.2'!$B$33:$B$34,'[26]2.2'!$B$42:$B$43,'[26]2.2'!$B$49:$B$50,'[26]2.2'!$B$58:$B$59,'[26]2.2'!$B$64:$B$65,'[26]2.2'!$B$73:$B$74,'[26]2.2'!$B$79:$B$80,'[26]2.2'!$B$88:$B$89</definedName>
    <definedName name="P4_T2?Data">'[26]2'!$K$119:$N$119,'[26]2'!$E$122:$H$124,'[26]2'!$K$122:$N$124,'[26]2'!$E$126:$H$133,'[26]2'!$K$126:$N$133,'[26]2'!$E$136:$H$139,'[26]2'!$K$136:$N$139,'[26]2'!$E$141:$H$148</definedName>
    <definedName name="P4_T2_1_Protect" hidden="1">'[26]2.1'!$B$42:$B$43,'[26]2.1'!$B$49:$B$50,'[26]2.1'!$B$58:$B$59,'[26]2.1'!$B$64:$B$65,'[26]2.1'!$B$73:$B$74,'[26]2.1'!$B$79:$B$80,'[26]2.1'!$B$88:$B$89,'[26]2.1'!$B$94:$B$95</definedName>
    <definedName name="P4_T2_2_Protect" hidden="1">'[26]2.2'!$B$42:$B$43,'[26]2.2'!$B$49:$B$50,'[26]2.2'!$B$58:$B$59,'[26]2.2'!$B$64:$B$65,'[26]2.2'!$B$73:$B$74,'[26]2.2'!$B$79:$B$80,'[26]2.2'!$B$88:$B$89,'[26]2.2'!$B$94:$B$95</definedName>
    <definedName name="P4_T2_Protect" hidden="1">'[26]2'!$B$56:$B$57,'[26]2'!$B$62:$B$63,'[26]2'!$B$71:$B$72,'[26]2'!$B$77:$B$78,'[26]2'!$B$86:$B$87,'[26]2'!$B$92:$B$93,'[26]2'!$B$101:$B$102,'[26]2'!$B$107:$B$108,'[26]2'!$B$116:$B$117</definedName>
    <definedName name="P5_SCOPE_PER_PRT" hidden="1">[25]перекрестка!$H$60:$H$64,[25]перекрестка!$J$53:$J$64,[25]перекрестка!$K$54:$K$58,[25]перекрестка!$K$60:$K$64,[25]перекрестка!$N$53:$N$64</definedName>
    <definedName name="P5_T16?item_ext?ЧЕЛ" localSheetId="28" hidden="1">'[26]16'!#REF!,'[26]16'!#REF!,'[26]16'!#REF!,'[26]16'!#REF!,'[26]16'!#REF!,'[26]16'!#REF!,'[26]16'!#REF!,'[26]16'!#REF!</definedName>
    <definedName name="P5_T16?item_ext?ЧЕЛ" localSheetId="2" hidden="1">'[26]16'!#REF!,'[26]16'!#REF!,'[26]16'!#REF!,'[26]16'!#REF!,'[26]16'!#REF!,'[26]16'!#REF!,'[26]16'!#REF!,'[26]16'!#REF!</definedName>
    <definedName name="P5_T16?item_ext?ЧЕЛ" localSheetId="25" hidden="1">'[26]16'!#REF!,'[26]16'!#REF!,'[26]16'!#REF!,'[26]16'!#REF!,'[26]16'!#REF!,'[26]16'!#REF!,'[26]16'!#REF!,'[26]16'!#REF!</definedName>
    <definedName name="P5_T16?item_ext?ЧЕЛ" localSheetId="24" hidden="1">'[26]16'!#REF!,'[26]16'!#REF!,'[26]16'!#REF!,'[26]16'!#REF!,'[26]16'!#REF!,'[26]16'!#REF!,'[26]16'!#REF!,'[26]16'!#REF!</definedName>
    <definedName name="P5_T16?item_ext?ЧЕЛ" hidden="1">'[26]16'!#REF!,'[26]16'!#REF!,'[26]16'!#REF!,'[26]16'!#REF!,'[26]16'!#REF!,'[26]16'!#REF!,'[26]16'!#REF!,'[26]16'!#REF!</definedName>
    <definedName name="P5_T16?unit?ТРУБ" localSheetId="28" hidden="1">'[26]16'!#REF!,'[26]16'!#REF!,'[26]16'!#REF!,'[26]16'!#REF!,'[26]16'!$H$34:$L$34,'[26]16'!#REF!,'[26]16'!#REF!,'[26]16'!#REF!</definedName>
    <definedName name="P5_T16?unit?ТРУБ" localSheetId="2" hidden="1">'[26]16'!#REF!,'[26]16'!#REF!,'[26]16'!#REF!,'[26]16'!#REF!,'[26]16'!$H$34:$L$34,'[26]16'!#REF!,'[26]16'!#REF!,'[26]16'!#REF!</definedName>
    <definedName name="P5_T16?unit?ТРУБ" localSheetId="25" hidden="1">'[26]16'!#REF!,'[26]16'!#REF!,'[26]16'!#REF!,'[26]16'!#REF!,'[26]16'!$H$34:$L$34,'[26]16'!#REF!,'[26]16'!#REF!,'[26]16'!#REF!</definedName>
    <definedName name="P5_T16?unit?ТРУБ" localSheetId="24" hidden="1">'[26]16'!#REF!,'[26]16'!#REF!,'[26]16'!#REF!,'[26]16'!#REF!,'[26]16'!$H$34:$L$34,'[26]16'!#REF!,'[26]16'!#REF!,'[26]16'!#REF!</definedName>
    <definedName name="P5_T16?unit?ТРУБ" hidden="1">'[26]16'!#REF!,'[26]16'!#REF!,'[26]16'!#REF!,'[26]16'!#REF!,'[26]16'!$H$34:$L$34,'[26]16'!#REF!,'[26]16'!#REF!,'[26]16'!#REF!</definedName>
    <definedName name="P5_T16?unit?ЧЕЛ" localSheetId="28" hidden="1">'[26]16'!#REF!,'[26]16'!#REF!,'[26]16'!#REF!,'[26]16'!#REF!,'[26]16'!$H$26:$L$26,'[26]16'!#REF!,'[26]16'!#REF!,'[26]16'!#REF!</definedName>
    <definedName name="P5_T16?unit?ЧЕЛ" localSheetId="2" hidden="1">'[26]16'!#REF!,'[26]16'!#REF!,'[26]16'!#REF!,'[26]16'!#REF!,'[26]16'!$H$26:$L$26,'[26]16'!#REF!,'[26]16'!#REF!,'[26]16'!#REF!</definedName>
    <definedName name="P5_T16?unit?ЧЕЛ" localSheetId="25" hidden="1">'[26]16'!#REF!,'[26]16'!#REF!,'[26]16'!#REF!,'[26]16'!#REF!,'[26]16'!$H$26:$L$26,'[26]16'!#REF!,'[26]16'!#REF!,'[26]16'!#REF!</definedName>
    <definedName name="P5_T16?unit?ЧЕЛ" localSheetId="24" hidden="1">'[26]16'!#REF!,'[26]16'!#REF!,'[26]16'!#REF!,'[26]16'!#REF!,'[26]16'!$H$26:$L$26,'[26]16'!#REF!,'[26]16'!#REF!,'[26]16'!#REF!</definedName>
    <definedName name="P5_T16?unit?ЧЕЛ" hidden="1">'[26]16'!#REF!,'[26]16'!#REF!,'[26]16'!#REF!,'[26]16'!#REF!,'[26]16'!$H$26:$L$26,'[26]16'!#REF!,'[26]16'!#REF!,'[26]16'!#REF!</definedName>
    <definedName name="P5_T2.1_Protect" hidden="1">'[26]2.1'!$G$52:$L$52,'[26]2.1'!$G$54:$L$56,'[26]2.1'!$G$58:$L$59,'[26]2.1'!$G$64:$L$65,'[26]2.1'!$G$67:$L$67,'[26]2.1'!$G$69:$L$71,'[26]2.1'!$G$73:$L$74,'[26]2.1'!$G$94:$L$95</definedName>
    <definedName name="P5_T2.2_Protect" hidden="1">'[26]2.2'!$B$94:$B$95,'[26]2.2'!$B$103:$B$104,'[26]2.2'!$B$109:$B$110,'[26]2.2'!$B$118:$B$119,'[26]2.2'!$B$125:$B$126,'[26]2.2'!$B$134:$B$135,'[26]2.2'!$B$140:$B$141</definedName>
    <definedName name="P5_T2?Data">'[26]2'!$K$141:$N$148,'[26]2'!$E$150:$H$150,'[26]2'!$K$150:$N$150,'[26]2'!$E$152:$H$156,'[26]2'!$K$152:$N$156,'[26]2'!$E$158:$H$165,'[26]2'!$K$158:$N$165,'[26]2'!$E$167:$H$167</definedName>
    <definedName name="P5_T2_1_Protect" hidden="1">'[26]2.1'!$B$103:$B$104,'[26]2.1'!$B$109:$B$110,'[26]2.1'!$B$118:$B$119,'[26]2.1'!$B$125:$B$126,'[26]2.1'!$B$134:$B$135,'[26]2.1'!$B$140:$B$141,'[26]2.1'!$B$149:$B$150</definedName>
    <definedName name="P5_T2_2_Protect" hidden="1">'[26]2.2'!$B$103:$B$104,'[26]2.2'!$B$109:$B$110,'[26]2.2'!$B$118:$B$119,'[26]2.2'!$B$125:$B$126,'[26]2.2'!$B$134:$B$135,'[26]2.2'!$B$140:$B$141,'[26]2.2'!$B$149:$B$150</definedName>
    <definedName name="P5_T2_Protect" hidden="1">'[26]2'!$B$123:$B$124,'[26]2'!$B$132:$B$133,'[26]2'!$B$138:$B$139,'[26]2'!$B$147:$B$148,'[26]2'!$B$154:$B$156,'[26]2'!$B$164:$B$165,'[26]2'!$B$171:$B$172,'[26]2'!$B$180:$B$181</definedName>
    <definedName name="P6_SCOPE_PER_PRT" hidden="1">[25]перекрестка!$F$66:$H$70,[25]перекрестка!$J$66:$K$70,[25]перекрестка!$N$66:$N$70,[25]перекрестка!$F$72:$H$76,[25]перекрестка!$J$72:$K$76</definedName>
    <definedName name="P6_T16?item_ext?ЧЕЛ" localSheetId="28" hidden="1">'[26]16'!#REF!,'[26]16'!#REF!,'[26]16'!#REF!,'[26]16'!#REF!,'[26]16'!#REF!,'[26]16'!$H$13:$L$13,'[26]16'!#REF!,'[26]16'!#REF!</definedName>
    <definedName name="P6_T16?item_ext?ЧЕЛ" localSheetId="2" hidden="1">'[26]16'!#REF!,'[26]16'!#REF!,'[26]16'!#REF!,'[26]16'!#REF!,'[26]16'!#REF!,'[26]16'!$H$13:$L$13,'[26]16'!#REF!,'[26]16'!#REF!</definedName>
    <definedName name="P6_T16?item_ext?ЧЕЛ" localSheetId="25" hidden="1">'[26]16'!#REF!,'[26]16'!#REF!,'[26]16'!#REF!,'[26]16'!#REF!,'[26]16'!#REF!,'[26]16'!$H$13:$L$13,'[26]16'!#REF!,'[26]16'!#REF!</definedName>
    <definedName name="P6_T16?item_ext?ЧЕЛ" localSheetId="24" hidden="1">'[26]16'!#REF!,'[26]16'!#REF!,'[26]16'!#REF!,'[26]16'!#REF!,'[26]16'!#REF!,'[26]16'!$H$13:$L$13,'[26]16'!#REF!,'[26]16'!#REF!</definedName>
    <definedName name="P6_T16?item_ext?ЧЕЛ" hidden="1">'[26]16'!#REF!,'[26]16'!#REF!,'[26]16'!#REF!,'[26]16'!#REF!,'[26]16'!#REF!,'[26]16'!$H$13:$L$13,'[26]16'!#REF!,'[26]16'!#REF!</definedName>
    <definedName name="P6_T16?unit?ТРУБ" localSheetId="28" hidden="1">'[26]16'!#REF!,'[26]16'!#REF!,'[26]16'!#REF!,'[26]16'!#REF!,'[26]16'!#REF!,'[26]16'!$H$39:$L$39,'[26]16'!#REF!,'[26]16'!#REF!</definedName>
    <definedName name="P6_T16?unit?ТРУБ" localSheetId="2" hidden="1">'[26]16'!#REF!,'[26]16'!#REF!,'[26]16'!#REF!,'[26]16'!#REF!,'[26]16'!#REF!,'[26]16'!$H$39:$L$39,'[26]16'!#REF!,'[26]16'!#REF!</definedName>
    <definedName name="P6_T16?unit?ТРУБ" localSheetId="25" hidden="1">'[26]16'!#REF!,'[26]16'!#REF!,'[26]16'!#REF!,'[26]16'!#REF!,'[26]16'!#REF!,'[26]16'!$H$39:$L$39,'[26]16'!#REF!,'[26]16'!#REF!</definedName>
    <definedName name="P6_T16?unit?ТРУБ" localSheetId="24" hidden="1">'[26]16'!#REF!,'[26]16'!#REF!,'[26]16'!#REF!,'[26]16'!#REF!,'[26]16'!#REF!,'[26]16'!$H$39:$L$39,'[26]16'!#REF!,'[26]16'!#REF!</definedName>
    <definedName name="P6_T16?unit?ТРУБ" hidden="1">'[26]16'!#REF!,'[26]16'!#REF!,'[26]16'!#REF!,'[26]16'!#REF!,'[26]16'!#REF!,'[26]16'!$H$39:$L$39,'[26]16'!#REF!,'[26]16'!#REF!</definedName>
    <definedName name="P6_T16?unit?ЧЕЛ" localSheetId="28" hidden="1">'[26]16'!#REF!,'[26]16'!#REF!,'[26]16'!$H$22:$L$22,'[26]16'!$H$24:$L$24,'[26]16'!#REF!,'[26]16'!#REF!,'[26]16'!#REF!,'[26]16'!#REF!</definedName>
    <definedName name="P6_T16?unit?ЧЕЛ" localSheetId="2" hidden="1">'[26]16'!#REF!,'[26]16'!#REF!,'[26]16'!$H$22:$L$22,'[26]16'!$H$24:$L$24,'[26]16'!#REF!,'[26]16'!#REF!,'[26]16'!#REF!,'[26]16'!#REF!</definedName>
    <definedName name="P6_T16?unit?ЧЕЛ" localSheetId="25" hidden="1">'[26]16'!#REF!,'[26]16'!#REF!,'[26]16'!$H$22:$L$22,'[26]16'!$H$24:$L$24,'[26]16'!#REF!,'[26]16'!#REF!,'[26]16'!#REF!,'[26]16'!#REF!</definedName>
    <definedName name="P6_T16?unit?ЧЕЛ" localSheetId="24" hidden="1">'[26]16'!#REF!,'[26]16'!#REF!,'[26]16'!$H$22:$L$22,'[26]16'!$H$24:$L$24,'[26]16'!#REF!,'[26]16'!#REF!,'[26]16'!#REF!,'[26]16'!#REF!</definedName>
    <definedName name="P6_T16?unit?ЧЕЛ" hidden="1">'[26]16'!#REF!,'[26]16'!#REF!,'[26]16'!$H$22:$L$22,'[26]16'!$H$24:$L$24,'[26]16'!#REF!,'[26]16'!#REF!,'[26]16'!#REF!,'[26]16'!#REF!</definedName>
    <definedName name="P6_T2.1?Protection" localSheetId="28">P1_T2.1?Protection</definedName>
    <definedName name="P6_T2.1?Protection" localSheetId="2">P1_T2.1?Protection</definedName>
    <definedName name="P6_T2.1?Protection" localSheetId="9">P1_T2.1?Protection</definedName>
    <definedName name="P6_T2.1?Protection" localSheetId="25">P1_T2.1?Protection</definedName>
    <definedName name="P6_T2.1?Protection" localSheetId="24">P1_T2.1?Protection</definedName>
    <definedName name="P6_T2.1?Protection">P1_T2.1?Protection</definedName>
    <definedName name="P6_T2.1_Protect" hidden="1">'[26]2.1'!$G$97:$L$97,'[26]2.1'!$G$99:$L$101,'[26]2.1'!$G$103:$L$104,'[26]2.1'!$G$121:$L$121,'[26]2.1'!$G$125:$L$126,'[26]2.1'!$G$128:$L$128,'[26]2.1'!$G$130:$L$132</definedName>
    <definedName name="P6_T2.2_Protect" hidden="1">'[26]2.2'!$B$149:$B$150,'[26]2.2'!$B$156:$B$157,'[26]2.2'!$B$165:$B$166,'[26]2.2'!$B$172:$B$173,'[26]2.2'!$B$181:$B$182,'[26]2.2'!$B$188:$B$189,'[26]2.2'!$E$4:$L$4</definedName>
    <definedName name="P6_T2?Data">'[26]2'!$K$167:$N$167,'[26]2'!$E$169:$H$172,'[26]2'!$K$169:$N$172,'[26]2'!$E$174:$H$181,'[26]2'!$K$174:$N$181,'[26]2'!$E$183:$H$183,'[26]2'!$K$183:$N$183,'[26]2'!$E$186:$H$188</definedName>
    <definedName name="P6_T2_1_Protect" hidden="1">'[26]2.1'!$B$156:$B$157,'[26]2.1'!$B$165:$B$166,'[26]2.1'!$B$172:$B$173,'[26]2.1'!$B$181:$B$182,'[26]2.1'!$B$188:$B$189,'[26]2.1'!$E$4:$L$4,'[26]2.1'!$G$152:$L$152</definedName>
    <definedName name="P6_T2_2_Protect" hidden="1">'[26]2.2'!$B$156:$B$157,'[26]2.2'!$B$165:$B$166,'[26]2.2'!$B$172:$B$173,'[26]2.2'!$B$181:$B$182,'[26]2.2'!$B$188:$B$189,'[26]2.2'!$E$4:$L$4,'[26]2.2'!$G$15:$L$16</definedName>
    <definedName name="P6_T2_Protect" localSheetId="28" hidden="1">'[26]2'!$F$13:$H$14,'[26]2'!$E$28,'[26]2'!$F$119:$H$119,'[26]2'!$F$150:$H$150,'[26]2'!$A$202:$IV$301,'[26]2'!$Q$1:$AQ$65536,'[26]2'!$F$5:$H$6,P1_T2_Protect,P2_T2_Protect,P3_T2_Protect</definedName>
    <definedName name="P6_T2_Protect" localSheetId="2" hidden="1">'[26]2'!$F$13:$H$14,'[26]2'!$E$28,'[26]2'!$F$119:$H$119,'[26]2'!$F$150:$H$150,'[26]2'!$A$202:$IV$301,'[26]2'!$Q$1:$AQ$65536,'[26]2'!$F$5:$H$6,P1_T2_Protect,P2_T2_Protect,P3_T2_Protect</definedName>
    <definedName name="P6_T2_Protect" localSheetId="9" hidden="1">'[26]2'!$F$13:$H$14,'[26]2'!$E$28,'[26]2'!$F$119:$H$119,'[26]2'!$F$150:$H$150,'[26]2'!$A$202:$IV$301,'[26]2'!$Q$1:$AQ$65536,'[26]2'!$F$5:$H$6,P1_T2_Protect,P2_T2_Protect,P3_T2_Protect</definedName>
    <definedName name="P6_T2_Protect" localSheetId="25" hidden="1">'[26]2'!$F$13:$H$14,'[26]2'!$E$28,'[26]2'!$F$119:$H$119,'[26]2'!$F$150:$H$150,'[26]2'!$A$202:$IV$301,'[26]2'!$Q$1:$AQ$65536,'[26]2'!$F$5:$H$6,P1_T2_Protect,P2_T2_Protect,P3_T2_Protect</definedName>
    <definedName name="P6_T2_Protect" localSheetId="24" hidden="1">'[26]2'!$F$13:$H$14,'[26]2'!$E$28,'[26]2'!$F$119:$H$119,'[26]2'!$F$150:$H$150,'[26]2'!$A$202:$IV$301,'[26]2'!$Q$1:$AQ$65536,'[26]2'!$F$5:$H$6,P1_T2_Protect,P2_T2_Protect,P3_T2_Protect</definedName>
    <definedName name="P6_T2_Protect" hidden="1">'[26]2'!$F$13:$H$14,'[26]2'!$E$28,'[26]2'!$F$119:$H$119,'[26]2'!$F$150:$H$150,'[26]2'!$A$202:$IV$301,'[26]2'!$Q$1:$AQ$65536,'[26]2'!$F$5:$H$6,P1_T2_Protect,P2_T2_Protect,P3_T2_Protect</definedName>
    <definedName name="P7_SCOPE_PER_PRT" hidden="1">[25]перекрестка!$N$72:$N$76,[25]перекрестка!$F$78:$H$82,[25]перекрестка!$J$78:$K$82,[25]перекрестка!$N$78:$N$82,[25]перекрестка!$F$84:$H$88</definedName>
    <definedName name="P7_T16?item_ext?ЧЕЛ" localSheetId="28" hidden="1">'[26]16'!#REF!,'[26]16'!#REF!,'[26]16'!$H$17:$L$17,'[26]16'!#REF!,'[26]16'!#REF!,'[26]16'!#REF!,'[26]16'!#REF!,'[26]16'!#REF!</definedName>
    <definedName name="P7_T16?item_ext?ЧЕЛ" localSheetId="2" hidden="1">'[26]16'!#REF!,'[26]16'!#REF!,'[26]16'!$H$17:$L$17,'[26]16'!#REF!,'[26]16'!#REF!,'[26]16'!#REF!,'[26]16'!#REF!,'[26]16'!#REF!</definedName>
    <definedName name="P7_T16?item_ext?ЧЕЛ" localSheetId="25" hidden="1">'[26]16'!#REF!,'[26]16'!#REF!,'[26]16'!$H$17:$L$17,'[26]16'!#REF!,'[26]16'!#REF!,'[26]16'!#REF!,'[26]16'!#REF!,'[26]16'!#REF!</definedName>
    <definedName name="P7_T16?item_ext?ЧЕЛ" localSheetId="24" hidden="1">'[26]16'!#REF!,'[26]16'!#REF!,'[26]16'!$H$17:$L$17,'[26]16'!#REF!,'[26]16'!#REF!,'[26]16'!#REF!,'[26]16'!#REF!,'[26]16'!#REF!</definedName>
    <definedName name="P7_T16?item_ext?ЧЕЛ" hidden="1">'[26]16'!#REF!,'[26]16'!#REF!,'[26]16'!$H$17:$L$17,'[26]16'!#REF!,'[26]16'!#REF!,'[26]16'!#REF!,'[26]16'!#REF!,'[26]16'!#REF!</definedName>
    <definedName name="P7_T16?unit?ТРУБ" localSheetId="28" hidden="1">'[26]16'!#REF!,'[26]16'!#REF!,'[26]16'!#REF!,'[26]16'!#REF!,'[26]16'!#REF!,'[26]16'!$H$6:$L$6,'[26]16'!$H$8:$L$8,'[26]16'!#REF!</definedName>
    <definedName name="P7_T16?unit?ТРУБ" localSheetId="2" hidden="1">'[26]16'!#REF!,'[26]16'!#REF!,'[26]16'!#REF!,'[26]16'!#REF!,'[26]16'!#REF!,'[26]16'!$H$6:$L$6,'[26]16'!$H$8:$L$8,'[26]16'!#REF!</definedName>
    <definedName name="P7_T16?unit?ТРУБ" localSheetId="25" hidden="1">'[26]16'!#REF!,'[26]16'!#REF!,'[26]16'!#REF!,'[26]16'!#REF!,'[26]16'!#REF!,'[26]16'!$H$6:$L$6,'[26]16'!$H$8:$L$8,'[26]16'!#REF!</definedName>
    <definedName name="P7_T16?unit?ТРУБ" localSheetId="24" hidden="1">'[26]16'!#REF!,'[26]16'!#REF!,'[26]16'!#REF!,'[26]16'!#REF!,'[26]16'!#REF!,'[26]16'!$H$6:$L$6,'[26]16'!$H$8:$L$8,'[26]16'!#REF!</definedName>
    <definedName name="P7_T16?unit?ТРУБ" hidden="1">'[26]16'!#REF!,'[26]16'!#REF!,'[26]16'!#REF!,'[26]16'!#REF!,'[26]16'!#REF!,'[26]16'!$H$6:$L$6,'[26]16'!$H$8:$L$8,'[26]16'!#REF!</definedName>
    <definedName name="P7_T16?unit?ЧЕЛ" localSheetId="28" hidden="1">'[26]16'!#REF!,'[26]16'!#REF!,'[26]16'!#REF!,'[26]16'!$H$35:$L$35,'[26]16'!#REF!,'[26]16'!#REF!,'[26]16'!#REF!,'[26]16'!#REF!</definedName>
    <definedName name="P7_T16?unit?ЧЕЛ" localSheetId="2" hidden="1">'[26]16'!#REF!,'[26]16'!#REF!,'[26]16'!#REF!,'[26]16'!$H$35:$L$35,'[26]16'!#REF!,'[26]16'!#REF!,'[26]16'!#REF!,'[26]16'!#REF!</definedName>
    <definedName name="P7_T16?unit?ЧЕЛ" localSheetId="25" hidden="1">'[26]16'!#REF!,'[26]16'!#REF!,'[26]16'!#REF!,'[26]16'!$H$35:$L$35,'[26]16'!#REF!,'[26]16'!#REF!,'[26]16'!#REF!,'[26]16'!#REF!</definedName>
    <definedName name="P7_T16?unit?ЧЕЛ" localSheetId="24" hidden="1">'[26]16'!#REF!,'[26]16'!#REF!,'[26]16'!#REF!,'[26]16'!$H$35:$L$35,'[26]16'!#REF!,'[26]16'!#REF!,'[26]16'!#REF!,'[26]16'!#REF!</definedName>
    <definedName name="P7_T16?unit?ЧЕЛ" hidden="1">'[26]16'!#REF!,'[26]16'!#REF!,'[26]16'!#REF!,'[26]16'!$H$35:$L$35,'[26]16'!#REF!,'[26]16'!#REF!,'[26]16'!#REF!,'[26]16'!#REF!</definedName>
    <definedName name="P7_T2.1_Protect" localSheetId="28" hidden="1">'[26]2.1'!$G$134:$L$135,'[26]2.1'!$G$152:$L$152,'[26]2.1'!$A$203:$IV$303,'[26]2.1'!$Q$1:$AQ$65536,'[26]2.1'!$B$33:$B$34,P1_T2.1_Protect,P2_T2.1_Protect,P3_T2.1_Protect</definedName>
    <definedName name="P7_T2.1_Protect" localSheetId="2" hidden="1">'[26]2.1'!$G$134:$L$135,'[26]2.1'!$G$152:$L$152,'[26]2.1'!$A$203:$IV$303,'[26]2.1'!$Q$1:$AQ$65536,'[26]2.1'!$B$33:$B$34,P1_T2.1_Protect,P2_T2.1_Protect,P3_T2.1_Protect</definedName>
    <definedName name="P7_T2.1_Protect" localSheetId="9" hidden="1">'[26]2.1'!$G$134:$L$135,'[26]2.1'!$G$152:$L$152,'[26]2.1'!$A$203:$IV$303,'[26]2.1'!$Q$1:$AQ$65536,'[26]2.1'!$B$33:$B$34,P1_T2.1_Protect,P2_T2.1_Protect,P3_T2.1_Protect</definedName>
    <definedName name="P7_T2.1_Protect" localSheetId="25" hidden="1">'[26]2.1'!$G$134:$L$135,'[26]2.1'!$G$152:$L$152,'[26]2.1'!$A$203:$IV$303,'[26]2.1'!$Q$1:$AQ$65536,'[26]2.1'!$B$33:$B$34,P1_T2.1_Protect,P2_T2.1_Protect,P3_T2.1_Protect</definedName>
    <definedName name="P7_T2.1_Protect" localSheetId="24" hidden="1">'[26]2.1'!$G$134:$L$135,'[26]2.1'!$G$152:$L$152,'[26]2.1'!$A$203:$IV$303,'[26]2.1'!$Q$1:$AQ$65536,'[26]2.1'!$B$33:$B$34,P1_T2.1_Protect,P2_T2.1_Protect,P3_T2.1_Protect</definedName>
    <definedName name="P7_T2.1_Protect" hidden="1">'[26]2.1'!$G$134:$L$135,'[26]2.1'!$G$152:$L$152,'[26]2.1'!$A$203:$IV$303,'[26]2.1'!$Q$1:$AQ$65536,'[26]2.1'!$B$33:$B$34,P1_T2.1_Protect,P2_T2.1_Protect,P3_T2.1_Protect</definedName>
    <definedName name="P7_T2?Data" localSheetId="28">'[26]2'!$K$186:$N$188,'[26]2'!$E$190:$H$197,'[26]2'!$K$190:$N$197,'[26]2'!$E$200:$H$200,'[26]2'!$K$200:$N$200,'[26]2'!$E$6:$H$32,P1_T2?Data,P2_T2?Data,P3_T2?Data,P4_T2?Data</definedName>
    <definedName name="P7_T2?Data" localSheetId="2">'[26]2'!$K$186:$N$188,'[26]2'!$E$190:$H$197,'[26]2'!$K$190:$N$197,'[26]2'!$E$200:$H$200,'[26]2'!$K$200:$N$200,'[26]2'!$E$6:$H$32,P1_T2?Data,P2_T2?Data,P3_T2?Data,P4_T2?Data</definedName>
    <definedName name="P7_T2?Data" localSheetId="9">'[26]2'!$K$186:$N$188,'[26]2'!$E$190:$H$197,'[26]2'!$K$190:$N$197,'[26]2'!$E$200:$H$200,'[26]2'!$K$200:$N$200,'[26]2'!$E$6:$H$32,P1_T2?Data,P2_T2?Data,P3_T2?Data,P4_T2?Data</definedName>
    <definedName name="P7_T2?Data" localSheetId="25">'[26]2'!$K$186:$N$188,'[26]2'!$E$190:$H$197,'[26]2'!$K$190:$N$197,'[26]2'!$E$200:$H$200,'[26]2'!$K$200:$N$200,'[26]2'!$E$6:$H$32,P1_T2?Data,P2_T2?Data,P3_T2?Data,P4_T2?Data</definedName>
    <definedName name="P7_T2?Data" localSheetId="24">'[26]2'!$K$186:$N$188,'[26]2'!$E$190:$H$197,'[26]2'!$K$190:$N$197,'[26]2'!$E$200:$H$200,'[26]2'!$K$200:$N$200,'[26]2'!$E$6:$H$32,P1_T2?Data,P2_T2?Data,P3_T2?Data,P4_T2?Data</definedName>
    <definedName name="P7_T2?Data">'[26]2'!$K$186:$N$188,'[26]2'!$E$190:$H$197,'[26]2'!$K$190:$N$197,'[26]2'!$E$200:$H$200,'[26]2'!$K$200:$N$200,'[26]2'!$E$6:$H$32,P1_T2?Data,P2_T2?Data,P3_T2?Data,P4_T2?Data</definedName>
    <definedName name="P7_T2_1_Protect" localSheetId="28" hidden="1">'[26]2.1'!$G$121:$L$121,'[26]2.1'!$G$15:$L$16,'[26]2.1'!$A$203:$IV$303,'[26]2.1'!$Q$1:$AQ$65536,'[26]2.1'!$B$197:$B$198,P1_T2_1_Protect,P2_T2_1_Protect,P3_T2_1_Protect</definedName>
    <definedName name="P7_T2_1_Protect" localSheetId="2" hidden="1">'[26]2.1'!$G$121:$L$121,'[26]2.1'!$G$15:$L$16,'[26]2.1'!$A$203:$IV$303,'[26]2.1'!$Q$1:$AQ$65536,'[26]2.1'!$B$197:$B$198,P1_T2_1_Protect,P2_T2_1_Protect,P3_T2_1_Protect</definedName>
    <definedName name="P7_T2_1_Protect" localSheetId="9" hidden="1">'[26]2.1'!$G$121:$L$121,'[26]2.1'!$G$15:$L$16,'[26]2.1'!$A$203:$IV$303,'[26]2.1'!$Q$1:$AQ$65536,'[26]2.1'!$B$197:$B$198,P1_T2_1_Protect,P2_T2_1_Protect,P3_T2_1_Protect</definedName>
    <definedName name="P7_T2_1_Protect" localSheetId="25" hidden="1">'[26]2.1'!$G$121:$L$121,'[26]2.1'!$G$15:$L$16,'[26]2.1'!$A$203:$IV$303,'[26]2.1'!$Q$1:$AQ$65536,'[26]2.1'!$B$197:$B$198,P1_T2_1_Protect,P2_T2_1_Protect,P3_T2_1_Protect</definedName>
    <definedName name="P7_T2_1_Protect" localSheetId="24" hidden="1">'[26]2.1'!$G$121:$L$121,'[26]2.1'!$G$15:$L$16,'[26]2.1'!$A$203:$IV$303,'[26]2.1'!$Q$1:$AQ$65536,'[26]2.1'!$B$197:$B$198,P1_T2_1_Protect,P2_T2_1_Protect,P3_T2_1_Protect</definedName>
    <definedName name="P7_T2_1_Protect" hidden="1">'[26]2.1'!$G$121:$L$121,'[26]2.1'!$G$15:$L$16,'[26]2.1'!$A$203:$IV$303,'[26]2.1'!$Q$1:$AQ$65536,'[26]2.1'!$B$197:$B$198,P1_T2_1_Protect,P2_T2_1_Protect,P3_T2_1_Protect</definedName>
    <definedName name="P7_T2_2_Protect" localSheetId="28" hidden="1">'[26]2.2'!$G$121:$L$121,'[26]2.2'!$G$152:$L$152,'[26]2.2'!$A$203:$IV$303,'[26]2.2'!$Q$1:$AQ$65536,'[26]2.2'!$B$197:$B$198,P1_T2_2_Protect,P2_T2_2_Protect,P3_T2_2_Protect</definedName>
    <definedName name="P7_T2_2_Protect" localSheetId="2" hidden="1">'[26]2.2'!$G$121:$L$121,'[26]2.2'!$G$152:$L$152,'[26]2.2'!$A$203:$IV$303,'[26]2.2'!$Q$1:$AQ$65536,'[26]2.2'!$B$197:$B$198,P1_T2_2_Protect,P2_T2_2_Protect,P3_T2_2_Protect</definedName>
    <definedName name="P7_T2_2_Protect" localSheetId="9" hidden="1">'[26]2.2'!$G$121:$L$121,'[26]2.2'!$G$152:$L$152,'[26]2.2'!$A$203:$IV$303,'[26]2.2'!$Q$1:$AQ$65536,'[26]2.2'!$B$197:$B$198,P1_T2_2_Protect,P2_T2_2_Protect,P3_T2_2_Protect</definedName>
    <definedName name="P7_T2_2_Protect" localSheetId="25" hidden="1">'[26]2.2'!$G$121:$L$121,'[26]2.2'!$G$152:$L$152,'[26]2.2'!$A$203:$IV$303,'[26]2.2'!$Q$1:$AQ$65536,'[26]2.2'!$B$197:$B$198,P1_T2_2_Protect,P2_T2_2_Protect,P3_T2_2_Protect</definedName>
    <definedName name="P7_T2_2_Protect" localSheetId="24" hidden="1">'[26]2.2'!$G$121:$L$121,'[26]2.2'!$G$152:$L$152,'[26]2.2'!$A$203:$IV$303,'[26]2.2'!$Q$1:$AQ$65536,'[26]2.2'!$B$197:$B$198,P1_T2_2_Protect,P2_T2_2_Protect,P3_T2_2_Protect</definedName>
    <definedName name="P7_T2_2_Protect" hidden="1">'[26]2.2'!$G$121:$L$121,'[26]2.2'!$G$152:$L$152,'[26]2.2'!$A$203:$IV$303,'[26]2.2'!$Q$1:$AQ$65536,'[26]2.2'!$B$197:$B$198,P1_T2_2_Protect,P2_T2_2_Protect,P3_T2_2_Protect</definedName>
    <definedName name="P8_SCOPE_PER_PRT" localSheetId="28" hidden="1">[25]перекрестка!$J$84:$K$88,[25]перекрестка!$N$84:$N$88,[25]перекрестка!$F$14:$G$25,P1_SCOPE_PER_PRT,P2_SCOPE_PER_PRT,P3_SCOPE_PER_PRT,P4_SCOPE_PER_PRT</definedName>
    <definedName name="P8_SCOPE_PER_PRT" localSheetId="2" hidden="1">[25]перекрестка!$J$84:$K$88,[25]перекрестка!$N$84:$N$88,[25]перекрестка!$F$14:$G$25,P1_SCOPE_PER_PRT,P2_SCOPE_PER_PRT,P3_SCOPE_PER_PRT,P4_SCOPE_PER_PRT</definedName>
    <definedName name="P8_SCOPE_PER_PRT" localSheetId="9" hidden="1">[25]перекрестка!$J$84:$K$88,[25]перекрестка!$N$84:$N$88,[25]перекрестка!$F$14:$G$25,P1_SCOPE_PER_PRT,P2_SCOPE_PER_PRT,P3_SCOPE_PER_PRT,P4_SCOPE_PER_PRT</definedName>
    <definedName name="P8_SCOPE_PER_PRT" localSheetId="25" hidden="1">[25]перекрестка!$J$84:$K$88,[25]перекрестка!$N$84:$N$88,[25]перекрестка!$F$14:$G$25,P1_SCOPE_PER_PRT,P2_SCOPE_PER_PRT,P3_SCOPE_PER_PRT,P4_SCOPE_PER_PRT</definedName>
    <definedName name="P8_SCOPE_PER_PRT" localSheetId="24" hidden="1">[25]перекрестка!$J$84:$K$88,[25]перекрестка!$N$84:$N$88,[25]перекрестка!$F$14:$G$25,P1_SCOPE_PER_PRT,P2_SCOPE_PER_PRT,P3_SCOPE_PER_PRT,P4_SCOPE_PER_PRT</definedName>
    <definedName name="P8_SCOPE_PER_PRT" hidden="1">[25]перекрестка!$J$84:$K$88,[25]перекрестка!$N$84:$N$88,[25]перекрестка!$F$14:$G$25,P1_SCOPE_PER_PRT,P2_SCOPE_PER_PRT,P3_SCOPE_PER_PRT,P4_SCOPE_PER_PRT</definedName>
    <definedName name="P8_T16?item_ext?ЧЕЛ" localSheetId="28" hidden="1">'[26]16'!$H$31:$L$31,'[26]16'!#REF!,'[26]16'!#REF!,'[26]16'!#REF!,'[26]16'!#REF!,'[26]16'!#REF!,'[26]16'!$H$33:$L$33,'[26]16'!#REF!</definedName>
    <definedName name="P8_T16?item_ext?ЧЕЛ" localSheetId="2" hidden="1">'[26]16'!$H$31:$L$31,'[26]16'!#REF!,'[26]16'!#REF!,'[26]16'!#REF!,'[26]16'!#REF!,'[26]16'!#REF!,'[26]16'!$H$33:$L$33,'[26]16'!#REF!</definedName>
    <definedName name="P8_T16?item_ext?ЧЕЛ" localSheetId="25" hidden="1">'[26]16'!$H$31:$L$31,'[26]16'!#REF!,'[26]16'!#REF!,'[26]16'!#REF!,'[26]16'!#REF!,'[26]16'!#REF!,'[26]16'!$H$33:$L$33,'[26]16'!#REF!</definedName>
    <definedName name="P8_T16?item_ext?ЧЕЛ" localSheetId="24" hidden="1">'[26]16'!$H$31:$L$31,'[26]16'!#REF!,'[26]16'!#REF!,'[26]16'!#REF!,'[26]16'!#REF!,'[26]16'!#REF!,'[26]16'!$H$33:$L$33,'[26]16'!#REF!</definedName>
    <definedName name="P8_T16?item_ext?ЧЕЛ" hidden="1">'[26]16'!$H$31:$L$31,'[26]16'!#REF!,'[26]16'!#REF!,'[26]16'!#REF!,'[26]16'!#REF!,'[26]16'!#REF!,'[26]16'!$H$33:$L$33,'[26]16'!#REF!</definedName>
    <definedName name="P8_T16?unit?ТРУБ" localSheetId="28" hidden="1">'[26]16'!#REF!,'[26]16'!#REF!,'[26]16'!#REF!,'[26]16'!#REF!,'[26]16'!#REF!,'[26]16'!#REF!,'[26]16'!#REF!,'[26]16'!#REF!</definedName>
    <definedName name="P8_T16?unit?ТРУБ" localSheetId="2" hidden="1">'[26]16'!#REF!,'[26]16'!#REF!,'[26]16'!#REF!,'[26]16'!#REF!,'[26]16'!#REF!,'[26]16'!#REF!,'[26]16'!#REF!,'[26]16'!#REF!</definedName>
    <definedName name="P8_T16?unit?ТРУБ" localSheetId="25" hidden="1">'[26]16'!#REF!,'[26]16'!#REF!,'[26]16'!#REF!,'[26]16'!#REF!,'[26]16'!#REF!,'[26]16'!#REF!,'[26]16'!#REF!,'[26]16'!#REF!</definedName>
    <definedName name="P8_T16?unit?ТРУБ" localSheetId="24" hidden="1">'[26]16'!#REF!,'[26]16'!#REF!,'[26]16'!#REF!,'[26]16'!#REF!,'[26]16'!#REF!,'[26]16'!#REF!,'[26]16'!#REF!,'[26]16'!#REF!</definedName>
    <definedName name="P8_T16?unit?ТРУБ" hidden="1">'[26]16'!#REF!,'[26]16'!#REF!,'[26]16'!#REF!,'[26]16'!#REF!,'[26]16'!#REF!,'[26]16'!#REF!,'[26]16'!#REF!,'[26]16'!#REF!</definedName>
    <definedName name="P8_T16?unit?ЧЕЛ" localSheetId="28" hidden="1">'[26]16'!#REF!,'[26]16'!#REF!,'[26]16'!#REF!,'[26]16'!#REF!,'[26]16'!#REF!,'[26]16'!#REF!,'[26]16'!$H$11:$L$11,'[26]16'!#REF!</definedName>
    <definedName name="P8_T16?unit?ЧЕЛ" localSheetId="2" hidden="1">'[26]16'!#REF!,'[26]16'!#REF!,'[26]16'!#REF!,'[26]16'!#REF!,'[26]16'!#REF!,'[26]16'!#REF!,'[26]16'!$H$11:$L$11,'[26]16'!#REF!</definedName>
    <definedName name="P8_T16?unit?ЧЕЛ" localSheetId="25" hidden="1">'[26]16'!#REF!,'[26]16'!#REF!,'[26]16'!#REF!,'[26]16'!#REF!,'[26]16'!#REF!,'[26]16'!#REF!,'[26]16'!$H$11:$L$11,'[26]16'!#REF!</definedName>
    <definedName name="P8_T16?unit?ЧЕЛ" localSheetId="24" hidden="1">'[26]16'!#REF!,'[26]16'!#REF!,'[26]16'!#REF!,'[26]16'!#REF!,'[26]16'!#REF!,'[26]16'!#REF!,'[26]16'!$H$11:$L$11,'[26]16'!#REF!</definedName>
    <definedName name="P8_T16?unit?ЧЕЛ" hidden="1">'[26]16'!#REF!,'[26]16'!#REF!,'[26]16'!#REF!,'[26]16'!#REF!,'[26]16'!#REF!,'[26]16'!#REF!,'[26]16'!$H$11:$L$11,'[26]16'!#REF!</definedName>
    <definedName name="P9_T16?item_ext?ЧЕЛ" localSheetId="28" hidden="1">'[26]16'!#REF!,'[26]16'!#REF!,'[26]16'!#REF!,'[26]16'!#REF!,'[26]16'!#REF!,'доп. прил. 4.22 (общехоз)'!P1_T16?item_ext?ЧЕЛ,'доп. прил. 4.22 (общехоз)'!P2_T16?item_ext?ЧЕЛ</definedName>
    <definedName name="P9_T16?item_ext?ЧЕЛ" localSheetId="2" hidden="1">'[26]16'!#REF!,'[26]16'!#REF!,'[26]16'!#REF!,'[26]16'!#REF!,'[26]16'!#REF!,'прил. 3.1'!P1_T16?item_ext?ЧЕЛ,'прил. 3.1'!P2_T16?item_ext?ЧЕЛ</definedName>
    <definedName name="P9_T16?item_ext?ЧЕЛ" localSheetId="9" hidden="1">'[26]16'!#REF!,'[26]16'!#REF!,'[26]16'!#REF!,'[26]16'!#REF!,'[26]16'!#REF!,P1_T16?item_ext?ЧЕЛ,P2_T16?item_ext?ЧЕЛ</definedName>
    <definedName name="P9_T16?item_ext?ЧЕЛ" localSheetId="25" hidden="1">'[26]16'!#REF!,'[26]16'!#REF!,'[26]16'!#REF!,'[26]16'!#REF!,'[26]16'!#REF!,УС2017!P1_T16?item_ext?ЧЕЛ,УС2017!P2_T16?item_ext?ЧЕЛ</definedName>
    <definedName name="P9_T16?item_ext?ЧЕЛ" localSheetId="24" hidden="1">'[26]16'!#REF!,'[26]16'!#REF!,'[26]16'!#REF!,'[26]16'!#REF!,'[26]16'!#REF!,'Услуги сторонних организаций'!P1_T16?item_ext?ЧЕЛ,'Услуги сторонних организаций'!P2_T16?item_ext?ЧЕЛ</definedName>
    <definedName name="P9_T16?item_ext?ЧЕЛ" hidden="1">'[26]16'!#REF!,'[26]16'!#REF!,'[26]16'!#REF!,'[26]16'!#REF!,'[26]16'!#REF!,P1_T16?item_ext?ЧЕЛ,P2_T16?item_ext?ЧЕЛ</definedName>
    <definedName name="P9_T16?unit?ТРУБ" localSheetId="28" hidden="1">'[26]16'!#REF!,'[26]16'!#REF!,'[26]16'!#REF!,'[26]16'!$H$10:$L$10,'[26]16'!#REF!,'[26]16'!$H$16:$L$16,'[26]16'!#REF!,'[26]16'!#REF!</definedName>
    <definedName name="P9_T16?unit?ТРУБ" localSheetId="2" hidden="1">'[26]16'!#REF!,'[26]16'!#REF!,'[26]16'!#REF!,'[26]16'!$H$10:$L$10,'[26]16'!#REF!,'[26]16'!$H$16:$L$16,'[26]16'!#REF!,'[26]16'!#REF!</definedName>
    <definedName name="P9_T16?unit?ТРУБ" localSheetId="25" hidden="1">'[26]16'!#REF!,'[26]16'!#REF!,'[26]16'!#REF!,'[26]16'!$H$10:$L$10,'[26]16'!#REF!,'[26]16'!$H$16:$L$16,'[26]16'!#REF!,'[26]16'!#REF!</definedName>
    <definedName name="P9_T16?unit?ТРУБ" localSheetId="24" hidden="1">'[26]16'!#REF!,'[26]16'!#REF!,'[26]16'!#REF!,'[26]16'!$H$10:$L$10,'[26]16'!#REF!,'[26]16'!$H$16:$L$16,'[26]16'!#REF!,'[26]16'!#REF!</definedName>
    <definedName name="P9_T16?unit?ТРУБ" hidden="1">'[26]16'!#REF!,'[26]16'!#REF!,'[26]16'!#REF!,'[26]16'!$H$10:$L$10,'[26]16'!#REF!,'[26]16'!$H$16:$L$16,'[26]16'!#REF!,'[26]16'!#REF!</definedName>
    <definedName name="P9_T16?unit?ЧЕЛ" localSheetId="28" hidden="1">'[26]16'!#REF!,'[26]16'!#REF!,'[26]16'!#REF!,'[26]16'!#REF!,'[26]16'!#REF!,'доп. прил. 4.22 (общехоз)'!P1_T16?unit?ЧЕЛ,'доп. прил. 4.22 (общехоз)'!P2_T16?unit?ЧЕЛ,'доп. прил. 4.22 (общехоз)'!P3_T16?unit?ЧЕЛ</definedName>
    <definedName name="P9_T16?unit?ЧЕЛ" localSheetId="2" hidden="1">'[26]16'!#REF!,'[26]16'!#REF!,'[26]16'!#REF!,'[26]16'!#REF!,'[26]16'!#REF!,'прил. 3.1'!P1_T16?unit?ЧЕЛ,'прил. 3.1'!P2_T16?unit?ЧЕЛ,'прил. 3.1'!P3_T16?unit?ЧЕЛ</definedName>
    <definedName name="P9_T16?unit?ЧЕЛ" localSheetId="9" hidden="1">'[26]16'!#REF!,'[26]16'!#REF!,'[26]16'!#REF!,'[26]16'!#REF!,'[26]16'!#REF!,P1_T16?unit?ЧЕЛ,P2_T16?unit?ЧЕЛ,P3_T16?unit?ЧЕЛ</definedName>
    <definedName name="P9_T16?unit?ЧЕЛ" localSheetId="25" hidden="1">'[26]16'!#REF!,'[26]16'!#REF!,'[26]16'!#REF!,'[26]16'!#REF!,'[26]16'!#REF!,УС2017!P1_T16?unit?ЧЕЛ,УС2017!P2_T16?unit?ЧЕЛ,УС2017!P3_T16?unit?ЧЕЛ</definedName>
    <definedName name="P9_T16?unit?ЧЕЛ" localSheetId="24" hidden="1">'[26]16'!#REF!,'[26]16'!#REF!,'[26]16'!#REF!,'[26]16'!#REF!,'[26]16'!#REF!,'Услуги сторонних организаций'!P1_T16?unit?ЧЕЛ,'Услуги сторонних организаций'!P2_T16?unit?ЧЕЛ,'Услуги сторонних организаций'!P3_T16?unit?ЧЕЛ</definedName>
    <definedName name="P9_T16?unit?ЧЕЛ" hidden="1">'[26]16'!#REF!,'[26]16'!#REF!,'[26]16'!#REF!,'[26]16'!#REF!,'[26]16'!#REF!,P1_T16?unit?ЧЕЛ,P2_T16?unit?ЧЕЛ,P3_T16?unit?ЧЕЛ</definedName>
    <definedName name="pa">[19]Доп_инф.!$C$4</definedName>
    <definedName name="PER_ET" localSheetId="28">#REF!</definedName>
    <definedName name="PER_ET" localSheetId="2">#REF!</definedName>
    <definedName name="PER_ET" localSheetId="25">#REF!</definedName>
    <definedName name="PER_ET" localSheetId="24">#REF!</definedName>
    <definedName name="PER_ET">#REF!</definedName>
    <definedName name="Period_tax_rate">24%</definedName>
    <definedName name="pIns_list02_1" localSheetId="28">#REF!</definedName>
    <definedName name="pIns_list02_1" localSheetId="2">#REF!</definedName>
    <definedName name="pIns_list02_1" localSheetId="25">#REF!</definedName>
    <definedName name="pIns_list02_1" localSheetId="24">#REF!</definedName>
    <definedName name="pIns_list02_1">#REF!</definedName>
    <definedName name="pIns_list02_2" localSheetId="25">#REF!</definedName>
    <definedName name="pIns_list02_2" localSheetId="24">#REF!</definedName>
    <definedName name="pIns_list02_2">#REF!</definedName>
    <definedName name="PROT" localSheetId="28">#REF!,#REF!,#REF!,#REF!,#REF!,#REF!</definedName>
    <definedName name="PROT" localSheetId="2">#REF!,#REF!,#REF!,#REF!,#REF!,#REF!</definedName>
    <definedName name="PROT" localSheetId="25">#REF!,#REF!,#REF!,#REF!,#REF!,#REF!</definedName>
    <definedName name="PROT" localSheetId="24">#REF!,#REF!,#REF!,#REF!,#REF!,#REF!</definedName>
    <definedName name="PROT">#REF!,#REF!,#REF!,#REF!,#REF!,#REF!</definedName>
    <definedName name="PROT_22" localSheetId="28">P3_PROT_22,P4_PROT_22,P5_PROT_22</definedName>
    <definedName name="PROT_22" localSheetId="2">P3_PROT_22,P4_PROT_22,P5_PROT_22</definedName>
    <definedName name="PROT_22" localSheetId="25">P3_PROT_22,P4_PROT_22,P5_PROT_22</definedName>
    <definedName name="PROT_22" localSheetId="24">P3_PROT_22,P4_PROT_22,P5_PROT_22</definedName>
    <definedName name="PROT_22">P3_PROT_22,P4_PROT_22,P5_PROT_22</definedName>
    <definedName name="REESTR_STATION_RANGE">[14]REESTR_STATION!$A$1:$A$5</definedName>
    <definedName name="REG_ET" localSheetId="28">#REF!</definedName>
    <definedName name="REG_ET" localSheetId="2">#REF!</definedName>
    <definedName name="REG_ET" localSheetId="25">#REF!</definedName>
    <definedName name="REG_ET" localSheetId="24">#REF!</definedName>
    <definedName name="REG_ET">#REF!</definedName>
    <definedName name="REG_PROT">[28]regs!$H$18:$H$23,[28]regs!$H$25:$H$26,[28]regs!$H$28:$H$28,[28]regs!$H$30:$H$32,[28]regs!$H$35:$H$39,[28]regs!$H$46:$H$46,[28]regs!$H$13:$H$16</definedName>
    <definedName name="REGcom" localSheetId="28">#REF!</definedName>
    <definedName name="REGcom" localSheetId="2">#REF!</definedName>
    <definedName name="REGcom" localSheetId="25">#REF!</definedName>
    <definedName name="REGcom" localSheetId="24">#REF!</definedName>
    <definedName name="REGcom">#REF!</definedName>
    <definedName name="region_name">[14]Титульный!$F$7</definedName>
    <definedName name="REGIONS" localSheetId="28">#REF!</definedName>
    <definedName name="REGIONS" localSheetId="2">#REF!</definedName>
    <definedName name="REGIONS" localSheetId="25">#REF!</definedName>
    <definedName name="REGIONS" localSheetId="24">#REF!</definedName>
    <definedName name="REGIONS">#REF!</definedName>
    <definedName name="REGUL" localSheetId="25">#REF!</definedName>
    <definedName name="REGUL" localSheetId="24">#REF!</definedName>
    <definedName name="REGUL">#REF!</definedName>
    <definedName name="rgk">[17]FST5!$G$214:$G$217,[17]FST5!$G$219:$G$224,[17]FST5!$G$226,[17]FST5!$G$228,[17]FST5!$G$230,[17]FST5!$G$232,[17]FST5!$G$197:$G$212</definedName>
    <definedName name="RRE" localSheetId="28">#REF!</definedName>
    <definedName name="RRE" localSheetId="2">#REF!</definedName>
    <definedName name="RRE" localSheetId="25">#REF!</definedName>
    <definedName name="RRE" localSheetId="24">#REF!</definedName>
    <definedName name="RRE">#REF!</definedName>
    <definedName name="rst_end">[29]Справ!$D$6</definedName>
    <definedName name="s" localSheetId="28" hidden="1">{"'Sheet1'!$A$1:$G$96","'Sheet1'!$A$1:$H$96"}</definedName>
    <definedName name="s" localSheetId="2" hidden="1">{"'Sheet1'!$A$1:$G$96","'Sheet1'!$A$1:$H$96"}</definedName>
    <definedName name="s" localSheetId="25" hidden="1">{"'Sheet1'!$A$1:$G$96","'Sheet1'!$A$1:$H$96"}</definedName>
    <definedName name="s" localSheetId="24" hidden="1">{"'Sheet1'!$A$1:$G$96","'Sheet1'!$A$1:$H$96"}</definedName>
    <definedName name="s" hidden="1">{"'Sheet1'!$A$1:$G$96","'Sheet1'!$A$1:$H$96"}</definedName>
    <definedName name="s_1" localSheetId="28">{"'Sheet1'!$A$1:$G$96","'Sheet1'!$A$1:$H$96"}</definedName>
    <definedName name="s_1" localSheetId="2">{"'Sheet1'!$A$1:$G$96","'Sheet1'!$A$1:$H$96"}</definedName>
    <definedName name="s_1" localSheetId="25">{"'Sheet1'!$A$1:$G$96","'Sheet1'!$A$1:$H$96"}</definedName>
    <definedName name="s_1" localSheetId="24">{"'Sheet1'!$A$1:$G$96","'Sheet1'!$A$1:$H$96"}</definedName>
    <definedName name="s_1">{"'Sheet1'!$A$1:$G$96","'Sheet1'!$A$1:$H$96"}</definedName>
    <definedName name="s_2" localSheetId="28">{"'Sheet1'!$A$1:$G$96","'Sheet1'!$A$1:$H$96"}</definedName>
    <definedName name="s_2" localSheetId="2">{"'Sheet1'!$A$1:$G$96","'Sheet1'!$A$1:$H$96"}</definedName>
    <definedName name="s_2" localSheetId="25">{"'Sheet1'!$A$1:$G$96","'Sheet1'!$A$1:$H$96"}</definedName>
    <definedName name="s_2" localSheetId="24">{"'Sheet1'!$A$1:$G$96","'Sheet1'!$A$1:$H$96"}</definedName>
    <definedName name="s_2">{"'Sheet1'!$A$1:$G$96","'Sheet1'!$A$1:$H$96"}</definedName>
    <definedName name="s_3" localSheetId="28">{"'Sheet1'!$A$1:$G$96","'Sheet1'!$A$1:$H$96"}</definedName>
    <definedName name="s_3" localSheetId="2">{"'Sheet1'!$A$1:$G$96","'Sheet1'!$A$1:$H$96"}</definedName>
    <definedName name="s_3" localSheetId="25">{"'Sheet1'!$A$1:$G$96","'Sheet1'!$A$1:$H$96"}</definedName>
    <definedName name="s_3" localSheetId="24">{"'Sheet1'!$A$1:$G$96","'Sheet1'!$A$1:$H$96"}</definedName>
    <definedName name="s_3">{"'Sheet1'!$A$1:$G$96","'Sheet1'!$A$1:$H$96"}</definedName>
    <definedName name="s_4" localSheetId="28">{"'Sheet1'!$A$1:$G$96","'Sheet1'!$A$1:$H$96"}</definedName>
    <definedName name="s_4" localSheetId="2">{"'Sheet1'!$A$1:$G$96","'Sheet1'!$A$1:$H$96"}</definedName>
    <definedName name="s_4" localSheetId="25">{"'Sheet1'!$A$1:$G$96","'Sheet1'!$A$1:$H$96"}</definedName>
    <definedName name="s_4" localSheetId="24">{"'Sheet1'!$A$1:$G$96","'Sheet1'!$A$1:$H$96"}</definedName>
    <definedName name="s_4">{"'Sheet1'!$A$1:$G$96","'Sheet1'!$A$1:$H$96"}</definedName>
    <definedName name="S1_" localSheetId="28">#REF!</definedName>
    <definedName name="S1_" localSheetId="2">#REF!</definedName>
    <definedName name="S1_" localSheetId="25">#REF!</definedName>
    <definedName name="S1_" localSheetId="24">#REF!</definedName>
    <definedName name="S1_">#REF!</definedName>
    <definedName name="S10_" localSheetId="25">#REF!</definedName>
    <definedName name="S10_" localSheetId="24">#REF!</definedName>
    <definedName name="S10_">#REF!</definedName>
    <definedName name="S11_" localSheetId="25">#REF!</definedName>
    <definedName name="S11_" localSheetId="24">#REF!</definedName>
    <definedName name="S11_">#REF!</definedName>
    <definedName name="S12_" localSheetId="25">#REF!</definedName>
    <definedName name="S12_">#REF!</definedName>
    <definedName name="S13_" localSheetId="25">#REF!</definedName>
    <definedName name="S13_">#REF!</definedName>
    <definedName name="S14_" localSheetId="25">#REF!</definedName>
    <definedName name="S14_">#REF!</definedName>
    <definedName name="S15_" localSheetId="25">#REF!</definedName>
    <definedName name="S15_">#REF!</definedName>
    <definedName name="S16_" localSheetId="25">#REF!</definedName>
    <definedName name="S16_">#REF!</definedName>
    <definedName name="S17_" localSheetId="25">#REF!</definedName>
    <definedName name="S17_">#REF!</definedName>
    <definedName name="S18_" localSheetId="25">#REF!</definedName>
    <definedName name="S18_">#REF!</definedName>
    <definedName name="S19_" localSheetId="25">#REF!</definedName>
    <definedName name="S19_">#REF!</definedName>
    <definedName name="S2_" localSheetId="25">#REF!</definedName>
    <definedName name="S2_">#REF!</definedName>
    <definedName name="S20_" localSheetId="25">#REF!</definedName>
    <definedName name="S20_">#REF!</definedName>
    <definedName name="S3_" localSheetId="25">#REF!</definedName>
    <definedName name="S3_">#REF!</definedName>
    <definedName name="S4_" localSheetId="25">#REF!</definedName>
    <definedName name="S4_">#REF!</definedName>
    <definedName name="S5_" localSheetId="25">#REF!</definedName>
    <definedName name="S5_">#REF!</definedName>
    <definedName name="S6_" localSheetId="25">#REF!</definedName>
    <definedName name="S6_">#REF!</definedName>
    <definedName name="S7_" localSheetId="25">#REF!</definedName>
    <definedName name="S7_">#REF!</definedName>
    <definedName name="S8_" localSheetId="25">#REF!</definedName>
    <definedName name="S8_">#REF!</definedName>
    <definedName name="S9_" localSheetId="25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25">#REF!</definedName>
    <definedName name="SBT_ET">#REF!</definedName>
    <definedName name="SBT_PROT" localSheetId="28">#REF!,#REF!,#REF!,#REF!,'доп. прил. 4.22 (общехоз)'!P1_SBT_PROT</definedName>
    <definedName name="SBT_PROT" localSheetId="2">#REF!,#REF!,#REF!,#REF!,'прил. 3.1'!P1_SBT_PROT</definedName>
    <definedName name="SBT_PROT" localSheetId="9">#REF!,#REF!,#REF!,#REF!,P1_SBT_PROT</definedName>
    <definedName name="SBT_PROT" localSheetId="25">#REF!,#REF!,#REF!,#REF!,УС2017!P1_SBT_PROT</definedName>
    <definedName name="SBT_PROT" localSheetId="24">#REF!,#REF!,#REF!,#REF!,'Услуги сторонних организаций'!P1_SBT_PROT</definedName>
    <definedName name="SBT_PROT">#REF!,#REF!,#REF!,#REF!,P1_SBT_PROT</definedName>
    <definedName name="SBTcom" localSheetId="28">#REF!</definedName>
    <definedName name="SBTcom" localSheetId="2">#REF!</definedName>
    <definedName name="SBTcom" localSheetId="25">#REF!</definedName>
    <definedName name="SBTcom" localSheetId="24">#REF!</definedName>
    <definedName name="SBTcom">#REF!</definedName>
    <definedName name="sbyt">[17]FST5!$G$70:$G$75,[17]FST5!$G$77:$G$78,[17]FST5!$G$80:$G$83,[17]FST5!$G$85,[17]FST5!$G$87:$G$91,[17]FST5!$G$93,[17]FST5!$G$95:$G$97,[17]FST5!$G$52:$G$68</definedName>
    <definedName name="SCOPE_16_PRT" localSheetId="28">P1_SCOPE_16_PRT,P2_SCOPE_16_PRT</definedName>
    <definedName name="SCOPE_16_PRT" localSheetId="2">P1_SCOPE_16_PRT,P2_SCOPE_16_PRT</definedName>
    <definedName name="SCOPE_16_PRT" localSheetId="9">P1_SCOPE_16_PRT,P2_SCOPE_16_PRT</definedName>
    <definedName name="SCOPE_16_PRT" localSheetId="25">P1_SCOPE_16_PRT,P2_SCOPE_16_PRT</definedName>
    <definedName name="SCOPE_16_PRT" localSheetId="24">P1_SCOPE_16_PRT,P2_SCOPE_16_PRT</definedName>
    <definedName name="SCOPE_16_PRT">P1_SCOPE_16_PRT,P2_SCOPE_16_PRT</definedName>
    <definedName name="SCOPE_17.1_PRT">'[25]17.1'!$D$14:$F$17,'[25]17.1'!$D$19:$F$22,'[25]17.1'!$I$9:$I$12,'[25]17.1'!$I$14:$I$17,'[25]17.1'!$I$19:$I$22,'[25]17.1'!$D$9:$F$12</definedName>
    <definedName name="SCOPE_17_PRT" localSheetId="28">'[25]17'!$J$39:$M$41,'[25]17'!$E$43:$H$51,'[25]17'!$J$43:$M$51,'[25]17'!$E$54:$H$56,'[25]17'!$E$58:$H$66,'[25]17'!$E$69:$M$81,'[25]17'!$E$9:$H$11,P1_SCOPE_17_PRT</definedName>
    <definedName name="SCOPE_17_PRT" localSheetId="2">'[25]17'!$J$39:$M$41,'[25]17'!$E$43:$H$51,'[25]17'!$J$43:$M$51,'[25]17'!$E$54:$H$56,'[25]17'!$E$58:$H$66,'[25]17'!$E$69:$M$81,'[25]17'!$E$9:$H$11,P1_SCOPE_17_PRT</definedName>
    <definedName name="SCOPE_17_PRT" localSheetId="9">'[25]17'!$J$39:$M$41,'[25]17'!$E$43:$H$51,'[25]17'!$J$43:$M$51,'[25]17'!$E$54:$H$56,'[25]17'!$E$58:$H$66,'[25]17'!$E$69:$M$81,'[25]17'!$E$9:$H$11,P1_SCOPE_17_PRT</definedName>
    <definedName name="SCOPE_17_PRT" localSheetId="25">'[25]17'!$J$39:$M$41,'[25]17'!$E$43:$H$51,'[25]17'!$J$43:$M$51,'[25]17'!$E$54:$H$56,'[25]17'!$E$58:$H$66,'[25]17'!$E$69:$M$81,'[25]17'!$E$9:$H$11,P1_SCOPE_17_PRT</definedName>
    <definedName name="SCOPE_17_PRT" localSheetId="24">'[25]17'!$J$39:$M$41,'[25]17'!$E$43:$H$51,'[25]17'!$J$43:$M$51,'[25]17'!$E$54:$H$56,'[25]17'!$E$58:$H$66,'[25]17'!$E$69:$M$81,'[25]17'!$E$9:$H$11,P1_SCOPE_17_PRT</definedName>
    <definedName name="SCOPE_17_PRT">'[25]17'!$J$39:$M$41,'[25]17'!$E$43:$H$51,'[25]17'!$J$43:$M$51,'[25]17'!$E$54:$H$56,'[25]17'!$E$58:$H$66,'[25]17'!$E$69:$M$81,'[25]17'!$E$9:$H$11,P1_SCOPE_17_PRT</definedName>
    <definedName name="SCOPE_24_LD">'[25]24'!$E$8:$J$47,'[25]24'!$E$49:$J$66</definedName>
    <definedName name="SCOPE_24_PRT">'[25]24'!$E$41:$I$41,'[25]24'!$E$34:$I$34,'[25]24'!$E$36:$I$36,'[25]24'!$E$43:$I$43</definedName>
    <definedName name="SCOPE_25_PRT">'[25]25'!$E$20:$I$20,'[25]25'!$E$34:$I$34,'[25]25'!$E$41:$I$41,'[25]25'!$E$8:$I$10</definedName>
    <definedName name="SCOPE_4_PRT" localSheetId="28">'[25]4'!$Z$27:$AC$31,'[25]4'!$F$14:$I$20,P1_SCOPE_4_PRT,P2_SCOPE_4_PRT</definedName>
    <definedName name="SCOPE_4_PRT" localSheetId="2">'[25]4'!$Z$27:$AC$31,'[25]4'!$F$14:$I$20,P1_SCOPE_4_PRT,P2_SCOPE_4_PRT</definedName>
    <definedName name="SCOPE_4_PRT" localSheetId="9">'[25]4'!$Z$27:$AC$31,'[25]4'!$F$14:$I$20,P1_SCOPE_4_PRT,P2_SCOPE_4_PRT</definedName>
    <definedName name="SCOPE_4_PRT" localSheetId="25">'[25]4'!$Z$27:$AC$31,'[25]4'!$F$14:$I$20,P1_SCOPE_4_PRT,P2_SCOPE_4_PRT</definedName>
    <definedName name="SCOPE_4_PRT" localSheetId="24">'[25]4'!$Z$27:$AC$31,'[25]4'!$F$14:$I$20,P1_SCOPE_4_PRT,P2_SCOPE_4_PRT</definedName>
    <definedName name="SCOPE_4_PRT">'[25]4'!$Z$27:$AC$31,'[25]4'!$F$14:$I$20,P1_SCOPE_4_PRT,P2_SCOPE_4_PRT</definedName>
    <definedName name="SCOPE_5_PRT" localSheetId="28">'[25]5'!$Z$27:$AC$31,'[25]5'!$F$14:$I$21,P1_SCOPE_5_PRT,P2_SCOPE_5_PRT</definedName>
    <definedName name="SCOPE_5_PRT" localSheetId="2">'[25]5'!$Z$27:$AC$31,'[25]5'!$F$14:$I$21,P1_SCOPE_5_PRT,P2_SCOPE_5_PRT</definedName>
    <definedName name="SCOPE_5_PRT" localSheetId="9">'[25]5'!$Z$27:$AC$31,'[25]5'!$F$14:$I$21,P1_SCOPE_5_PRT,P2_SCOPE_5_PRT</definedName>
    <definedName name="SCOPE_5_PRT" localSheetId="25">'[25]5'!$Z$27:$AC$31,'[25]5'!$F$14:$I$21,P1_SCOPE_5_PRT,P2_SCOPE_5_PRT</definedName>
    <definedName name="SCOPE_5_PRT" localSheetId="24">'[25]5'!$Z$27:$AC$31,'[25]5'!$F$14:$I$21,P1_SCOPE_5_PRT,P2_SCOPE_5_PRT</definedName>
    <definedName name="SCOPE_5_PRT">'[25]5'!$Z$27:$AC$31,'[25]5'!$F$14:$I$21,P1_SCOPE_5_PRT,P2_SCOPE_5_PRT</definedName>
    <definedName name="SCOPE_CORR" localSheetId="28">#REF!,#REF!,#REF!,#REF!,#REF!,'доп. прил. 4.22 (общехоз)'!P1_SCOPE_CORR,'доп. прил. 4.22 (общехоз)'!P2_SCOPE_CORR</definedName>
    <definedName name="SCOPE_CORR" localSheetId="2">#REF!,#REF!,#REF!,#REF!,#REF!,'прил. 3.1'!P1_SCOPE_CORR,'прил. 3.1'!P2_SCOPE_CORR</definedName>
    <definedName name="SCOPE_CORR" localSheetId="9">#REF!,#REF!,#REF!,#REF!,#REF!,P1_SCOPE_CORR,P2_SCOPE_CORR</definedName>
    <definedName name="SCOPE_CORR" localSheetId="25">#REF!,#REF!,#REF!,#REF!,#REF!,УС2017!P1_SCOPE_CORR,УС2017!P2_SCOPE_CORR</definedName>
    <definedName name="SCOPE_CORR" localSheetId="24">#REF!,#REF!,#REF!,#REF!,#REF!,'Услуги сторонних организаций'!P1_SCOPE_CORR,'Услуги сторонних организаций'!P2_SCOPE_CORR</definedName>
    <definedName name="SCOPE_CORR">#REF!,#REF!,#REF!,#REF!,#REF!,P1_SCOPE_CORR,P2_SCOPE_CORR</definedName>
    <definedName name="SCOPE_CPR" localSheetId="28">#REF!</definedName>
    <definedName name="SCOPE_CPR" localSheetId="2">#REF!</definedName>
    <definedName name="SCOPE_CPR" localSheetId="25">#REF!</definedName>
    <definedName name="SCOPE_CPR" localSheetId="24">#REF!</definedName>
    <definedName name="SCOPE_CPR">#REF!</definedName>
    <definedName name="SCOPE_ESOLD" localSheetId="25">#REF!</definedName>
    <definedName name="SCOPE_ESOLD" localSheetId="24">#REF!</definedName>
    <definedName name="SCOPE_ESOLD">#REF!</definedName>
    <definedName name="SCOPE_ETALON2" localSheetId="25">#REF!</definedName>
    <definedName name="SCOPE_ETALON2" localSheetId="24">#REF!</definedName>
    <definedName name="SCOPE_ETALON2">#REF!</definedName>
    <definedName name="SCOPE_F1_PRT" localSheetId="28">'[25]Ф-1 (для АО-энерго)'!$D$86:$E$95,P1_SCOPE_F1_PRT,P2_SCOPE_F1_PRT,P3_SCOPE_F1_PRT,P4_SCOPE_F1_PRT</definedName>
    <definedName name="SCOPE_F1_PRT" localSheetId="2">'[25]Ф-1 (для АО-энерго)'!$D$86:$E$95,P1_SCOPE_F1_PRT,P2_SCOPE_F1_PRT,P3_SCOPE_F1_PRT,P4_SCOPE_F1_PRT</definedName>
    <definedName name="SCOPE_F1_PRT" localSheetId="9">'[25]Ф-1 (для АО-энерго)'!$D$86:$E$95,P1_SCOPE_F1_PRT,P2_SCOPE_F1_PRT,P3_SCOPE_F1_PRT,P4_SCOPE_F1_PRT</definedName>
    <definedName name="SCOPE_F1_PRT" localSheetId="25">'[25]Ф-1 (для АО-энерго)'!$D$86:$E$95,P1_SCOPE_F1_PRT,P2_SCOPE_F1_PRT,P3_SCOPE_F1_PRT,P4_SCOPE_F1_PRT</definedName>
    <definedName name="SCOPE_F1_PRT" localSheetId="24">'[25]Ф-1 (для АО-энерго)'!$D$86:$E$95,P1_SCOPE_F1_PRT,P2_SCOPE_F1_PRT,P3_SCOPE_F1_PRT,P4_SCOPE_F1_PRT</definedName>
    <definedName name="SCOPE_F1_PRT">'[25]Ф-1 (для АО-энерго)'!$D$86:$E$95,P1_SCOPE_F1_PRT,P2_SCOPE_F1_PRT,P3_SCOPE_F1_PRT,P4_SCOPE_F1_PRT</definedName>
    <definedName name="SCOPE_F2_PRT" localSheetId="28">'[25]Ф-2 (для АО-энерго)'!$C$5:$D$5,'[25]Ф-2 (для АО-энерго)'!$C$52:$C$57,'[25]Ф-2 (для АО-энерго)'!$D$57:$G$57,P1_SCOPE_F2_PRT,P2_SCOPE_F2_PRT</definedName>
    <definedName name="SCOPE_F2_PRT" localSheetId="2">'[25]Ф-2 (для АО-энерго)'!$C$5:$D$5,'[25]Ф-2 (для АО-энерго)'!$C$52:$C$57,'[25]Ф-2 (для АО-энерго)'!$D$57:$G$57,P1_SCOPE_F2_PRT,P2_SCOPE_F2_PRT</definedName>
    <definedName name="SCOPE_F2_PRT" localSheetId="9">'[25]Ф-2 (для АО-энерго)'!$C$5:$D$5,'[25]Ф-2 (для АО-энерго)'!$C$52:$C$57,'[25]Ф-2 (для АО-энерго)'!$D$57:$G$57,P1_SCOPE_F2_PRT,P2_SCOPE_F2_PRT</definedName>
    <definedName name="SCOPE_F2_PRT" localSheetId="25">'[25]Ф-2 (для АО-энерго)'!$C$5:$D$5,'[25]Ф-2 (для АО-энерго)'!$C$52:$C$57,'[25]Ф-2 (для АО-энерго)'!$D$57:$G$57,P1_SCOPE_F2_PRT,P2_SCOPE_F2_PRT</definedName>
    <definedName name="SCOPE_F2_PRT" localSheetId="24">'[25]Ф-2 (для АО-энерго)'!$C$5:$D$5,'[25]Ф-2 (для АО-энерго)'!$C$52:$C$57,'[25]Ф-2 (для АО-энерго)'!$D$57:$G$57,P1_SCOPE_F2_PRT,P2_SCOPE_F2_PRT</definedName>
    <definedName name="SCOPE_F2_PRT">'[25]Ф-2 (для АО-энерго)'!$C$5:$D$5,'[25]Ф-2 (для АО-энерго)'!$C$52:$C$57,'[25]Ф-2 (для АО-энерго)'!$D$57:$G$57,P1_SCOPE_F2_PRT,P2_SCOPE_F2_PRT</definedName>
    <definedName name="SCOPE_FLOAD" localSheetId="28">#REF!,'доп. прил. 4.22 (общехоз)'!P1_SCOPE_FLOAD</definedName>
    <definedName name="SCOPE_FLOAD" localSheetId="2">#REF!,'прил. 3.1'!P1_SCOPE_FLOAD</definedName>
    <definedName name="SCOPE_FLOAD" localSheetId="9">#REF!,P1_SCOPE_FLOAD</definedName>
    <definedName name="SCOPE_FLOAD" localSheetId="25">#REF!,УС2017!P1_SCOPE_FLOAD</definedName>
    <definedName name="SCOPE_FLOAD" localSheetId="24">#REF!,'Услуги сторонних организаций'!P1_SCOPE_FLOAD</definedName>
    <definedName name="SCOPE_FLOAD">#REF!,P1_SCOPE_FLOAD</definedName>
    <definedName name="SCOPE_FORM46_EE1" localSheetId="28">#REF!</definedName>
    <definedName name="SCOPE_FORM46_EE1" localSheetId="2">#REF!</definedName>
    <definedName name="SCOPE_FORM46_EE1" localSheetId="25">#REF!</definedName>
    <definedName name="SCOPE_FORM46_EE1" localSheetId="24">#REF!</definedName>
    <definedName name="SCOPE_FORM46_EE1">#REF!</definedName>
    <definedName name="SCOPE_FORM46_EE1_ZAG_KOD" localSheetId="28">[30]Заголовок!#REF!</definedName>
    <definedName name="SCOPE_FORM46_EE1_ZAG_KOD" localSheetId="2">[30]Заголовок!#REF!</definedName>
    <definedName name="SCOPE_FORM46_EE1_ZAG_KOD" localSheetId="25">[30]Заголовок!#REF!</definedName>
    <definedName name="SCOPE_FORM46_EE1_ZAG_KOD" localSheetId="24">[30]Заголовок!#REF!</definedName>
    <definedName name="SCOPE_FORM46_EE1_ZAG_KOD">[30]Заголовок!#REF!</definedName>
    <definedName name="SCOPE_FRML" localSheetId="28">#REF!,#REF!,P1_SCOPE_FRML</definedName>
    <definedName name="SCOPE_FRML" localSheetId="2">#REF!,#REF!,P1_SCOPE_FRML</definedName>
    <definedName name="SCOPE_FRML" localSheetId="9">#REF!,#REF!,P1_SCOPE_FRML</definedName>
    <definedName name="SCOPE_FRML" localSheetId="25">#REF!,#REF!,УС2017!P1_SCOPE_FRML</definedName>
    <definedName name="SCOPE_FRML" localSheetId="24">#REF!,#REF!,'Услуги сторонних организаций'!P1_SCOPE_FRML</definedName>
    <definedName name="SCOPE_FRML">#REF!,#REF!,P1_SCOPE_FRML</definedName>
    <definedName name="SCOPE_FUEL_ET" localSheetId="28">#REF!</definedName>
    <definedName name="SCOPE_FUEL_ET" localSheetId="2">#REF!</definedName>
    <definedName name="SCOPE_FUEL_ET" localSheetId="25">#REF!</definedName>
    <definedName name="SCOPE_FUEL_ET" localSheetId="24">#REF!</definedName>
    <definedName name="SCOPE_FUEL_ET">#REF!</definedName>
    <definedName name="scope_ld" localSheetId="25">#REF!</definedName>
    <definedName name="scope_ld" localSheetId="24">#REF!</definedName>
    <definedName name="scope_ld">#REF!</definedName>
    <definedName name="SCOPE_LOAD" localSheetId="25">#REF!</definedName>
    <definedName name="SCOPE_LOAD" localSheetId="24">#REF!</definedName>
    <definedName name="SCOPE_LOAD">#REF!</definedName>
    <definedName name="SCOPE_LOAD_2">'[30]Сетевые организации'!$C$11:$Q$15,'[30]Сетевые организации'!$C$17:$Q$18,'[30]Сетевые организации'!$C$21:$Q$23</definedName>
    <definedName name="SCOPE_LOAD_3">'[30]Сбытовые организации'!$C$10:$O$14,'[30]Сбытовые организации'!$C$16:$O$17,'[30]Сбытовые организации'!$C$19:$O$20,'[30]Сбытовые организации'!$C$23:$O$25,'[30]Сбытовые организации'!$C$27:$O$28</definedName>
    <definedName name="SCOPE_LOAD_4">[30]ЭСО!$C$11:$Q$14,[30]ЭСО!$C$17:$Q$19</definedName>
    <definedName name="SCOPE_LOAD_FUEL" localSheetId="28">#REF!</definedName>
    <definedName name="SCOPE_LOAD_FUEL" localSheetId="2">#REF!</definedName>
    <definedName name="SCOPE_LOAD_FUEL" localSheetId="25">#REF!</definedName>
    <definedName name="SCOPE_LOAD_FUEL" localSheetId="24">#REF!</definedName>
    <definedName name="SCOPE_LOAD_FUEL">#REF!</definedName>
    <definedName name="SCOPE_LOAD1" localSheetId="25">#REF!</definedName>
    <definedName name="SCOPE_LOAD1" localSheetId="24">#REF!</definedName>
    <definedName name="SCOPE_LOAD1">#REF!</definedName>
    <definedName name="SCOPE_LOAD2">'[31]Стоимость ЭЭ'!$G$111:$AN$113,'[31]Стоимость ЭЭ'!$G$93:$AN$95,'[31]Стоимость ЭЭ'!$G$51:$AN$53</definedName>
    <definedName name="SCOPE_MO" localSheetId="28">[32]Справочники!$K$6:$K$742,[32]Справочники!#REF!</definedName>
    <definedName name="SCOPE_MO" localSheetId="2">[32]Справочники!$K$6:$K$742,[32]Справочники!#REF!</definedName>
    <definedName name="SCOPE_MO" localSheetId="25">[32]Справочники!$K$6:$K$742,[32]Справочники!#REF!</definedName>
    <definedName name="SCOPE_MO" localSheetId="24">[32]Справочники!$K$6:$K$742,[32]Справочники!#REF!</definedName>
    <definedName name="SCOPE_MO">[32]Справочники!$K$6:$K$742,[32]Справочники!#REF!</definedName>
    <definedName name="SCOPE_MUPS" localSheetId="28">[32]Свод!#REF!,[32]Свод!#REF!</definedName>
    <definedName name="SCOPE_MUPS" localSheetId="2">[32]Свод!#REF!,[32]Свод!#REF!</definedName>
    <definedName name="SCOPE_MUPS" localSheetId="25">[32]Свод!#REF!,[32]Свод!#REF!</definedName>
    <definedName name="SCOPE_MUPS" localSheetId="24">[32]Свод!#REF!,[32]Свод!#REF!</definedName>
    <definedName name="SCOPE_MUPS">[32]Свод!#REF!,[32]Свод!#REF!</definedName>
    <definedName name="SCOPE_MUPS_NAMES" localSheetId="2">[32]Свод!#REF!,[32]Свод!#REF!</definedName>
    <definedName name="SCOPE_MUPS_NAMES" localSheetId="25">[32]Свод!#REF!,[32]Свод!#REF!</definedName>
    <definedName name="SCOPE_MUPS_NAMES" localSheetId="24">[32]Свод!#REF!,[32]Свод!#REF!</definedName>
    <definedName name="SCOPE_MUPS_NAMES">[32]Свод!#REF!,[32]Свод!#REF!</definedName>
    <definedName name="SCOPE_NALOG">[33]Справочники!$R$3:$R$4</definedName>
    <definedName name="SCOPE_ORE" localSheetId="28">#REF!</definedName>
    <definedName name="SCOPE_ORE" localSheetId="2">#REF!</definedName>
    <definedName name="SCOPE_ORE" localSheetId="25">#REF!</definedName>
    <definedName name="SCOPE_ORE" localSheetId="24">#REF!</definedName>
    <definedName name="SCOPE_ORE">#REF!</definedName>
    <definedName name="SCOPE_OUTD">[17]FST5!$G$23:$G$30,[17]FST5!$G$32:$G$35,[17]FST5!$G$37,[17]FST5!$G$39:$G$45,[17]FST5!$G$47,[17]FST5!$G$49,[17]FST5!$G$5:$G$21</definedName>
    <definedName name="SCOPE_PER_PRT" localSheetId="28">P5_SCOPE_PER_PRT,P6_SCOPE_PER_PRT,P7_SCOPE_PER_PRT,'доп. прил. 4.22 (общехоз)'!P8_SCOPE_PER_PRT</definedName>
    <definedName name="SCOPE_PER_PRT" localSheetId="2">P5_SCOPE_PER_PRT,P6_SCOPE_PER_PRT,P7_SCOPE_PER_PRT,'прил. 3.1'!P8_SCOPE_PER_PRT</definedName>
    <definedName name="SCOPE_PER_PRT" localSheetId="9">P5_SCOPE_PER_PRT,P6_SCOPE_PER_PRT,P7_SCOPE_PER_PRT,'приложение 5.2.1'!P8_SCOPE_PER_PRT</definedName>
    <definedName name="SCOPE_PER_PRT" localSheetId="25">P5_SCOPE_PER_PRT,P6_SCOPE_PER_PRT,P7_SCOPE_PER_PRT,УС2017!P8_SCOPE_PER_PRT</definedName>
    <definedName name="SCOPE_PER_PRT" localSheetId="24">P5_SCOPE_PER_PRT,P6_SCOPE_PER_PRT,P7_SCOPE_PER_PRT,'Услуги сторонних организаций'!P8_SCOPE_PER_PRT</definedName>
    <definedName name="SCOPE_PER_PRT">P5_SCOPE_PER_PRT,P6_SCOPE_PER_PRT,P7_SCOPE_PER_PRT,P8_SCOPE_PER_PRT</definedName>
    <definedName name="SCOPE_PRD" localSheetId="28">#REF!</definedName>
    <definedName name="SCOPE_PRD" localSheetId="2">#REF!</definedName>
    <definedName name="SCOPE_PRD" localSheetId="25">#REF!</definedName>
    <definedName name="SCOPE_PRD" localSheetId="24">#REF!</definedName>
    <definedName name="SCOPE_PRD">#REF!</definedName>
    <definedName name="SCOPE_PRD_ET" localSheetId="25">#REF!</definedName>
    <definedName name="SCOPE_PRD_ET">#REF!</definedName>
    <definedName name="SCOPE_PRD_ET2" localSheetId="25">#REF!</definedName>
    <definedName name="SCOPE_PRD_ET2">#REF!</definedName>
    <definedName name="SCOPE_PRT" localSheetId="28">#REF!,#REF!,#REF!,#REF!,#REF!,#REF!</definedName>
    <definedName name="SCOPE_PRT" localSheetId="2">#REF!,#REF!,#REF!,#REF!,#REF!,#REF!</definedName>
    <definedName name="SCOPE_PRT" localSheetId="25">#REF!,#REF!,#REF!,#REF!,#REF!,#REF!</definedName>
    <definedName name="SCOPE_PRT" localSheetId="24">#REF!,#REF!,#REF!,#REF!,#REF!,#REF!</definedName>
    <definedName name="SCOPE_PRT">#REF!,#REF!,#REF!,#REF!,#REF!,#REF!</definedName>
    <definedName name="SCOPE_PRZ" localSheetId="25">#REF!</definedName>
    <definedName name="SCOPE_PRZ">#REF!</definedName>
    <definedName name="SCOPE_PRZ_ET" localSheetId="25">#REF!</definedName>
    <definedName name="SCOPE_PRZ_ET">#REF!</definedName>
    <definedName name="SCOPE_PRZ_ET2" localSheetId="25">#REF!</definedName>
    <definedName name="SCOPE_PRZ_ET2">#REF!</definedName>
    <definedName name="SCOPE_REGIONS" localSheetId="25">#REF!</definedName>
    <definedName name="SCOPE_REGIONS">#REF!</definedName>
    <definedName name="SCOPE_REGLD" localSheetId="25">#REF!</definedName>
    <definedName name="SCOPE_REGLD">#REF!</definedName>
    <definedName name="SCOPE_RG" localSheetId="25">#REF!</definedName>
    <definedName name="SCOPE_RG">#REF!</definedName>
    <definedName name="SCOPE_SBTLD" localSheetId="25">#REF!</definedName>
    <definedName name="SCOPE_SBTLD">#REF!</definedName>
    <definedName name="SCOPE_SETLD" localSheetId="25">#REF!</definedName>
    <definedName name="SCOPE_SETLD">#REF!</definedName>
    <definedName name="SCOPE_SPR_PRT">[25]Справочники!$D$21:$J$22,[25]Справочники!$E$13:$I$14,[25]Справочники!$F$27:$H$28</definedName>
    <definedName name="SCOPE_SS" localSheetId="28">#REF!,#REF!,#REF!,#REF!,#REF!,#REF!</definedName>
    <definedName name="SCOPE_SS" localSheetId="2">#REF!,#REF!,#REF!,#REF!,#REF!,#REF!</definedName>
    <definedName name="SCOPE_SS" localSheetId="25">#REF!,#REF!,#REF!,#REF!,#REF!,#REF!</definedName>
    <definedName name="SCOPE_SS" localSheetId="24">#REF!,#REF!,#REF!,#REF!,#REF!,#REF!</definedName>
    <definedName name="SCOPE_SS">#REF!,#REF!,#REF!,#REF!,#REF!,#REF!</definedName>
    <definedName name="SCOPE_SS2" localSheetId="28">#REF!</definedName>
    <definedName name="SCOPE_SS2" localSheetId="2">#REF!</definedName>
    <definedName name="SCOPE_SS2" localSheetId="25">#REF!</definedName>
    <definedName name="SCOPE_SS2" localSheetId="24">#REF!</definedName>
    <definedName name="SCOPE_SS2">#REF!</definedName>
    <definedName name="SCOPE_SV_LD1" localSheetId="28">[25]свод!$E$104:$M$104,[25]свод!$E$106:$M$117,[25]свод!$E$120:$M$121,[25]свод!$E$123:$M$127,[25]свод!$E$10:$M$68,P1_SCOPE_SV_LD1</definedName>
    <definedName name="SCOPE_SV_LD1" localSheetId="2">[25]свод!$E$104:$M$104,[25]свод!$E$106:$M$117,[25]свод!$E$120:$M$121,[25]свод!$E$123:$M$127,[25]свод!$E$10:$M$68,P1_SCOPE_SV_LD1</definedName>
    <definedName name="SCOPE_SV_LD1" localSheetId="9">[25]свод!$E$104:$M$104,[25]свод!$E$106:$M$117,[25]свод!$E$120:$M$121,[25]свод!$E$123:$M$127,[25]свод!$E$10:$M$68,P1_SCOPE_SV_LD1</definedName>
    <definedName name="SCOPE_SV_LD1" localSheetId="25">[25]свод!$E$104:$M$104,[25]свод!$E$106:$M$117,[25]свод!$E$120:$M$121,[25]свод!$E$123:$M$127,[25]свод!$E$10:$M$68,P1_SCOPE_SV_LD1</definedName>
    <definedName name="SCOPE_SV_LD1" localSheetId="24">[25]свод!$E$104:$M$104,[25]свод!$E$106:$M$117,[25]свод!$E$120:$M$121,[25]свод!$E$123:$M$127,[25]свод!$E$10:$M$68,P1_SCOPE_SV_LD1</definedName>
    <definedName name="SCOPE_SV_LD1">[25]свод!$E$104:$M$104,[25]свод!$E$106:$M$117,[25]свод!$E$120:$M$121,[25]свод!$E$123:$M$127,[25]свод!$E$10:$M$68,P1_SCOPE_SV_LD1</definedName>
    <definedName name="SCOPE_SV_PRT" localSheetId="28">P1_SCOPE_SV_PRT,P2_SCOPE_SV_PRT,P3_SCOPE_SV_PRT</definedName>
    <definedName name="SCOPE_SV_PRT" localSheetId="2">P1_SCOPE_SV_PRT,P2_SCOPE_SV_PRT,P3_SCOPE_SV_PRT</definedName>
    <definedName name="SCOPE_SV_PRT" localSheetId="9">P1_SCOPE_SV_PRT,P2_SCOPE_SV_PRT,P3_SCOPE_SV_PRT</definedName>
    <definedName name="SCOPE_SV_PRT" localSheetId="25">P1_SCOPE_SV_PRT,P2_SCOPE_SV_PRT,P3_SCOPE_SV_PRT</definedName>
    <definedName name="SCOPE_SV_PRT" localSheetId="24">P1_SCOPE_SV_PRT,P2_SCOPE_SV_PRT,P3_SCOPE_SV_PRT</definedName>
    <definedName name="SCOPE_SV_PRT">P1_SCOPE_SV_PRT,P2_SCOPE_SV_PRT,P3_SCOPE_SV_PRT</definedName>
    <definedName name="SCOPE_SVOD" localSheetId="28">[30]Свод!#REF!,[30]Свод!#REF!</definedName>
    <definedName name="SCOPE_SVOD" localSheetId="2">[30]Свод!#REF!,[30]Свод!#REF!</definedName>
    <definedName name="SCOPE_SVOD" localSheetId="25">[30]Свод!#REF!,[30]Свод!#REF!</definedName>
    <definedName name="SCOPE_SVOD" localSheetId="24">[30]Свод!#REF!,[30]Свод!#REF!</definedName>
    <definedName name="SCOPE_SVOD">[30]Свод!#REF!,[30]Свод!#REF!</definedName>
    <definedName name="SCOPE_TP">[17]FST5!$L$12:$L$23,[17]FST5!$L$5:$L$8</definedName>
    <definedName name="SET_ET" localSheetId="28">#REF!</definedName>
    <definedName name="SET_ET" localSheetId="2">#REF!</definedName>
    <definedName name="SET_ET" localSheetId="25">#REF!</definedName>
    <definedName name="SET_ET" localSheetId="24">#REF!</definedName>
    <definedName name="SET_ET">#REF!</definedName>
    <definedName name="SET_PROT" localSheetId="28">#REF!,#REF!,#REF!,#REF!,#REF!,'доп. прил. 4.22 (общехоз)'!P1_SET_PROT</definedName>
    <definedName name="SET_PROT" localSheetId="2">#REF!,#REF!,#REF!,#REF!,#REF!,'прил. 3.1'!P1_SET_PROT</definedName>
    <definedName name="SET_PROT" localSheetId="9">#REF!,#REF!,#REF!,#REF!,#REF!,P1_SET_PROT</definedName>
    <definedName name="SET_PROT" localSheetId="25">#REF!,#REF!,#REF!,#REF!,#REF!,УС2017!P1_SET_PROT</definedName>
    <definedName name="SET_PROT" localSheetId="24">#REF!,#REF!,#REF!,#REF!,#REF!,'Услуги сторонних организаций'!P1_SET_PROT</definedName>
    <definedName name="SET_PROT">#REF!,#REF!,#REF!,#REF!,#REF!,P1_SET_PROT</definedName>
    <definedName name="SET_PRT" localSheetId="28">#REF!,#REF!,#REF!,#REF!,P1_SET_PRT</definedName>
    <definedName name="SET_PRT" localSheetId="2">#REF!,#REF!,#REF!,#REF!,P1_SET_PRT</definedName>
    <definedName name="SET_PRT" localSheetId="9">#REF!,#REF!,#REF!,#REF!,P1_SET_PRT</definedName>
    <definedName name="SET_PRT" localSheetId="25">#REF!,#REF!,#REF!,#REF!,УС2017!P1_SET_PRT</definedName>
    <definedName name="SET_PRT" localSheetId="24">#REF!,#REF!,#REF!,#REF!,'Услуги сторонних организаций'!P1_SET_PRT</definedName>
    <definedName name="SET_PRT">#REF!,#REF!,#REF!,#REF!,P1_SET_PRT</definedName>
    <definedName name="SETcom" localSheetId="28">#REF!</definedName>
    <definedName name="SETcom" localSheetId="2">#REF!</definedName>
    <definedName name="SETcom" localSheetId="25">#REF!</definedName>
    <definedName name="SETcom" localSheetId="24">#REF!</definedName>
    <definedName name="SETcom">#REF!</definedName>
    <definedName name="Sheet2?prefix?">"H"</definedName>
    <definedName name="SPR_GES_ET" localSheetId="28">#REF!</definedName>
    <definedName name="SPR_GES_ET" localSheetId="2">#REF!</definedName>
    <definedName name="SPR_GES_ET" localSheetId="25">#REF!</definedName>
    <definedName name="SPR_GES_ET" localSheetId="24">#REF!</definedName>
    <definedName name="SPR_GES_ET">#REF!</definedName>
    <definedName name="SPR_GRES_ET" localSheetId="25">#REF!</definedName>
    <definedName name="SPR_GRES_ET">#REF!</definedName>
    <definedName name="SPR_OTH_ET" localSheetId="25">#REF!</definedName>
    <definedName name="SPR_OTH_ET">#REF!</definedName>
    <definedName name="SPR_PROT" localSheetId="28">#REF!,#REF!</definedName>
    <definedName name="SPR_PROT" localSheetId="2">#REF!,#REF!</definedName>
    <definedName name="SPR_PROT" localSheetId="25">#REF!,#REF!</definedName>
    <definedName name="SPR_PROT" localSheetId="24">#REF!,#REF!</definedName>
    <definedName name="SPR_PROT">#REF!,#REF!</definedName>
    <definedName name="SPR_TES_ET" localSheetId="28">#REF!</definedName>
    <definedName name="SPR_TES_ET" localSheetId="2">#REF!</definedName>
    <definedName name="SPR_TES_ET" localSheetId="25">#REF!</definedName>
    <definedName name="SPR_TES_ET" localSheetId="24">#REF!</definedName>
    <definedName name="SPR_TES_ET">#REF!</definedName>
    <definedName name="SPRAV_PROT">[32]Справочники!$E$6,[32]Справочники!$D$11:$D$902,[32]Справочники!$E$3</definedName>
    <definedName name="sq" localSheetId="28">#REF!</definedName>
    <definedName name="sq" localSheetId="2">#REF!</definedName>
    <definedName name="sq" localSheetId="25">#REF!</definedName>
    <definedName name="sq" localSheetId="24">#REF!</definedName>
    <definedName name="sq">#REF!</definedName>
    <definedName name="t" localSheetId="25">#REF!</definedName>
    <definedName name="t">#REF!</definedName>
    <definedName name="T0.1?axis?C?ПЭ">'[26]0.1'!$N$7:$Q$12,'[26]0.1'!$S$7:$V$12,'[26]0.1'!$I$7:$L$12</definedName>
    <definedName name="T0.1?axis?C?ПЭ?">'[26]0.1'!$N$5:$Q$5,'[26]0.1'!$S$5:$V$5,'[26]0.1'!$I$5:$L$5</definedName>
    <definedName name="T0.1?axis?ПРД?БАЗ">'[26]0.1'!$S$7:$V$12,'[26]0.1'!$I$7:$L$12</definedName>
    <definedName name="T0.1?axis?ПФ?ПЛАН">'[26]0.1'!$S$7:$V$12,'[26]0.1'!$I$7:$L$12</definedName>
    <definedName name="T0.1?Data">'[26]0.1'!$N$7:$Q$12,'[26]0.1'!$S$7:$V$12,'[26]0.1'!$I$7:$L$12</definedName>
    <definedName name="T0.1_Protect">'[26]0.1'!$O$5:$Q$5,'[26]0.1'!$J$5:$L$5,'[26]0.1'!$E$5:$G$5,'[26]0.1'!$E$11:$G$11,'[26]0.1'!$J$11:$L$11,'[26]0.1'!$A$13:$IV$113,'[26]0.1'!$X$1:$AX$65536,'[26]0.1'!$T$5:$V$5</definedName>
    <definedName name="T0_1_Protect">'[26]0.1'!$N$5:$Q$5,'[26]0.1'!$S$5:$V$5,'[26]0.1'!$J$11:$L$11,'[26]0.1'!$I$5:$L$5</definedName>
    <definedName name="T0_Protect" localSheetId="28">P2_T0_Protect,'доп. прил. 4.22 (общехоз)'!P3_T0_Protect</definedName>
    <definedName name="T0_Protect" localSheetId="2">P2_T0_Protect,'прил. 3.1'!P3_T0_Protect</definedName>
    <definedName name="T0_Protect" localSheetId="9">P2_T0_Protect,'приложение 5.2.1'!P3_T0_Protect</definedName>
    <definedName name="T0_Protect" localSheetId="25">P2_T0_Protect,УС2017!P3_T0_Protect</definedName>
    <definedName name="T0_Protect" localSheetId="24">P2_T0_Protect,'Услуги сторонних организаций'!P3_T0_Protect</definedName>
    <definedName name="T0_Protect">P2_T0_Protect,P3_T0_Protect</definedName>
    <definedName name="T1.1?axis?R?ПЭ">'[27]25'!$D$19:$E$21,'[27]25'!$D$9:$E$15</definedName>
    <definedName name="T1.1?axis?R?ПЭ?">'[27]25'!$B$19:$B$21,'[27]25'!$B$9:$B$15</definedName>
    <definedName name="T1.1?Data">'[27]25'!$D$9:$E$15,'[27]25'!$D$17:$E$17,'[27]25'!$D$19:$E$21,'[27]25'!$D$23:$E$30,'[27]25'!$D$6:$E$7</definedName>
    <definedName name="T1.2?Data">'[27]24'!$D$8:$E$10,'[27]24'!$D$12:$E$17,'[27]24'!$D$19:$E$22,'[27]24'!$D$6:$E$6</definedName>
    <definedName name="T1?item_ext?РОСТ" localSheetId="28">'[34]1.2'!#REF!</definedName>
    <definedName name="T1?item_ext?РОСТ" localSheetId="2">'[34]1.2'!#REF!</definedName>
    <definedName name="T1?item_ext?РОСТ" localSheetId="25">'[34]1.2'!#REF!</definedName>
    <definedName name="T1?item_ext?РОСТ" localSheetId="24">'[34]1.2'!#REF!</definedName>
    <definedName name="T1?item_ext?РОСТ">'[34]1.2'!#REF!</definedName>
    <definedName name="T1?Name" localSheetId="25">'[34]1.2'!#REF!</definedName>
    <definedName name="T1?Name" localSheetId="24">'[34]1.2'!#REF!</definedName>
    <definedName name="T1?Name">'[34]1.2'!#REF!</definedName>
    <definedName name="T1?unit?ПРЦ" localSheetId="25">'[34]1.2'!#REF!</definedName>
    <definedName name="T1?unit?ПРЦ" localSheetId="24">'[34]1.2'!#REF!</definedName>
    <definedName name="T1?unit?ПРЦ">'[34]1.2'!#REF!</definedName>
    <definedName name="T1_" localSheetId="28">#REF!</definedName>
    <definedName name="T1_" localSheetId="2">#REF!</definedName>
    <definedName name="T1_" localSheetId="25">#REF!</definedName>
    <definedName name="T1_" localSheetId="24">#REF!</definedName>
    <definedName name="T1_">#REF!</definedName>
    <definedName name="T1_Protect">'[26]1'!$D$20:$G$22,'[26]1'!$H$5:$K$5,'[26]1'!$I$6:$K$12,'[26]1'!$I$14:$K$18,'[26]1'!$I$20:$K$22,'[26]1'!$D$6:$G$12,'[26]1'!$A$24:$IV$123,'[26]1'!$Q$1:$AQ$65536,'[26]1'!$D$14:$G$18</definedName>
    <definedName name="T10?axis?R?ВРАС" localSheetId="28">#REF!</definedName>
    <definedName name="T10?axis?R?ВРАС" localSheetId="2">#REF!</definedName>
    <definedName name="T10?axis?R?ВРАС" localSheetId="25">#REF!</definedName>
    <definedName name="T10?axis?R?ВРАС" localSheetId="24">#REF!</definedName>
    <definedName name="T10?axis?R?ВРАС">#REF!</definedName>
    <definedName name="T10?axis?R?ВРАС?" localSheetId="25">#REF!</definedName>
    <definedName name="T10?axis?R?ВРАС?" localSheetId="24">#REF!</definedName>
    <definedName name="T10?axis?R?ВРАС?">#REF!</definedName>
    <definedName name="T10?axis?ПРД?РЕГ" localSheetId="28">#REF!</definedName>
    <definedName name="T10?axis?ПРД?РЕГ" localSheetId="2">#REF!</definedName>
    <definedName name="T10?axis?ПРД?РЕГ" localSheetId="25">#REF!</definedName>
    <definedName name="T10?axis?ПРД?РЕГ" localSheetId="24">#REF!</definedName>
    <definedName name="T10?axis?ПРД?РЕГ">#REF!</definedName>
    <definedName name="T10?axis?ПФ?NA" localSheetId="25">#REF!</definedName>
    <definedName name="T10?axis?ПФ?NA" localSheetId="24">#REF!</definedName>
    <definedName name="T10?axis?ПФ?NA">#REF!</definedName>
    <definedName name="T10?Data" localSheetId="28">'[27]18.1'!$D$62:$S$64,'[27]18.1'!$D$66:$S$66,'[27]18.1'!$D$69:$S$72,'[27]18.1'!$D$13:$S$15,'[27]18.1'!$D$9:$S$11,P1_T10?Data</definedName>
    <definedName name="T10?Data" localSheetId="2">'[27]18.1'!$D$62:$S$64,'[27]18.1'!$D$66:$S$66,'[27]18.1'!$D$69:$S$72,'[27]18.1'!$D$13:$S$15,'[27]18.1'!$D$9:$S$11,P1_T10?Data</definedName>
    <definedName name="T10?Data" localSheetId="9">'[27]18.1'!$D$62:$S$64,'[27]18.1'!$D$66:$S$66,'[27]18.1'!$D$69:$S$72,'[27]18.1'!$D$13:$S$15,'[27]18.1'!$D$9:$S$11,P1_T10?Data</definedName>
    <definedName name="T10?Data" localSheetId="25">'[27]18.1'!$D$62:$S$64,'[27]18.1'!$D$66:$S$66,'[27]18.1'!$D$69:$S$72,'[27]18.1'!$D$13:$S$15,'[27]18.1'!$D$9:$S$11,P1_T10?Data</definedName>
    <definedName name="T10?Data" localSheetId="24">'[27]18.1'!$D$62:$S$64,'[27]18.1'!$D$66:$S$66,'[27]18.1'!$D$69:$S$72,'[27]18.1'!$D$13:$S$15,'[27]18.1'!$D$9:$S$11,P1_T10?Data</definedName>
    <definedName name="T10?Data">'[27]18.1'!$D$62:$S$64,'[27]18.1'!$D$66:$S$66,'[27]18.1'!$D$69:$S$72,'[27]18.1'!$D$13:$S$15,'[27]18.1'!$D$9:$S$11,P1_T10?Data</definedName>
    <definedName name="T10?item_ext?РОСТ" localSheetId="28">#REF!</definedName>
    <definedName name="T10?item_ext?РОСТ" localSheetId="2">#REF!</definedName>
    <definedName name="T10?item_ext?РОСТ" localSheetId="25">#REF!</definedName>
    <definedName name="T10?item_ext?РОСТ" localSheetId="24">#REF!</definedName>
    <definedName name="T10?item_ext?РОСТ">#REF!</definedName>
    <definedName name="T10?L1" localSheetId="25">#REF!</definedName>
    <definedName name="T10?L1" localSheetId="24">#REF!</definedName>
    <definedName name="T10?L1">#REF!</definedName>
    <definedName name="T10?L1.1" localSheetId="25">#REF!</definedName>
    <definedName name="T10?L1.1" localSheetId="24">#REF!</definedName>
    <definedName name="T10?L1.1">#REF!</definedName>
    <definedName name="T10?L10">'[27]18.1'!$K$54:$K$56,'[27]18.1'!$K$58:$K$60,'[27]18.1'!$K$62:$K$64,'[27]18.1'!$K$21:$K$23,'[27]18.1'!$K$25:$K$27,'[27]18.1'!$K$29:$K$31,'[27]18.1'!$K$33,'[27]18.1'!$K$36:$K$39,'[27]18.1'!$K$42:$K$44,'[27]18.1'!$K$46:$K$48,'[27]18.1'!$K$17:$K$19,'[27]18.1'!$K$50:$K$52</definedName>
    <definedName name="T10?L11">'[27]18.1'!$L$54:$L$56,'[27]18.1'!$L$58:$L$60,'[27]18.1'!$L$62:$L$64,'[27]18.1'!$L$21:$L$23,'[27]18.1'!$L$25:$L$27,'[27]18.1'!$L$29:$L$31,'[27]18.1'!$L$33,'[27]18.1'!$L$36:$L$39,'[27]18.1'!$L$42:$L$44,'[27]18.1'!$L$46:$L$48,'[27]18.1'!$L$17:$L$19,'[27]18.1'!$L$50:$L$52</definedName>
    <definedName name="T10?L12">'[27]18.1'!$M$54:$M$56,'[27]18.1'!$M$58:$M$60,'[27]18.1'!$M$62:$M$64,'[27]18.1'!$M$21:$M$23,'[27]18.1'!$M$25:$M$27,'[27]18.1'!$M$29:$M$31,'[27]18.1'!$M$33,'[27]18.1'!$M$36:$M$39,'[27]18.1'!$M$42:$M$44,'[27]18.1'!$M$46:$M$48,'[27]18.1'!$M$17:$M$19,'[27]18.1'!$M$50:$M$52</definedName>
    <definedName name="T10?L13">'[27]18.1'!$N$54:$N$56,'[27]18.1'!$N$58:$N$60,'[27]18.1'!$N$62:$N$64,'[27]18.1'!$N$21:$N$23,'[27]18.1'!$N$25:$N$27,'[27]18.1'!$N$29:$N$31,'[27]18.1'!$N$33,'[27]18.1'!$N$36:$N$39,'[27]18.1'!$N$42:$N$44,'[27]18.1'!$N$46:$N$48,'[27]18.1'!$N$17:$N$19,'[27]18.1'!$N$50:$N$52</definedName>
    <definedName name="T10?L14">'[27]18.1'!$O$54:$O$56,'[27]18.1'!$O$58:$O$60,'[27]18.1'!$O$62:$O$64,'[27]18.1'!$O$21:$O$23,'[27]18.1'!$O$25:$O$27,'[27]18.1'!$O$29:$O$31,'[27]18.1'!$O$33,'[27]18.1'!$O$36:$O$39,'[27]18.1'!$O$42:$O$44,'[27]18.1'!$O$46:$O$48,'[27]18.1'!$O$17:$O$19,'[27]18.1'!$O$50:$O$52</definedName>
    <definedName name="T10?L15">'[27]18.1'!$P$54:$P$56,'[27]18.1'!$P$58:$P$60,'[27]18.1'!$P$62:$P$64,'[27]18.1'!$P$21:$P$23,'[27]18.1'!$P$25:$P$27,'[27]18.1'!$P$29:$P$31,'[27]18.1'!$P$33,'[27]18.1'!$P$36:$P$39,'[27]18.1'!$P$42:$P$44,'[27]18.1'!$P$46:$P$48,'[27]18.1'!$P$17:$P$19,'[27]18.1'!$P$50:$P$52</definedName>
    <definedName name="T10?L16">'[27]18.1'!$Q$54:$Q$56,'[27]18.1'!$Q$58:$Q$60,'[27]18.1'!$Q$62:$Q$64,'[27]18.1'!$Q$21:$Q$23,'[27]18.1'!$Q$25:$Q$27,'[27]18.1'!$Q$29:$Q$31,'[27]18.1'!$Q$33,'[27]18.1'!$Q$36:$Q$39,'[27]18.1'!$Q$42:$Q$44,'[27]18.1'!$Q$46:$Q$48,'[27]18.1'!$Q$17:$Q$19,'[27]18.1'!$Q$50:$Q$52</definedName>
    <definedName name="T10?L17">'[27]18.1'!$R$54:$R$56,'[27]18.1'!$R$58:$R$60,'[27]18.1'!$R$62:$R$64,'[27]18.1'!$R$21:$R$23,'[27]18.1'!$R$25:$R$27,'[27]18.1'!$R$29:$R$31,'[27]18.1'!$R$33,'[27]18.1'!$R$36:$R$39,'[27]18.1'!$R$42:$R$44,'[27]18.1'!$R$46:$R$48,'[27]18.1'!$R$17:$R$19,'[27]18.1'!$R$50:$R$52</definedName>
    <definedName name="T10?L18">'[27]18.1'!$S$54:$S$56,'[27]18.1'!$S$58:$S$60,'[27]18.1'!$S$62:$S$64,'[27]18.1'!$S$21:$S$23,'[27]18.1'!$S$25:$S$27,'[27]18.1'!$S$29:$S$31,'[27]18.1'!$S$33,'[27]18.1'!$S$36:$S$39,'[27]18.1'!$S$42:$S$44,'[27]18.1'!$S$46:$S$48,'[27]18.1'!$S$17:$S$19,'[27]18.1'!$S$50:$S$52</definedName>
    <definedName name="T10?L3">'[27]18.1'!$D$54:$D$56,'[27]18.1'!$D$58:$D$60,'[27]18.1'!$D$62:$D$64,'[27]18.1'!$D$21:$D$23,'[27]18.1'!$D$25:$D$27,'[27]18.1'!$D$29:$D$31,'[27]18.1'!$D$33,'[27]18.1'!$D$36:$D$39,'[27]18.1'!$D$42:$D$44,'[27]18.1'!$D$46:$D$48,'[27]18.1'!$D$17:$D$19,'[27]18.1'!$D$50:$D$52</definedName>
    <definedName name="T10?L4">'[27]18.1'!$E$54:$E$56,'[27]18.1'!$E$58:$E$60,'[27]18.1'!$E$62:$E$64,'[27]18.1'!$E$21:$E$23,'[27]18.1'!$E$25:$E$27,'[27]18.1'!$E$29:$E$31,'[27]18.1'!$E$33,'[27]18.1'!$E$36:$E$39,'[27]18.1'!$E$42:$E$44,'[27]18.1'!$E$46:$E$48,'[27]18.1'!$E$17:$E$19,'[27]18.1'!$E$50:$E$52</definedName>
    <definedName name="T10?L5">'[27]18.1'!$F$54:$F$56,'[27]18.1'!$F$58:$F$60,'[27]18.1'!$F$62:$F$64,'[27]18.1'!$F$21:$F$23,'[27]18.1'!$F$25:$F$27,'[27]18.1'!$F$29:$F$31,'[27]18.1'!$F$33,'[27]18.1'!$F$36:$F$39,'[27]18.1'!$F$42:$F$44,'[27]18.1'!$F$46:$F$48,'[27]18.1'!$F$17:$F$19,'[27]18.1'!$F$50:$F$52</definedName>
    <definedName name="T10?L6">'[27]18.1'!$G$54:$G$56,'[27]18.1'!$G$58:$G$60,'[27]18.1'!$G$62:$G$64,'[27]18.1'!$G$21:$G$23,'[27]18.1'!$G$25:$G$27,'[27]18.1'!$G$29:$G$31,'[27]18.1'!$G$33,'[27]18.1'!$G$36:$G$39,'[27]18.1'!$G$42:$G$44,'[27]18.1'!$G$46:$G$48,'[27]18.1'!$G$17:$G$19,'[27]18.1'!$G$50:$G$52</definedName>
    <definedName name="T10?L7">'[27]18.1'!$H$54:$H$56,'[27]18.1'!$H$58:$H$60,'[27]18.1'!$H$62:$H$64,'[27]18.1'!$H$21:$H$23,'[27]18.1'!$H$25:$H$27,'[27]18.1'!$H$29:$H$31,'[27]18.1'!$H$33,'[27]18.1'!$H$36:$H$39,'[27]18.1'!$H$42:$H$44,'[27]18.1'!$H$46:$H$48,'[27]18.1'!$H$17:$H$19,'[27]18.1'!$H$50:$H$52</definedName>
    <definedName name="T10?L8">'[27]18.1'!$I$54:$I$56,'[27]18.1'!$I$58:$I$60,'[27]18.1'!$I$62:$I$64,'[27]18.1'!$I$21:$I$23,'[27]18.1'!$I$25:$I$27,'[27]18.1'!$I$29:$I$31,'[27]18.1'!$I$33,'[27]18.1'!$I$36:$I$39,'[27]18.1'!$I$42:$I$44,'[27]18.1'!$I$46:$I$48,'[27]18.1'!$I$17:$I$19,'[27]18.1'!$I$50:$I$52</definedName>
    <definedName name="T10?L9">'[27]18.1'!$J$54:$J$56,'[27]18.1'!$J$58:$J$60,'[27]18.1'!$J$62:$J$64,'[27]18.1'!$J$21:$J$23,'[27]18.1'!$J$25:$J$27,'[27]18.1'!$J$29:$J$31,'[27]18.1'!$J$33,'[27]18.1'!$J$36:$J$39,'[27]18.1'!$J$42:$J$44,'[27]18.1'!$J$46:$J$48,'[27]18.1'!$J$17:$J$19,'[27]18.1'!$J$50:$J$52</definedName>
    <definedName name="T10?Name" localSheetId="28">#REF!</definedName>
    <definedName name="T10?Name" localSheetId="2">#REF!</definedName>
    <definedName name="T10?Name" localSheetId="25">#REF!</definedName>
    <definedName name="T10?Name" localSheetId="24">#REF!</definedName>
    <definedName name="T10?Name">#REF!</definedName>
    <definedName name="T10?Table" localSheetId="25">#REF!</definedName>
    <definedName name="T10?Table" localSheetId="24">#REF!</definedName>
    <definedName name="T10?Table">#REF!</definedName>
    <definedName name="T10?Title" localSheetId="25">#REF!</definedName>
    <definedName name="T10?Title" localSheetId="24">#REF!</definedName>
    <definedName name="T10?Title">#REF!</definedName>
    <definedName name="T10?unit?ПРЦ" localSheetId="25">#REF!</definedName>
    <definedName name="T10?unit?ПРЦ">#REF!</definedName>
    <definedName name="T10?unit?РУБ.ТНТ">'[27]18.1'!$L$8:$L$73,'[27]18.1'!$O$8:$O$73,'[27]18.1'!$R$8:$R$73,'[27]18.1'!$E$8:$E$73,'[27]18.1'!$H$8:$H$73</definedName>
    <definedName name="T10?unit?ТРУБ">'[27]18.1'!$M$8:$M$73,'[27]18.1'!$P$8:$P$73,'[27]18.1'!$S$8:$S$73,'[27]18.1'!$F$8:$F$73</definedName>
    <definedName name="T10?unit?ТТНТ">'[27]18.1'!$N$8:$N$73,'[27]18.1'!$Q$8:$Q$73,'[27]18.1'!$D$8:$D$73,'[27]18.1'!$G$8:$G$73</definedName>
    <definedName name="T10_" localSheetId="28">#REF!</definedName>
    <definedName name="T10_" localSheetId="2">#REF!</definedName>
    <definedName name="T10_" localSheetId="25">#REF!</definedName>
    <definedName name="T10_" localSheetId="24">#REF!</definedName>
    <definedName name="T10_">#REF!</definedName>
    <definedName name="T10_ADD_1" localSheetId="25">#REF!</definedName>
    <definedName name="T10_ADD_1" localSheetId="24">#REF!</definedName>
    <definedName name="T10_ADD_1">#REF!</definedName>
    <definedName name="T10_Copy2">'[27]18.1'!$A$29:$IV$29,'[27]18.1'!$A$25:$IV$25,'[27]18.1'!$A$21:$IV$21,'[27]18.1'!$A$17:$IV$17,'[27]18.1'!$A$13:$IV$13,'[27]18.1'!$A$9:$IV$9,'[27]18.1'!$A$33:$IV$33</definedName>
    <definedName name="T10_Copy5">'[27]18.1'!$A$62:$IV$62,'[27]18.1'!$A$58:$IV$58,'[27]18.1'!$A$54:$IV$54,'[27]18.1'!$A$50:$IV$50,'[27]18.1'!$A$46:$IV$46,'[27]18.1'!$A$42:$IV$42,'[27]18.1'!$A$66:$IV$66</definedName>
    <definedName name="T10_Name1">'[27]18.1'!$A$29,'[27]18.1'!$A$25,'[27]18.1'!$A$21,'[27]18.1'!$A$17,'[27]18.1'!$A$13,'[27]18.1'!$A$9,'[27]18.1'!$A$33:$A$34</definedName>
    <definedName name="T10_Name2">'[27]18.1'!$C$29:$C$31,'[27]18.1'!$C$25:$C$27,'[27]18.1'!$C$21:$C$23,'[27]18.1'!$C$17:$C$19,'[27]18.1'!$C$13:$C$15,'[27]18.1'!$C$9:$C$11,'[27]18.1'!$C$33</definedName>
    <definedName name="T10_Name4">'[27]18.1'!$A$62,'[27]18.1'!$A$58,'[27]18.1'!$A$54,'[27]18.1'!$A$50,'[27]18.1'!$A$46,'[27]18.1'!$A$42,'[27]18.1'!$A$66:$A$67</definedName>
    <definedName name="T10_Name5">'[27]18.1'!$C$62:$C$64,'[27]18.1'!$C$58:$C$60,'[27]18.1'!$C$54:$C$56,'[27]18.1'!$C$50:$C$52,'[27]18.1'!$C$46:$C$48,'[27]18.1'!$C$42:$C$44,'[27]18.1'!$C$66</definedName>
    <definedName name="T10_Protect" localSheetId="28">#REF!,#REF!,#REF!,#REF!,#REF!</definedName>
    <definedName name="T10_Protect" localSheetId="2">#REF!,#REF!,#REF!,#REF!,#REF!</definedName>
    <definedName name="T10_Protect" localSheetId="25">#REF!,#REF!,#REF!,#REF!,#REF!</definedName>
    <definedName name="T10_Protect" localSheetId="24">#REF!,#REF!,#REF!,#REF!,#REF!</definedName>
    <definedName name="T10_Protect">#REF!,#REF!,#REF!,#REF!,#REF!</definedName>
    <definedName name="T11?axis?R?ВТОП">[27]P2.2!$F$8:$Q$40,[27]P2.2!$F$47:$Q$79</definedName>
    <definedName name="T11?axis?R?ВТОП?">[27]P2.2!$D$8:$D$40,[27]P2.2!$D$47:$D$79</definedName>
    <definedName name="T11?axis?R?ПЭ">[27]P2.2!$F$8:$Q$40,[27]P2.2!$F$47:$Q$79</definedName>
    <definedName name="T11?axis?R?ПЭ?">[27]P2.2!$B$8:$B$40,[27]P2.2!$B$47:$B$79</definedName>
    <definedName name="T11?axis?R?СЦТ">[27]P2.2!$F$42:$Q$45,[27]P2.2!$F$81:$Q$84</definedName>
    <definedName name="T11?axis?R?СЦТ?">[27]P2.2!$A$81:$A$84,[27]P2.2!$A$42:$A$45</definedName>
    <definedName name="T11?Data" localSheetId="28">[27]P2.2!$F$52:$Q$54,[27]P2.2!$F$56:$Q$58,[27]P2.2!$F$60:$Q$62,[27]P2.2!$F$64:$Q$66,[27]P2.2!$F$68:$Q$70,[27]P2.2!$F$72:$Q$72,[27]P2.2!$F$75:$Q$78,[27]P2.2!$F$80:$H$80,[27]P2.2!$N$80:$Q$80,[27]P2.2!$F$81:$Q$84,[27]P2.2!$F$9:$Q$11,P1_T11?Data</definedName>
    <definedName name="T11?Data" localSheetId="2">[27]P2.2!$F$52:$Q$54,[27]P2.2!$F$56:$Q$58,[27]P2.2!$F$60:$Q$62,[27]P2.2!$F$64:$Q$66,[27]P2.2!$F$68:$Q$70,[27]P2.2!$F$72:$Q$72,[27]P2.2!$F$75:$Q$78,[27]P2.2!$F$80:$H$80,[27]P2.2!$N$80:$Q$80,[27]P2.2!$F$81:$Q$84,[27]P2.2!$F$9:$Q$11,P1_T11?Data</definedName>
    <definedName name="T11?Data" localSheetId="9">[27]P2.2!$F$52:$Q$54,[27]P2.2!$F$56:$Q$58,[27]P2.2!$F$60:$Q$62,[27]P2.2!$F$64:$Q$66,[27]P2.2!$F$68:$Q$70,[27]P2.2!$F$72:$Q$72,[27]P2.2!$F$75:$Q$78,[27]P2.2!$F$80:$H$80,[27]P2.2!$N$80:$Q$80,[27]P2.2!$F$81:$Q$84,[27]P2.2!$F$9:$Q$11,P1_T11?Data</definedName>
    <definedName name="T11?Data" localSheetId="25">[27]P2.2!$F$52:$Q$54,[27]P2.2!$F$56:$Q$58,[27]P2.2!$F$60:$Q$62,[27]P2.2!$F$64:$Q$66,[27]P2.2!$F$68:$Q$70,[27]P2.2!$F$72:$Q$72,[27]P2.2!$F$75:$Q$78,[27]P2.2!$F$80:$H$80,[27]P2.2!$N$80:$Q$80,[27]P2.2!$F$81:$Q$84,[27]P2.2!$F$9:$Q$11,P1_T11?Data</definedName>
    <definedName name="T11?Data" localSheetId="24">[27]P2.2!$F$52:$Q$54,[27]P2.2!$F$56:$Q$58,[27]P2.2!$F$60:$Q$62,[27]P2.2!$F$64:$Q$66,[27]P2.2!$F$68:$Q$70,[27]P2.2!$F$72:$Q$72,[27]P2.2!$F$75:$Q$78,[27]P2.2!$F$80:$H$80,[27]P2.2!$N$80:$Q$80,[27]P2.2!$F$81:$Q$84,[27]P2.2!$F$9:$Q$11,P1_T11?Data</definedName>
    <definedName name="T11?Data">[27]P2.2!$F$52:$Q$54,[27]P2.2!$F$56:$Q$58,[27]P2.2!$F$60:$Q$62,[27]P2.2!$F$64:$Q$66,[27]P2.2!$F$68:$Q$70,[27]P2.2!$F$72:$Q$72,[27]P2.2!$F$75:$Q$78,[27]P2.2!$F$80:$H$80,[27]P2.2!$N$80:$Q$80,[27]P2.2!$F$81:$Q$84,[27]P2.2!$F$9:$Q$11,P1_T11?Data</definedName>
    <definedName name="T11?item_ext?ВСЕГО">[27]P2.2!$A$75:$Q$79,[27]P2.2!$A$36:$Q$40</definedName>
    <definedName name="T11?item_ext?ИТОГО">[27]P2.2!$A$80:$Q$80,[27]P2.2!$A$41:$Q$41</definedName>
    <definedName name="T11?item_ext?СЦТ">[27]P2.2!$A$81:$Q$85,[27]P2.2!$A$42:$Q$46</definedName>
    <definedName name="T11_" localSheetId="28">#REF!</definedName>
    <definedName name="T11_" localSheetId="2">#REF!</definedName>
    <definedName name="T11_" localSheetId="25">#REF!</definedName>
    <definedName name="T11_" localSheetId="24">#REF!</definedName>
    <definedName name="T11_">#REF!</definedName>
    <definedName name="T11_Copy2">[27]P2.2!$A$29:$IV$29,[27]P2.2!$A$25:$IV$25,[27]P2.2!$A$21:$IV$21,[27]P2.2!$A$17:$IV$17,[27]P2.2!$A$13:$IV$13,[27]P2.2!$A$9:$IV$9,[27]P2.2!$A$33:$IV$33</definedName>
    <definedName name="T11_Copy5">[27]P2.2!$A$68:$IV$68,[27]P2.2!$A$64:$IV$64,[27]P2.2!$A$60:$IV$60,[27]P2.2!$A$56:$IV$56,[27]P2.2!$A$52:$IV$52,[27]P2.2!$A$48:$IV$48,[27]P2.2!$A$72:$IV$72</definedName>
    <definedName name="T11_Name1">[27]P2.2!$A$29,[27]P2.2!$A$25,[27]P2.2!$A$21,[27]P2.2!$A$17,[27]P2.2!$A$13,[27]P2.2!$A$9,[27]P2.2!$A$33</definedName>
    <definedName name="T11_Name2">[27]P2.2!$D$29:$D$31,[27]P2.2!$D$25:$D$27,[27]P2.2!$D$21:$D$23,[27]P2.2!$D$17:$D$19,[27]P2.2!$D$13:$D$15,[27]P2.2!$D$9:$D$11,[27]P2.2!$D$33</definedName>
    <definedName name="T11_Name4">[27]P2.2!$A$68,[27]P2.2!$A$64,[27]P2.2!$A$60,[27]P2.2!$A$56,[27]P2.2!$A$52,[27]P2.2!$A$48,[27]P2.2!$A$72</definedName>
    <definedName name="T11_Name5">[27]P2.2!$D$68:$D$70,[27]P2.2!$D$64:$D$66,[27]P2.2!$D$60:$D$62,[27]P2.2!$D$56:$D$58,[27]P2.2!$D$52:$D$54,[27]P2.2!$D$48:$D$50,[27]P2.2!$D$72</definedName>
    <definedName name="T11_Protect">'[26]11'!$F$6:$J$163,'[26]11'!$B$43:$B$163,'[26]11'!$A$166:$IV$257,'[26]11'!$O$1:$AO$65536,'[26]11'!$C$6:$C$163</definedName>
    <definedName name="T12?axis?R?ПЭ">'[27]18.2'!$C$19:$J$21,'[27]18.2'!$C$25:$J$27,'[27]18.2'!$C$33:$J$35,'[27]18.2'!$C$37:$J$39,'[27]18.2'!$C$43:$J$45,'[27]18.2'!$C$15:$J$17</definedName>
    <definedName name="T12?axis?R?ПЭ?">'[27]18.2'!$B$19:$B$21,'[27]18.2'!$B$25:$B$27,'[27]18.2'!$B$33:$B$35,'[27]18.2'!$B$37:$B$39,'[27]18.2'!$B$43:$B$45,'[27]18.2'!$B$15:$B$17</definedName>
    <definedName name="T12?Data" localSheetId="28">'[27]18.2'!$C$33:$J$34,'[27]18.2'!$C$35:$E$35,'[27]18.2'!$H$35:$J$35,'[27]18.2'!$C$37:$J$39,'[27]18.2'!$C$41:$E$41,'[27]18.2'!$H$41:$J$41,'[27]18.2'!$C$43:$J$45,'[27]18.2'!$H$47:$J$47,'[27]18.2'!$C$13:$E$13,P1_T12?Data</definedName>
    <definedName name="T12?Data" localSheetId="2">'[27]18.2'!$C$33:$J$34,'[27]18.2'!$C$35:$E$35,'[27]18.2'!$H$35:$J$35,'[27]18.2'!$C$37:$J$39,'[27]18.2'!$C$41:$E$41,'[27]18.2'!$H$41:$J$41,'[27]18.2'!$C$43:$J$45,'[27]18.2'!$H$47:$J$47,'[27]18.2'!$C$13:$E$13,P1_T12?Data</definedName>
    <definedName name="T12?Data" localSheetId="9">'[27]18.2'!$C$33:$J$34,'[27]18.2'!$C$35:$E$35,'[27]18.2'!$H$35:$J$35,'[27]18.2'!$C$37:$J$39,'[27]18.2'!$C$41:$E$41,'[27]18.2'!$H$41:$J$41,'[27]18.2'!$C$43:$J$45,'[27]18.2'!$H$47:$J$47,'[27]18.2'!$C$13:$E$13,P1_T12?Data</definedName>
    <definedName name="T12?Data" localSheetId="25">'[27]18.2'!$C$33:$J$34,'[27]18.2'!$C$35:$E$35,'[27]18.2'!$H$35:$J$35,'[27]18.2'!$C$37:$J$39,'[27]18.2'!$C$41:$E$41,'[27]18.2'!$H$41:$J$41,'[27]18.2'!$C$43:$J$45,'[27]18.2'!$H$47:$J$47,'[27]18.2'!$C$13:$E$13,P1_T12?Data</definedName>
    <definedName name="T12?Data" localSheetId="24">'[27]18.2'!$C$33:$J$34,'[27]18.2'!$C$35:$E$35,'[27]18.2'!$H$35:$J$35,'[27]18.2'!$C$37:$J$39,'[27]18.2'!$C$41:$E$41,'[27]18.2'!$H$41:$J$41,'[27]18.2'!$C$43:$J$45,'[27]18.2'!$H$47:$J$47,'[27]18.2'!$C$13:$E$13,P1_T12?Data</definedName>
    <definedName name="T12?Data">'[27]18.2'!$C$33:$J$34,'[27]18.2'!$C$35:$E$35,'[27]18.2'!$H$35:$J$35,'[27]18.2'!$C$37:$J$39,'[27]18.2'!$C$41:$E$41,'[27]18.2'!$H$41:$J$41,'[27]18.2'!$C$43:$J$45,'[27]18.2'!$H$47:$J$47,'[27]18.2'!$C$13:$E$13,P1_T12?Data</definedName>
    <definedName name="T12?item_ext?ВСЕГО">'[27]18.2'!$C$29:$J$29,'[27]18.2'!$C$47:$J$47</definedName>
    <definedName name="T12?item_ext?ТЭ">'[27]18.2'!$C$24:$J$28,'[27]18.2'!$C$42:$J$46</definedName>
    <definedName name="T12?item_ext?ТЭ.ВСЕГО">'[27]18.2'!$C$23:$J$23,'[27]18.2'!$C$41:$J$41</definedName>
    <definedName name="T12?item_ext?ЭЭ">'[27]18.2'!$C$15:$J$22,'[27]18.2'!$C$33:$J$40</definedName>
    <definedName name="T12?item_ext?ЭЭ.ВСЕГО">'[27]18.2'!$C$13:$J$13,'[27]18.2'!$C$31:$J$31</definedName>
    <definedName name="T12?L10">'[27]18.2'!$J$41,'[27]18.2'!$J$43:$J$45,'[27]18.2'!$J$47,'[27]18.2'!$J$13,'[27]18.2'!$J$15:$J$17,'[27]18.2'!$J$19:$J$21,'[27]18.2'!$J$23,'[27]18.2'!$J$25:$J$27,'[27]18.2'!$J$29,'[27]18.2'!$J$31,'[27]18.2'!$J$33:$J$35,'[27]18.2'!$J$37:$J$39</definedName>
    <definedName name="T12?L3">'[27]18.2'!$C$41,'[27]18.2'!$C$43:$C$45,'[27]18.2'!$C$13,'[27]18.2'!$C$15:$C$17,'[27]18.2'!$C$19:$C$21,'[27]18.2'!$C$23,'[27]18.2'!$C$25:$C$27,'[27]18.2'!$C$31,'[27]18.2'!$C$33:$C$35,'[27]18.2'!$C$37:$C$39</definedName>
    <definedName name="T12?L3.1.x" localSheetId="28">'[26]12'!#REF!,'[26]12'!$E$16:$M$16,'[26]12'!#REF!,'доп. прил. 4.22 (общехоз)'!P1_T12?L3.1.x,'доп. прил. 4.22 (общехоз)'!P2_T12?L3.1.x</definedName>
    <definedName name="T12?L3.1.x" localSheetId="2">'[26]12'!#REF!,'[26]12'!$E$16:$M$16,'[26]12'!#REF!,'прил. 3.1'!P1_T12?L3.1.x,'прил. 3.1'!P2_T12?L3.1.x</definedName>
    <definedName name="T12?L3.1.x" localSheetId="9">'[26]12'!#REF!,'[26]12'!$E$16:$M$16,'[26]12'!#REF!,P1_T12?L3.1.x,P2_T12?L3.1.x</definedName>
    <definedName name="T12?L3.1.x" localSheetId="25">'[26]12'!#REF!,'[26]12'!$E$16:$M$16,'[26]12'!#REF!,УС2017!P1_T12?L3.1.x,УС2017!P2_T12?L3.1.x</definedName>
    <definedName name="T12?L3.1.x" localSheetId="24">'[26]12'!#REF!,'[26]12'!$E$16:$M$16,'[26]12'!#REF!,'Услуги сторонних организаций'!P1_T12?L3.1.x,'Услуги сторонних организаций'!P2_T12?L3.1.x</definedName>
    <definedName name="T12?L3.1.x">'[26]12'!#REF!,'[26]12'!$E$16:$M$16,'[26]12'!#REF!,P1_T12?L3.1.x,P2_T12?L3.1.x</definedName>
    <definedName name="T12?L3.x" localSheetId="28">'[26]12'!#REF!,'[26]12'!$E$15:$M$15,'[26]12'!#REF!,'доп. прил. 4.22 (общехоз)'!P1_T12?L3.x,'доп. прил. 4.22 (общехоз)'!P2_T12?L3.x</definedName>
    <definedName name="T12?L3.x" localSheetId="2">'[26]12'!#REF!,'[26]12'!$E$15:$M$15,'[26]12'!#REF!,'прил. 3.1'!P1_T12?L3.x,'прил. 3.1'!P2_T12?L3.x</definedName>
    <definedName name="T12?L3.x" localSheetId="9">'[26]12'!#REF!,'[26]12'!$E$15:$M$15,'[26]12'!#REF!,P1_T12?L3.x,P2_T12?L3.x</definedName>
    <definedName name="T12?L3.x" localSheetId="25">'[26]12'!#REF!,'[26]12'!$E$15:$M$15,'[26]12'!#REF!,УС2017!P1_T12?L3.x,УС2017!P2_T12?L3.x</definedName>
    <definedName name="T12?L3.x" localSheetId="24">'[26]12'!#REF!,'[26]12'!$E$15:$M$15,'[26]12'!#REF!,'Услуги сторонних организаций'!P1_T12?L3.x,'Услуги сторонних организаций'!P2_T12?L3.x</definedName>
    <definedName name="T12?L3.x">'[26]12'!#REF!,'[26]12'!$E$15:$M$15,'[26]12'!#REF!,P1_T12?L3.x,P2_T12?L3.x</definedName>
    <definedName name="T12?L4">'[27]18.2'!$D$41,'[27]18.2'!$D$43:$D$45,'[27]18.2'!$D$13,'[27]18.2'!$D$15:$D$17,'[27]18.2'!$D$19:$D$21,'[27]18.2'!$D$23,'[27]18.2'!$D$25:$D$27,'[27]18.2'!$D$31,'[27]18.2'!$D$33:$D$35,'[27]18.2'!$D$37:$D$39</definedName>
    <definedName name="T12?L5">'[27]18.2'!$E$41,'[27]18.2'!$E$43:$E$45,'[27]18.2'!$E$13,'[27]18.2'!$E$15:$E$17,'[27]18.2'!$E$19:$E$21,'[27]18.2'!$E$23,'[27]18.2'!$E$25:$E$27,'[27]18.2'!$E$31,'[27]18.2'!$E$33:$E$35,'[27]18.2'!$E$37:$E$39</definedName>
    <definedName name="T12?L6">'[27]18.2'!$F$43:$F$45,'[27]18.2'!$F$15:$F$16,'[27]18.2'!$F$19:$F$21,'[27]18.2'!$F$25:$F$27,'[27]18.2'!$F$33:$F$34,'[27]18.2'!$F$37:$F$39</definedName>
    <definedName name="T12?L7">'[27]18.2'!$G$43:$G$45,'[27]18.2'!$G$15:$G$16,'[27]18.2'!$G$19:$G$21,'[27]18.2'!$G$25:$G$27,'[27]18.2'!$G$33:$G$34,'[27]18.2'!$G$37:$G$39</definedName>
    <definedName name="T12?L8">'[27]18.2'!$H$41,'[27]18.2'!$H$43:$H$45,'[27]18.2'!$H$47,'[27]18.2'!$H$13,'[27]18.2'!$H$15:$H$17,'[27]18.2'!$H$19:$H$21,'[27]18.2'!$H$23,'[27]18.2'!$H$25:$H$27,'[27]18.2'!$H$29,'[27]18.2'!$H$31,'[27]18.2'!$H$33:$H$35,'[27]18.2'!$H$37:$H$39</definedName>
    <definedName name="T12?L9">'[27]18.2'!$I$41,'[27]18.2'!$I$43:$I$45,'[27]18.2'!$I$47,'[27]18.2'!$I$13,'[27]18.2'!$I$15:$I$17,'[27]18.2'!$I$19:$I$21,'[27]18.2'!$I$23,'[27]18.2'!$I$25:$I$27,'[27]18.2'!$I$29,'[27]18.2'!$I$31,'[27]18.2'!$I$33:$I$35,'[27]18.2'!$I$37:$I$39</definedName>
    <definedName name="T12?unit?ГКАЛ.Ч">'[27]18.2'!$D$23:$D$28,'[27]18.2'!$D$41:$D$46</definedName>
    <definedName name="T12?unit?МВТ">'[27]18.2'!$D$13:$D$21,'[27]18.2'!$D$31:$D$39</definedName>
    <definedName name="T12?unit?МКВТЧ">'[27]18.2'!$C$13:$C$21,'[27]18.2'!$C$31:$C$39</definedName>
    <definedName name="T12?unit?РУБ.ГКАЛ">'[27]18.2'!$E$23:$E$28,'[27]18.2'!$G$23:$G$28,'[27]18.2'!$E$41:$E$46,'[27]18.2'!$G$41:$G$46</definedName>
    <definedName name="T12?unit?РУБ.КВТ">'[27]18.2'!$F$13:$F$21,'[27]18.2'!$F$31:$F$39</definedName>
    <definedName name="T12?unit?РУБ.ТКВТЧ">'[27]18.2'!$E$13:$E$21,'[27]18.2'!$G$13:$G$21,'[27]18.2'!$E$31:$E$39,'[27]18.2'!$G$31:$G$39</definedName>
    <definedName name="T12?unit?ТГКАЛ">'[27]18.2'!$C$23:$C$28,'[27]18.2'!$C$41:$C$46</definedName>
    <definedName name="T12?unit?ТРУБ.ГКАЛ.Ч">'[27]18.2'!$F$23:$F$28,'[27]18.2'!$F$41:$F$46</definedName>
    <definedName name="T12_" localSheetId="28">#REF!</definedName>
    <definedName name="T12_" localSheetId="2">#REF!</definedName>
    <definedName name="T12_" localSheetId="25">#REF!</definedName>
    <definedName name="T12_" localSheetId="24">#REF!</definedName>
    <definedName name="T12_">#REF!</definedName>
    <definedName name="T12_Protect">'[26]12'!$B$13:$B$20,'[26]12'!$E$13:$I$20,'[26]12'!$A$23:$IV$122,'[26]12'!$N$1:$AN$65536,'[26]12'!$E$6:$I$9</definedName>
    <definedName name="T13?Data">'[27]19.2'!$C$9:$E$14,'[27]19.2'!$D$17:$E$17,'[27]19.2'!$C$19:$E$24,'[27]19.2'!$E$7</definedName>
    <definedName name="T13?L1.1">'[26]13'!$G$26:$O$26,'[26]13'!$G$6:$O$6,'[26]13'!$G$36:$O$36,'[26]13'!$G$16:$O$16</definedName>
    <definedName name="T13?L1.2">'[26]13'!$G$27:$O$27,'[26]13'!$G$37:$O$37,'[26]13'!$G$17:$O$17,'[26]13'!$G$7:$O$7</definedName>
    <definedName name="T13?L2">'[26]13'!$G$28:$O$28,'[26]13'!$G$8:$O$8,'[26]13'!$G$38:$O$38,'[26]13'!$G$18:$O$18</definedName>
    <definedName name="T13?L2.1">'[26]13'!$G$29:$O$29,'[26]13'!$G$9:$O$9,'[26]13'!$G$39:$O$39,'[26]13'!$G$19:$O$19</definedName>
    <definedName name="T13?L2.1.1">'[26]13'!$G$30:$O$30,'[26]13'!$G$10:$O$10,'[26]13'!$G$40:$O$40,'[26]13'!$G$20:$O$20</definedName>
    <definedName name="T13?L2.1.2">'[26]13'!$G$31:$O$31,'[26]13'!$G$11:$O$11,'[26]13'!$G$41:$O$41,'[26]13'!$G$21:$O$21</definedName>
    <definedName name="T13?L2.2">'[26]13'!$G$32:$O$32,'[26]13'!$G$12:$O$12,'[26]13'!$G$42:$O$42,'[26]13'!$G$22:$O$22</definedName>
    <definedName name="T13?L2.2.1">'[26]13'!$G$33:$O$33,'[26]13'!$G$13:$O$13,'[26]13'!$G$43:$O$43,'[26]13'!$G$23:$O$23</definedName>
    <definedName name="T13?L2.2.2">'[26]13'!$G$34:$O$34,'[26]13'!$G$14:$O$14,'[26]13'!$G$44:$O$44,'[26]13'!$G$24:$O$24</definedName>
    <definedName name="T13?L4">'[26]13'!$G$35:$O$35,'[26]13'!$G$15:$O$15,'[26]13'!$G$45:$O$45,'[26]13'!$G$25:$O$25</definedName>
    <definedName name="T13?unit?МКВТЧ">'[26]13'!$G$26:$K$26,'[26]13'!$G$16:$K$16,'[26]13'!$G$36:$K$36,'[26]13'!$G$6:$K$6</definedName>
    <definedName name="T13?unit?ТГКАЛ">'[26]13'!$G$27:$K$27,'[26]13'!$G$17:$K$17,'[26]13'!$G$37:$K$37,'[26]13'!$G$7:$K$7</definedName>
    <definedName name="T13_" localSheetId="28">#REF!</definedName>
    <definedName name="T13_" localSheetId="2">#REF!</definedName>
    <definedName name="T13_" localSheetId="25">#REF!</definedName>
    <definedName name="T13_" localSheetId="24">#REF!</definedName>
    <definedName name="T13_">#REF!</definedName>
    <definedName name="T13_Protect">'[26]13'!$G$20:$K$45,'[26]13'!$A$47:$IV$146,'[26]13'!$P$1:$AP$65536,'[26]13'!$C$16:$C$45</definedName>
    <definedName name="T14?axis?R?ПЭ">'[27]19'!$C$8:$E$10,'[27]19'!$C$14:$E$16</definedName>
    <definedName name="T14?axis?R?ПЭ?">'[27]19'!$B$8:$B$10,'[27]19'!$B$14:$B$16</definedName>
    <definedName name="T14?Data">'[27]19'!$E$6,'[27]19'!$C$8:$E$10,'[27]19'!$C$12,'[27]19'!$E$12,'[27]19'!$C$14:$E$16,'[27]19'!$C$6</definedName>
    <definedName name="T14?item_ext?ВСЕГО">'[27]19'!$A$6:$E$6,'[27]19'!$A$12:$E$12</definedName>
    <definedName name="T14?L3">'[27]19'!$C$12,'[27]19'!$C$14:$C$16,'[27]19'!$C$6,'[27]19'!$C$8:$C$10</definedName>
    <definedName name="T14?L4">'[27]19'!$D$12,'[27]19'!$D$14:$D$16,'[27]19'!$D$6,'[27]19'!$D$8:$D$10</definedName>
    <definedName name="T14?L5">'[27]19'!$E$12,'[27]19'!$E$14:$E$16,'[27]19'!$E$6,'[27]19'!$E$8:$E$10</definedName>
    <definedName name="T14_Protect">'[26]14'!$E$7:$I$18,'[26]14'!$A$21:$IV$120,'[26]14'!$N$1:$AN$65536,'[26]14'!$B$7:$B$18</definedName>
    <definedName name="T15?axis?ПРД?БАЗ" localSheetId="28">'[27]17'!$G$10:$G$52,'[27]17'!#REF!,'[27]17'!$I$10:$I$52,'[27]17'!$K$10:$K$52,'[27]17'!$M$10:$M$52,'[27]17'!$E$10:$E$52,'[27]17'!$C$10:$C$52</definedName>
    <definedName name="T15?axis?ПРД?БАЗ" localSheetId="2">'[27]17'!$G$10:$G$52,'[27]17'!#REF!,'[27]17'!$I$10:$I$52,'[27]17'!$K$10:$K$52,'[27]17'!$M$10:$M$52,'[27]17'!$E$10:$E$52,'[27]17'!$C$10:$C$52</definedName>
    <definedName name="T15?axis?ПРД?БАЗ" localSheetId="25">'[27]17'!$G$10:$G$52,'[27]17'!#REF!,'[27]17'!$I$10:$I$52,'[27]17'!$K$10:$K$52,'[27]17'!$M$10:$M$52,'[27]17'!$E$10:$E$52,'[27]17'!$C$10:$C$52</definedName>
    <definedName name="T15?axis?ПРД?БАЗ" localSheetId="24">'[27]17'!$G$10:$G$52,'[27]17'!#REF!,'[27]17'!$I$10:$I$52,'[27]17'!$K$10:$K$52,'[27]17'!$M$10:$M$52,'[27]17'!$E$10:$E$52,'[27]17'!$C$10:$C$52</definedName>
    <definedName name="T15?axis?ПРД?БАЗ">'[27]17'!$G$10:$G$52,'[27]17'!#REF!,'[27]17'!$I$10:$I$52,'[27]17'!$K$10:$K$52,'[27]17'!$M$10:$M$52,'[27]17'!$E$10:$E$52,'[27]17'!$C$10:$C$52</definedName>
    <definedName name="T15?axis?ПРД?РЕГ" localSheetId="28">'[27]17'!$H$10:$H$52,'[27]17'!#REF!,'[27]17'!$J$10:$J$52,'[27]17'!$L$10:$L$52,'[27]17'!$N$10:$N$52,'[27]17'!$F$10:$F$52,'[27]17'!$D$10:$D$52</definedName>
    <definedName name="T15?axis?ПРД?РЕГ" localSheetId="2">'[27]17'!$H$10:$H$52,'[27]17'!#REF!,'[27]17'!$J$10:$J$52,'[27]17'!$L$10:$L$52,'[27]17'!$N$10:$N$52,'[27]17'!$F$10:$F$52,'[27]17'!$D$10:$D$52</definedName>
    <definedName name="T15?axis?ПРД?РЕГ" localSheetId="25">'[27]17'!$H$10:$H$52,'[27]17'!#REF!,'[27]17'!$J$10:$J$52,'[27]17'!$L$10:$L$52,'[27]17'!$N$10:$N$52,'[27]17'!$F$10:$F$52,'[27]17'!$D$10:$D$52</definedName>
    <definedName name="T15?axis?ПРД?РЕГ" localSheetId="24">'[27]17'!$H$10:$H$52,'[27]17'!#REF!,'[27]17'!$J$10:$J$52,'[27]17'!$L$10:$L$52,'[27]17'!$N$10:$N$52,'[27]17'!$F$10:$F$52,'[27]17'!$D$10:$D$52</definedName>
    <definedName name="T15?axis?ПРД?РЕГ">'[27]17'!$H$10:$H$52,'[27]17'!#REF!,'[27]17'!$J$10:$J$52,'[27]17'!$L$10:$L$52,'[27]17'!$N$10:$N$52,'[27]17'!$F$10:$F$52,'[27]17'!$D$10:$D$52</definedName>
    <definedName name="T15?Data">'[27]17'!$C$26:$N$30,'[27]17'!$C$31:$H$31,'[27]17'!$C$32:$N$35,'[27]17'!$C$37:$N$37,'[27]17'!$C$39:$N$43,'[27]17'!$C$45:$N$52,'[27]17'!$C$10:$N$24</definedName>
    <definedName name="T15?item_ext?ПЭ" localSheetId="28">'[27]17'!#REF!</definedName>
    <definedName name="T15?item_ext?ПЭ" localSheetId="2">'[27]17'!#REF!</definedName>
    <definedName name="T15?item_ext?ПЭ" localSheetId="25">'[27]17'!#REF!</definedName>
    <definedName name="T15?item_ext?ПЭ" localSheetId="24">'[27]17'!#REF!</definedName>
    <definedName name="T15?item_ext?ПЭ">'[27]17'!#REF!</definedName>
    <definedName name="T15_Copy" localSheetId="25">'[27]17'!#REF!</definedName>
    <definedName name="T15_Copy" localSheetId="24">'[27]17'!#REF!</definedName>
    <definedName name="T15_Copy">'[27]17'!#REF!</definedName>
    <definedName name="T15_Protect">'[26]15'!$A$12:$IV$111,'[26]15'!$M$1:$AM$65536,'[26]15'!$D$6:$H$10</definedName>
    <definedName name="T16?axis?ПРД?БАЗ" localSheetId="25">'[27]21.1'!$F$7:$F$47,'[27]21.1'!$H$7:$H$47,'[27]21.1'!#REF!,'[27]21.1'!$J$7:$J$47,'[27]21.1'!$D$7:$D$47</definedName>
    <definedName name="T16?axis?ПРД?БАЗ">'[27]21.1'!$F$7:$F$47,'[27]21.1'!$H$7:$H$47,'[27]21.1'!#REF!,'[27]21.1'!$J$7:$J$47,'[27]21.1'!$D$7:$D$47</definedName>
    <definedName name="T16?axis?ПРД?РЕГ" localSheetId="25">'[27]21.1'!$G$7:$G$47,'[27]21.1'!$I$7:$I$47,'[27]21.1'!#REF!,'[27]21.1'!$K$7:$K$47,'[27]21.1'!$E$7:$E$47</definedName>
    <definedName name="T16?axis?ПРД?РЕГ">'[27]21.1'!$G$7:$G$47,'[27]21.1'!$I$7:$I$47,'[27]21.1'!#REF!,'[27]21.1'!$K$7:$K$47,'[27]21.1'!$E$7:$E$47</definedName>
    <definedName name="T16?Data">'[27]21.1'!$D$26:$K$27,'[27]21.1'!$D$29:$K$31,'[27]21.1'!$D$10:$K$15,'[27]21.1'!$D$17:$K$18,'[27]21.1'!$D$20:$K$21,'[27]21.1'!$D$23:$K$24,'[27]21.1'!$D$33:$K$35,'[27]21.1'!$D$37:$K$41,'[27]21.1'!$D$43:$K$47,'[27]21.1'!$D$7:$K$8</definedName>
    <definedName name="T16?item_ext?ПЭ" localSheetId="28">'[27]21.1'!#REF!</definedName>
    <definedName name="T16?item_ext?ПЭ" localSheetId="2">'[27]21.1'!#REF!</definedName>
    <definedName name="T16?item_ext?ПЭ" localSheetId="25">'[27]21.1'!#REF!</definedName>
    <definedName name="T16?item_ext?ПЭ" localSheetId="24">'[27]21.1'!#REF!</definedName>
    <definedName name="T16?item_ext?ПЭ">'[27]21.1'!#REF!</definedName>
    <definedName name="T16?item_ext?ЧЕЛ" localSheetId="28">'доп. прил. 4.22 (общехоз)'!P3_T16?item_ext?ЧЕЛ,'доп. прил. 4.22 (общехоз)'!P4_T16?item_ext?ЧЕЛ,'доп. прил. 4.22 (общехоз)'!P5_T16?item_ext?ЧЕЛ,'доп. прил. 4.22 (общехоз)'!P6_T16?item_ext?ЧЕЛ,'доп. прил. 4.22 (общехоз)'!P7_T16?item_ext?ЧЕЛ,'доп. прил. 4.22 (общехоз)'!P8_T16?item_ext?ЧЕЛ,'доп. прил. 4.22 (общехоз)'!P9_T16?item_ext?ЧЕЛ</definedName>
    <definedName name="T16?item_ext?ЧЕЛ" localSheetId="2">'прил. 3.1'!P3_T16?item_ext?ЧЕЛ,'прил. 3.1'!P4_T16?item_ext?ЧЕЛ,'прил. 3.1'!P5_T16?item_ext?ЧЕЛ,'прил. 3.1'!P6_T16?item_ext?ЧЕЛ,'прил. 3.1'!P7_T16?item_ext?ЧЕЛ,'прил. 3.1'!P8_T16?item_ext?ЧЕЛ,'прил. 3.1'!P9_T16?item_ext?ЧЕЛ</definedName>
    <definedName name="T16?item_ext?ЧЕЛ" localSheetId="9">P3_T16?item_ext?ЧЕЛ,P4_T16?item_ext?ЧЕЛ,P5_T16?item_ext?ЧЕЛ,P6_T16?item_ext?ЧЕЛ,P7_T16?item_ext?ЧЕЛ,P8_T16?item_ext?ЧЕЛ,'приложение 5.2.1'!P9_T16?item_ext?ЧЕЛ</definedName>
    <definedName name="T16?item_ext?ЧЕЛ" localSheetId="25">УС2017!P3_T16?item_ext?ЧЕЛ,УС2017!P4_T16?item_ext?ЧЕЛ,УС2017!P5_T16?item_ext?ЧЕЛ,УС2017!P6_T16?item_ext?ЧЕЛ,УС2017!P7_T16?item_ext?ЧЕЛ,УС2017!P8_T16?item_ext?ЧЕЛ,УС2017!P9_T16?item_ext?ЧЕЛ</definedName>
    <definedName name="T16?item_ext?ЧЕЛ" localSheetId="24">'Услуги сторонних организаций'!P3_T16?item_ext?ЧЕЛ,'Услуги сторонних организаций'!P4_T16?item_ext?ЧЕЛ,'Услуги сторонних организаций'!P5_T16?item_ext?ЧЕЛ,'Услуги сторонних организаций'!P6_T16?item_ext?ЧЕЛ,'Услуги сторонних организаций'!P7_T16?item_ext?ЧЕЛ,'Услуги сторонних организаций'!P8_T16?item_ext?ЧЕЛ,'Услуги сторонних организаций'!P9_T16?item_ext?ЧЕЛ</definedName>
    <definedName name="T16?item_ext?ЧЕЛ">P3_T16?item_ext?ЧЕЛ,P4_T16?item_ext?ЧЕЛ,P5_T16?item_ext?ЧЕЛ,P6_T16?item_ext?ЧЕЛ,P7_T16?item_ext?ЧЕЛ,P8_T16?item_ext?ЧЕЛ,P9_T16?item_ext?ЧЕЛ</definedName>
    <definedName name="T16?Name" localSheetId="28">'[35]16'!#REF!</definedName>
    <definedName name="T16?Name" localSheetId="2">'[35]16'!#REF!</definedName>
    <definedName name="T16?Name" localSheetId="25">'[35]16'!#REF!</definedName>
    <definedName name="T16?Name" localSheetId="24">'[35]16'!#REF!</definedName>
    <definedName name="T16?Name">'[35]16'!#REF!</definedName>
    <definedName name="T16?unit?ПРЦ">'[27]21.1'!$D$20:$K$20,'[27]21.1'!$D$23:$K$23,'[27]21.1'!$D$26:$K$26,'[27]21.1'!$D$29:$K$29,'[27]21.1'!$D$17:$K$17</definedName>
    <definedName name="T16?unit?РУБ.ЧЕЛ">'[27]21.1'!$D$15:$K$15,'[27]21.1'!$D$18:$K$18,'[27]21.1'!$D$21:$K$21,'[27]21.1'!$D$24:$K$24,'[27]21.1'!$D$27:$K$27,'[27]21.1'!$D$30:$K$31,'[27]21.1'!$D$38:$K$38,'[27]21.1'!$D$44:$K$44,'[27]21.1'!$D$47:$K$47,'[27]21.1'!$D$10:$K$10</definedName>
    <definedName name="T16?unit?ТРУБ">'[27]21.1'!$D$39:$K$41,'[27]21.1'!$D$45:$K$46,'[27]21.1'!$D$33:$K$35</definedName>
    <definedName name="T16?unit?ЧЕЛ">'[27]21.1'!$D$37:$K$37,'[27]21.1'!$D$43:$K$43,'[27]21.1'!$D$7:$K$8</definedName>
    <definedName name="T16_" localSheetId="28">#REF!</definedName>
    <definedName name="T16_" localSheetId="2">#REF!</definedName>
    <definedName name="T16_" localSheetId="25">#REF!</definedName>
    <definedName name="T16_" localSheetId="24">#REF!</definedName>
    <definedName name="T16_">#REF!</definedName>
    <definedName name="T16_Protect">'[26]16'!$H$8:$L$36,'[26]16'!$A$40:$IV$139,'[26]16'!$Q$1:$AQ$65536,'[26]16'!$A$6:$C$36</definedName>
    <definedName name="T17.1?axis?R?ВРАС">'[26]17.1'!$D$30:$I$32,'[26]17.1'!$D$15:$I$17</definedName>
    <definedName name="T17.1?axis?R?ВРАС?">'[26]17.1'!$B$30:$B$32,'[26]17.1'!$B$15:$B$17</definedName>
    <definedName name="T17.1_Protect" localSheetId="28">'[26]17.1'!$J$1:$AJ$65536,'[26]17.1'!$D$9:$G$11,P1_T17.1_Protect</definedName>
    <definedName name="T17.1_Protect" localSheetId="2">'[26]17.1'!$J$1:$AJ$65536,'[26]17.1'!$D$9:$G$11,P1_T17.1_Protect</definedName>
    <definedName name="T17.1_Protect" localSheetId="9">'[26]17.1'!$J$1:$AJ$65536,'[26]17.1'!$D$9:$G$11,P1_T17.1_Protect</definedName>
    <definedName name="T17.1_Protect" localSheetId="25">'[26]17.1'!$J$1:$AJ$65536,'[26]17.1'!$D$9:$G$11,P1_T17.1_Protect</definedName>
    <definedName name="T17.1_Protect" localSheetId="24">'[26]17.1'!$J$1:$AJ$65536,'[26]17.1'!$D$9:$G$11,P1_T17.1_Protect</definedName>
    <definedName name="T17.1_Protect">'[26]17.1'!$J$1:$AJ$65536,'[26]17.1'!$D$9:$G$11,P1_T17.1_Protect</definedName>
    <definedName name="T17?axis?ПРД?БАЗ" localSheetId="28">'[27]21.3'!$E$7:$E$12,'[27]21.3'!$G$7:$G$12,'[27]21.3'!#REF!,'[27]21.3'!$I$7:$I$12,'[27]21.3'!$C$7:$C$12</definedName>
    <definedName name="T17?axis?ПРД?БАЗ" localSheetId="2">'[27]21.3'!$E$7:$E$12,'[27]21.3'!$G$7:$G$12,'[27]21.3'!#REF!,'[27]21.3'!$I$7:$I$12,'[27]21.3'!$C$7:$C$12</definedName>
    <definedName name="T17?axis?ПРД?БАЗ" localSheetId="25">'[27]21.3'!$E$7:$E$12,'[27]21.3'!$G$7:$G$12,'[27]21.3'!#REF!,'[27]21.3'!$I$7:$I$12,'[27]21.3'!$C$7:$C$12</definedName>
    <definedName name="T17?axis?ПРД?БАЗ">'[27]21.3'!$E$7:$E$12,'[27]21.3'!$G$7:$G$12,'[27]21.3'!#REF!,'[27]21.3'!$I$7:$I$12,'[27]21.3'!$C$7:$C$12</definedName>
    <definedName name="T17?axis?ПРД?РЕГ" localSheetId="28">'[27]21.3'!$F$7:$F$12,'[27]21.3'!$H$7:$H$12,'[27]21.3'!#REF!,'[27]21.3'!$J$7:$J$12,'[27]21.3'!$D$7:$D$12</definedName>
    <definedName name="T17?axis?ПРД?РЕГ" localSheetId="2">'[27]21.3'!$F$7:$F$12,'[27]21.3'!$H$7:$H$12,'[27]21.3'!#REF!,'[27]21.3'!$J$7:$J$12,'[27]21.3'!$D$7:$D$12</definedName>
    <definedName name="T17?axis?ПРД?РЕГ" localSheetId="25">'[27]21.3'!$F$7:$F$12,'[27]21.3'!$H$7:$H$12,'[27]21.3'!#REF!,'[27]21.3'!$J$7:$J$12,'[27]21.3'!$D$7:$D$12</definedName>
    <definedName name="T17?axis?ПРД?РЕГ">'[27]21.3'!$F$7:$F$12,'[27]21.3'!$H$7:$H$12,'[27]21.3'!#REF!,'[27]21.3'!$J$7:$J$12,'[27]21.3'!$D$7:$D$12</definedName>
    <definedName name="T17?Data">'[26]17'!$D$17:$L$17,'[26]17'!$D$6:$L$15</definedName>
    <definedName name="T17?item_ext?ПЭ" localSheetId="28">'[27]21.3'!#REF!</definedName>
    <definedName name="T17?item_ext?ПЭ" localSheetId="2">'[27]21.3'!#REF!</definedName>
    <definedName name="T17?item_ext?ПЭ" localSheetId="25">'[27]21.3'!#REF!</definedName>
    <definedName name="T17?item_ext?ПЭ" localSheetId="24">'[27]21.3'!#REF!</definedName>
    <definedName name="T17?item_ext?ПЭ">'[27]21.3'!#REF!</definedName>
    <definedName name="T17?unit?ТРУБ">'[27]21.3'!$C$7:$J$10,'[27]21.3'!$C$12:$J$12</definedName>
    <definedName name="T17_" localSheetId="28">#REF!</definedName>
    <definedName name="T17_" localSheetId="2">#REF!</definedName>
    <definedName name="T17_" localSheetId="25">#REF!</definedName>
    <definedName name="T17_" localSheetId="24">#REF!</definedName>
    <definedName name="T17_">#REF!</definedName>
    <definedName name="T17_1_Protect">'[26]17.1'!$D$9:$G$11,'[26]17.1'!$D$13:$G$17,'[26]17.1'!$D$21:$G$22,'[26]17.1'!$D$24:$G$26,'[26]17.1'!$D$28:$G$32,'[26]17.1'!$B$15:$B$17,'[26]17.1'!$B$30:$B$32,'[26]17.1'!$D$5:$G$7</definedName>
    <definedName name="T17_Protect">'[26]17'!$D$6:$H$15,'[26]17'!$A$18:$IV$117,'[26]17'!$M$1:$AM$65536,'[26]17'!$B$12:$B$15</definedName>
    <definedName name="T18.1?axis?R?ВРАС">'[27]8'!$C$28:$O$30,'[27]8'!$C$34:$O$35</definedName>
    <definedName name="T18.1?axis?R?ВРАС?">'[27]8'!$B$28:$B$30,'[27]8'!$B$34:$B$35</definedName>
    <definedName name="T18.1?axis?ПРД?БАЗ" localSheetId="28">'[27]8'!#REF!,'[27]8'!#REF!,'[27]8'!#REF!,'[27]8'!#REF!,'[27]8'!$L$8:$L$50,'[27]8'!$J$8:$J$50,'[27]8'!$H$8:$H$50,'[27]8'!$F$8:$F$50,'[27]8'!$C$8:$C$50,'[27]8'!$N$8:$N$50</definedName>
    <definedName name="T18.1?axis?ПРД?БАЗ" localSheetId="2">'[27]8'!#REF!,'[27]8'!#REF!,'[27]8'!#REF!,'[27]8'!#REF!,'[27]8'!$L$8:$L$50,'[27]8'!$J$8:$J$50,'[27]8'!$H$8:$H$50,'[27]8'!$F$8:$F$50,'[27]8'!$C$8:$C$50,'[27]8'!$N$8:$N$50</definedName>
    <definedName name="T18.1?axis?ПРД?БАЗ" localSheetId="25">'[27]8'!#REF!,'[27]8'!#REF!,'[27]8'!#REF!,'[27]8'!#REF!,'[27]8'!$L$8:$L$50,'[27]8'!$J$8:$J$50,'[27]8'!$H$8:$H$50,'[27]8'!$F$8:$F$50,'[27]8'!$C$8:$C$50,'[27]8'!$N$8:$N$50</definedName>
    <definedName name="T18.1?axis?ПРД?БАЗ" localSheetId="24">'[27]8'!#REF!,'[27]8'!#REF!,'[27]8'!#REF!,'[27]8'!#REF!,'[27]8'!$L$8:$L$50,'[27]8'!$J$8:$J$50,'[27]8'!$H$8:$H$50,'[27]8'!$F$8:$F$50,'[27]8'!$C$8:$C$50,'[27]8'!$N$8:$N$50</definedName>
    <definedName name="T18.1?axis?ПРД?БАЗ">'[27]8'!#REF!,'[27]8'!#REF!,'[27]8'!#REF!,'[27]8'!#REF!,'[27]8'!$L$8:$L$50,'[27]8'!$J$8:$J$50,'[27]8'!$H$8:$H$50,'[27]8'!$F$8:$F$50,'[27]8'!$C$8:$C$50,'[27]8'!$N$8:$N$50</definedName>
    <definedName name="T18.1?axis?ПРД?РЕГ" localSheetId="28">'[27]8'!#REF!,'[27]8'!#REF!,'[27]8'!#REF!,'[27]8'!#REF!,'[27]8'!$M$8:$M$50,'[27]8'!$K$8:$K$50,'[27]8'!$I$8:$I$50,'[27]8'!$G$8:$G$50,'[27]8'!$D$8:$D$50,'[27]8'!$O$8:$O$50</definedName>
    <definedName name="T18.1?axis?ПРД?РЕГ" localSheetId="2">'[27]8'!#REF!,'[27]8'!#REF!,'[27]8'!#REF!,'[27]8'!#REF!,'[27]8'!$M$8:$M$50,'[27]8'!$K$8:$K$50,'[27]8'!$I$8:$I$50,'[27]8'!$G$8:$G$50,'[27]8'!$D$8:$D$50,'[27]8'!$O$8:$O$50</definedName>
    <definedName name="T18.1?axis?ПРД?РЕГ" localSheetId="25">'[27]8'!#REF!,'[27]8'!#REF!,'[27]8'!#REF!,'[27]8'!#REF!,'[27]8'!$M$8:$M$50,'[27]8'!$K$8:$K$50,'[27]8'!$I$8:$I$50,'[27]8'!$G$8:$G$50,'[27]8'!$D$8:$D$50,'[27]8'!$O$8:$O$50</definedName>
    <definedName name="T18.1?axis?ПРД?РЕГ" localSheetId="24">'[27]8'!#REF!,'[27]8'!#REF!,'[27]8'!#REF!,'[27]8'!#REF!,'[27]8'!$M$8:$M$50,'[27]8'!$K$8:$K$50,'[27]8'!$I$8:$I$50,'[27]8'!$G$8:$G$50,'[27]8'!$D$8:$D$50,'[27]8'!$O$8:$O$50</definedName>
    <definedName name="T18.1?axis?ПРД?РЕГ">'[27]8'!#REF!,'[27]8'!#REF!,'[27]8'!#REF!,'[27]8'!#REF!,'[27]8'!$M$8:$M$50,'[27]8'!$K$8:$K$50,'[27]8'!$I$8:$I$50,'[27]8'!$G$8:$G$50,'[27]8'!$D$8:$D$50,'[27]8'!$O$8:$O$50</definedName>
    <definedName name="T18.1?Data" localSheetId="28">P1_T18.1?Data,P2_T18.1?Data</definedName>
    <definedName name="T18.1?Data" localSheetId="2">P1_T18.1?Data,P2_T18.1?Data</definedName>
    <definedName name="T18.1?Data" localSheetId="9">P1_T18.1?Data,P2_T18.1?Data</definedName>
    <definedName name="T18.1?Data" localSheetId="25">P1_T18.1?Data,P2_T18.1?Data</definedName>
    <definedName name="T18.1?Data" localSheetId="24">P1_T18.1?Data,P2_T18.1?Data</definedName>
    <definedName name="T18.1?Data">P1_T18.1?Data,P2_T18.1?Data</definedName>
    <definedName name="T18.1?L1">'[27]8'!$C$8:$D$8,'[27]8'!$F$8:$O$8</definedName>
    <definedName name="T18.1?L10">'[27]8'!$C$37:$D$37,'[27]8'!$F$37:$O$37</definedName>
    <definedName name="T18.1?L11">'[27]8'!$C$38:$D$38,'[27]8'!$F$38:$O$38</definedName>
    <definedName name="T18.1?L12">'[27]8'!$C$39:$D$39,'[27]8'!$F$39:$O$39</definedName>
    <definedName name="T18.1?L13">'[27]8'!$C$40:$D$40,'[27]8'!$F$40:$O$40</definedName>
    <definedName name="T18.1?L14">'[27]8'!$C$41:$D$41,'[27]8'!$F$41:$O$41</definedName>
    <definedName name="T18.1?L15">'[27]8'!$C$42:$D$42,'[27]8'!$F$42:$O$42</definedName>
    <definedName name="T18.1?L15.1">'[27]8'!$C$44:$D$44,'[27]8'!$F$44:$O$44</definedName>
    <definedName name="T18.1?L15.1.1">'[27]8'!$C$46:$D$46,'[27]8'!$F$46:$O$46</definedName>
    <definedName name="T18.1?L15.1.2">'[27]8'!$C$47:$D$47,'[27]8'!$F$47:$O$47</definedName>
    <definedName name="T18.1?L16">'[27]8'!$C$48:$D$48,'[27]8'!$F$48:$O$48</definedName>
    <definedName name="T18.1?L16.1">'[27]8'!$C$50:$D$50,'[27]8'!$F$50:$O$50</definedName>
    <definedName name="T18.1?L2">'[27]8'!$C$9:$D$9,'[27]8'!$F$9:$O$9</definedName>
    <definedName name="T18.1?L3">'[27]8'!$C$10:$D$10,'[27]8'!$F$10:$O$10</definedName>
    <definedName name="T18.1?L4">'[27]8'!$C$11:$D$11,'[27]8'!$F$11:$O$11</definedName>
    <definedName name="T18.1?L5">'[27]8'!$C$12:$D$12,'[27]8'!$F$12:$O$12</definedName>
    <definedName name="T18.1?L6">'[27]8'!$C$13:$D$13,'[27]8'!$F$13:$O$13</definedName>
    <definedName name="T18.1?L6.1">'[27]8'!$C$15:$D$15,'[27]8'!$F$15:$O$15</definedName>
    <definedName name="T18.1?L6.2">'[27]8'!$C$16:$D$16,'[27]8'!$F$16:$O$16</definedName>
    <definedName name="T18.1?L6.3">'[27]8'!$C$17:$D$17,'[27]8'!$F$17:$O$17</definedName>
    <definedName name="T18.1?L7">'[27]8'!$C$18:$D$18,'[27]8'!$F$18:$O$18</definedName>
    <definedName name="T18.1?L8">'[27]8'!$C$19:$D$19,'[27]8'!$F$19:$O$19</definedName>
    <definedName name="T18.1?L9">'[27]8'!$C$20:$D$20,'[27]8'!$F$20:$O$20</definedName>
    <definedName name="T18.1?L9.1">'[27]8'!$C$22:$D$22,'[27]8'!$F$22:$O$22</definedName>
    <definedName name="T18.1?L9.2">'[27]8'!$C$23:$D$23,'[27]8'!$F$23:$O$23</definedName>
    <definedName name="T18.1?L9.3">'[27]8'!$C$24:$D$24,'[27]8'!$F$24:$O$24</definedName>
    <definedName name="T18.1?L9.4">'[27]8'!$C$25:$D$25,'[27]8'!$F$25:$O$25</definedName>
    <definedName name="T18.1?L9.5">'[27]8'!$C$26:$D$26,'[27]8'!$F$26:$O$26</definedName>
    <definedName name="T18.1?L9.5.x">'[27]8'!$C$28:$D$30,'[27]8'!$F$28:$O$30</definedName>
    <definedName name="T18.1?L9.6">'[27]8'!$C$32:$D$32,'[27]8'!$F$32:$O$32</definedName>
    <definedName name="T18.1?L9.6.x">'[27]8'!$C$34:$D$35,'[27]8'!$F$34:$O$35</definedName>
    <definedName name="T18.2?axis?R?ВРАС">'[27]22'!$C$31:$F$33,'[27]22'!$C$37:$F$38</definedName>
    <definedName name="T18.2?axis?R?ВРАС?">'[27]22'!$B$31:$B$33,'[27]22'!$B$37:$B$38</definedName>
    <definedName name="T18.2?axis?R?НАП">'[27]22'!$C$44:$F$47,'[27]22'!$C$15:$F$18</definedName>
    <definedName name="T18.2?axis?R?НАП?">'[27]22'!$B$15:$B$18,'[27]22'!$B$44:$B$47</definedName>
    <definedName name="T18.2?Data">'[27]22'!$C$52:$F$53,'[27]22'!$C$9:$F$12,'[27]22'!$C$14:$F$23,'[27]22'!$C$25:$F$29,'[27]22'!$C$31:$F$33,'[27]22'!$C$35:$F$35,'[27]22'!$C$37:$F$38,'[27]22'!$C$40:$F$42,'[27]22'!$C$44:$F$50</definedName>
    <definedName name="T18.2?item_ext?ВСЕГО">'[27]22'!$C$9:$C$53,'[27]22'!$E$9:$E$53</definedName>
    <definedName name="T18.2?item_ext?СБЫТ">'[27]22'!$D$9:$D$53,'[27]22'!$F$9:$F$53</definedName>
    <definedName name="T18?axis?R?ВРАС">'[27]21.4'!$C$28:$D$30,'[27]21.4'!$C$34:$D$35</definedName>
    <definedName name="T18?axis?R?ВРАС?">'[27]21.4'!$B$28:$B$30,'[27]21.4'!$B$34:$B$35</definedName>
    <definedName name="T18?Data">'[27]21.4'!$C$47:$D$47,'[27]21.4'!$C$49:$D$52,'[27]21.4'!$C$54:$D$58,'[27]21.4'!$C$7:$D$12,'[27]21.4'!$C$14:$D$19,'[27]21.4'!$C$21:$D$26,'[27]21.4'!$C$28:$D$30,'[27]21.4'!$C$32:$D$32,'[27]21.4'!$C$34:$D$35,'[27]21.4'!$C$37:$D$45</definedName>
    <definedName name="T18_" localSheetId="28">#REF!</definedName>
    <definedName name="T18_" localSheetId="2">#REF!</definedName>
    <definedName name="T18_" localSheetId="25">#REF!</definedName>
    <definedName name="T18_" localSheetId="24">#REF!</definedName>
    <definedName name="T18_">#REF!</definedName>
    <definedName name="T18_1_Name3" localSheetId="28">'[27]8'!#REF!,'[27]8'!#REF!,'[27]8'!#REF!,'[27]8'!#REF!,'[27]8'!$L$4,'[27]8'!$J$4,'[27]8'!$H$4,'[27]8'!$F$4,'[27]8'!$N$4</definedName>
    <definedName name="T18_1_Name3" localSheetId="2">'[27]8'!#REF!,'[27]8'!#REF!,'[27]8'!#REF!,'[27]8'!#REF!,'[27]8'!$L$4,'[27]8'!$J$4,'[27]8'!$H$4,'[27]8'!$F$4,'[27]8'!$N$4</definedName>
    <definedName name="T18_1_Name3" localSheetId="25">'[27]8'!#REF!,'[27]8'!#REF!,'[27]8'!#REF!,'[27]8'!#REF!,'[27]8'!$L$4,'[27]8'!$J$4,'[27]8'!$H$4,'[27]8'!$F$4,'[27]8'!$N$4</definedName>
    <definedName name="T18_1_Name3" localSheetId="24">'[27]8'!#REF!,'[27]8'!#REF!,'[27]8'!#REF!,'[27]8'!#REF!,'[27]8'!$L$4,'[27]8'!$J$4,'[27]8'!$H$4,'[27]8'!$F$4,'[27]8'!$N$4</definedName>
    <definedName name="T18_1_Name3">'[27]8'!#REF!,'[27]8'!#REF!,'[27]8'!#REF!,'[27]8'!#REF!,'[27]8'!$L$4,'[27]8'!$J$4,'[27]8'!$H$4,'[27]8'!$F$4,'[27]8'!$N$4</definedName>
    <definedName name="T18_Protect">'[26]18'!$B$6:$C$48,'[26]18'!$A$51:$IV$150,'[26]18'!$P$1:$AP$65536,'[26]18'!$G$6:$K$48</definedName>
    <definedName name="T19.1.1?axis?R?ВРАС">'[27]9'!$C$29:$O$31,'[27]9'!$C$35:$O$36</definedName>
    <definedName name="T19.1.1?axis?R?ВРАС?">'[27]9'!$B$29:$B$31,'[27]9'!$B$35:$B$36</definedName>
    <definedName name="T19.1.1?axis?ПРД?БАЗ" localSheetId="28">'[27]9'!#REF!,'[27]9'!#REF!,'[27]9'!$L$9:$L$47,'[27]9'!$J$9:$J$47,'[27]9'!$H$9:$H$47,'[27]9'!$F$9:$F$47,'[27]9'!$C$9:$C$47,'[27]9'!$N$9:$N$47</definedName>
    <definedName name="T19.1.1?axis?ПРД?БАЗ" localSheetId="2">'[27]9'!#REF!,'[27]9'!#REF!,'[27]9'!$L$9:$L$47,'[27]9'!$J$9:$J$47,'[27]9'!$H$9:$H$47,'[27]9'!$F$9:$F$47,'[27]9'!$C$9:$C$47,'[27]9'!$N$9:$N$47</definedName>
    <definedName name="T19.1.1?axis?ПРД?БАЗ" localSheetId="25">'[27]9'!#REF!,'[27]9'!#REF!,'[27]9'!$L$9:$L$47,'[27]9'!$J$9:$J$47,'[27]9'!$H$9:$H$47,'[27]9'!$F$9:$F$47,'[27]9'!$C$9:$C$47,'[27]9'!$N$9:$N$47</definedName>
    <definedName name="T19.1.1?axis?ПРД?БАЗ" localSheetId="24">'[27]9'!#REF!,'[27]9'!#REF!,'[27]9'!$L$9:$L$47,'[27]9'!$J$9:$J$47,'[27]9'!$H$9:$H$47,'[27]9'!$F$9:$F$47,'[27]9'!$C$9:$C$47,'[27]9'!$N$9:$N$47</definedName>
    <definedName name="T19.1.1?axis?ПРД?БАЗ">'[27]9'!#REF!,'[27]9'!#REF!,'[27]9'!$L$9:$L$47,'[27]9'!$J$9:$J$47,'[27]9'!$H$9:$H$47,'[27]9'!$F$9:$F$47,'[27]9'!$C$9:$C$47,'[27]9'!$N$9:$N$47</definedName>
    <definedName name="T19.1.1?axis?ПРД?РЕГ" localSheetId="2">'[27]9'!#REF!,'[27]9'!#REF!,'[27]9'!$M$9:$M$47,'[27]9'!$K$9:$K$47,'[27]9'!$I$9:$I$47,'[27]9'!$G$9:$G$47,'[27]9'!$D$9:$D$47,'[27]9'!$O$9:$O$47</definedName>
    <definedName name="T19.1.1?axis?ПРД?РЕГ" localSheetId="25">'[27]9'!#REF!,'[27]9'!#REF!,'[27]9'!$M$9:$M$47,'[27]9'!$K$9:$K$47,'[27]9'!$I$9:$I$47,'[27]9'!$G$9:$G$47,'[27]9'!$D$9:$D$47,'[27]9'!$O$9:$O$47</definedName>
    <definedName name="T19.1.1?axis?ПРД?РЕГ" localSheetId="24">'[27]9'!#REF!,'[27]9'!#REF!,'[27]9'!$M$9:$M$47,'[27]9'!$K$9:$K$47,'[27]9'!$I$9:$I$47,'[27]9'!$G$9:$G$47,'[27]9'!$D$9:$D$47,'[27]9'!$O$9:$O$47</definedName>
    <definedName name="T19.1.1?axis?ПРД?РЕГ">'[27]9'!#REF!,'[27]9'!#REF!,'[27]9'!$M$9:$M$47,'[27]9'!$K$9:$K$47,'[27]9'!$I$9:$I$47,'[27]9'!$G$9:$G$47,'[27]9'!$D$9:$D$47,'[27]9'!$O$9:$O$47</definedName>
    <definedName name="T19.1.1?Data" localSheetId="28">P1_T19.1.1?Data,P2_T19.1.1?Data</definedName>
    <definedName name="T19.1.1?Data" localSheetId="2">P1_T19.1.1?Data,P2_T19.1.1?Data</definedName>
    <definedName name="T19.1.1?Data" localSheetId="9">P1_T19.1.1?Data,P2_T19.1.1?Data</definedName>
    <definedName name="T19.1.1?Data" localSheetId="25">P1_T19.1.1?Data,P2_T19.1.1?Data</definedName>
    <definedName name="T19.1.1?Data" localSheetId="24">P1_T19.1.1?Data,P2_T19.1.1?Data</definedName>
    <definedName name="T19.1.1?Data">P1_T19.1.1?Data,P2_T19.1.1?Data</definedName>
    <definedName name="T19.1.1?L1">'[27]9'!$C$9:$D$9,'[27]9'!$F$9:$O$9</definedName>
    <definedName name="T19.1.1?L10">'[27]9'!$C$38:$D$38,'[27]9'!$F$38:$O$38</definedName>
    <definedName name="T19.1.1?L11">'[27]9'!$C$39:$D$39,'[27]9'!$F$39:$O$39</definedName>
    <definedName name="T19.1.1?L12">'[27]9'!$C$40:$D$40,'[27]9'!$F$40:$O$40</definedName>
    <definedName name="T19.1.1?L13">'[27]9'!$C$41:$D$41,'[27]9'!$F$41:$O$41</definedName>
    <definedName name="T19.1.1?L14">'[27]9'!$C$42:$D$42,'[27]9'!$F$42:$O$42</definedName>
    <definedName name="T19.1.1?L14.1">'[27]9'!$C$44:$D$44,'[27]9'!$F$44:$O$44</definedName>
    <definedName name="T19.1.1?L15">'[27]9'!$C$45:$D$45,'[27]9'!$F$45:$O$45</definedName>
    <definedName name="T19.1.1?L15.1">'[27]9'!$C$47:$D$47,'[27]9'!$F$47:$O$47</definedName>
    <definedName name="T19.1.1?L2">'[27]9'!$C$10:$D$10,'[27]9'!$F$10:$O$10</definedName>
    <definedName name="T19.1.1?L3">'[27]9'!$C$11:$D$11,'[27]9'!$F$11:$O$11</definedName>
    <definedName name="T19.1.1?L4">'[27]9'!$C$12:$D$12,'[27]9'!$F$12:$O$12</definedName>
    <definedName name="T19.1.1?L5">'[27]9'!$C$13:$D$13,'[27]9'!$F$13:$O$13</definedName>
    <definedName name="T19.1.1?L6">'[27]9'!$C$14:$D$14,'[27]9'!$F$14:$O$14</definedName>
    <definedName name="T19.1.1?L6.1">'[27]9'!$C$16:$D$16,'[27]9'!$F$16:$O$16</definedName>
    <definedName name="T19.1.1?L6.2">'[27]9'!$C$17:$D$17,'[27]9'!$F$17:$O$17</definedName>
    <definedName name="T19.1.1?L6.3">'[27]9'!$C$18:$D$18,'[27]9'!$F$18:$O$18</definedName>
    <definedName name="T19.1.1?L7">'[27]9'!$C$19:$D$19,'[27]9'!$F$19:$O$19</definedName>
    <definedName name="T19.1.1?L8">'[27]9'!$C$20:$D$20,'[27]9'!$F$20:$O$20</definedName>
    <definedName name="T19.1.1?L9">'[27]9'!$C$21:$D$21,'[27]9'!$F$21:$O$21</definedName>
    <definedName name="T19.1.1?L9.1">'[27]9'!$C$23:$D$23,'[27]9'!$F$23:$O$23</definedName>
    <definedName name="T19.1.1?L9.2">'[27]9'!$C$24:$D$24,'[27]9'!$F$24:$O$24</definedName>
    <definedName name="T19.1.1?L9.3">'[27]9'!$C$25:$D$25,'[27]9'!$F$25:$O$25</definedName>
    <definedName name="T19.1.1?L9.4">'[27]9'!$C$26:$D$26,'[27]9'!$F$26:$O$26</definedName>
    <definedName name="T19.1.1?L9.5">'[27]9'!$C$27:$D$27,'[27]9'!$F$27:$O$27</definedName>
    <definedName name="T19.1.1?L9.5.x">'[27]9'!$C$29:$D$31,'[27]9'!$F$29:$O$31</definedName>
    <definedName name="T19.1.1?L9.6">'[27]9'!$C$33:$D$33,'[27]9'!$F$33:$O$33</definedName>
    <definedName name="T19.1.1?L9.6.x">'[27]9'!$C$35:$D$36,'[27]9'!$F$35:$O$36</definedName>
    <definedName name="T19.1.2?axis?R?ВРАС">'[27]28.1'!$C$29:$M$31,'[27]28.1'!$C$35:$M$36</definedName>
    <definedName name="T19.1.2?axis?R?ВРАС?">'[27]28.1'!$B$29:$B$31,'[27]28.1'!$B$35:$B$36</definedName>
    <definedName name="T19.1.2?axis?ПРД?БАЗ">'[27]28.1'!$J$9:$J$47,'[27]28.1'!$H$9:$H$47,'[27]28.1'!$F$9:$F$47,'[27]28.1'!$C$9:$C$47,'[27]28.1'!$L$9:$L$47</definedName>
    <definedName name="T19.1.2?axis?ПРД?РЕГ">'[27]28.1'!$K$9:$K$47,'[27]28.1'!$I$9:$I$47,'[27]28.1'!$G$9:$G$47,'[27]28.1'!$D$9:$D$47,'[27]28.1'!$M$9:$M$47</definedName>
    <definedName name="T19.1.2?Data" localSheetId="28">P1_T19.1.2?Data,P2_T19.1.2?Data</definedName>
    <definedName name="T19.1.2?Data" localSheetId="2">P1_T19.1.2?Data,P2_T19.1.2?Data</definedName>
    <definedName name="T19.1.2?Data" localSheetId="9">P1_T19.1.2?Data,P2_T19.1.2?Data</definedName>
    <definedName name="T19.1.2?Data" localSheetId="25">P1_T19.1.2?Data,P2_T19.1.2?Data</definedName>
    <definedName name="T19.1.2?Data" localSheetId="24">P1_T19.1.2?Data,P2_T19.1.2?Data</definedName>
    <definedName name="T19.1.2?Data">P1_T19.1.2?Data,P2_T19.1.2?Data</definedName>
    <definedName name="T19.1.2?L1">'[27]28.1'!$C$9:$D$9,'[27]28.1'!$F$9:$M$9</definedName>
    <definedName name="T19.1.2?L10">'[27]28.1'!$C$38:$D$38,'[27]28.1'!$F$38:$M$38</definedName>
    <definedName name="T19.1.2?L11">'[27]28.1'!$C$39:$D$39,'[27]28.1'!$F$39:$M$39</definedName>
    <definedName name="T19.1.2?L12">'[27]28.1'!$C$40:$D$40,'[27]28.1'!$F$40:$M$40</definedName>
    <definedName name="T19.1.2?L13">'[27]28.1'!$C$41:$D$41,'[27]28.1'!$F$41:$M$41</definedName>
    <definedName name="T19.1.2?L14">'[27]28.1'!$C$42:$D$42,'[27]28.1'!$F$42:$M$42</definedName>
    <definedName name="T19.1.2?L14.1">'[27]28.1'!$C$44:$D$44,'[27]28.1'!$F$44:$M$44</definedName>
    <definedName name="T19.1.2?L15">'[27]28.1'!$C$45:$D$45,'[27]28.1'!$F$45:$M$45</definedName>
    <definedName name="T19.1.2?L15.1">'[27]28.1'!$C$47:$D$47,'[27]28.1'!$F$47:$M$47</definedName>
    <definedName name="T19.1.2?L2">'[27]28.1'!$C$10:$D$10,'[27]28.1'!$F$10:$M$10</definedName>
    <definedName name="T19.1.2?L3">'[27]28.1'!$C$11:$D$11,'[27]28.1'!$F$11:$M$11</definedName>
    <definedName name="T19.1.2?L4">'[27]28.1'!$C$12:$D$12,'[27]28.1'!$F$12:$M$12</definedName>
    <definedName name="T19.1.2?L5">'[27]28.1'!$C$13:$D$13,'[27]28.1'!$F$13:$M$13</definedName>
    <definedName name="T19.1.2?L6">'[27]28.1'!$C$14:$D$14,'[27]28.1'!$F$14:$M$14</definedName>
    <definedName name="T19.1.2?L6.1">'[27]28.1'!$C$16:$D$16,'[27]28.1'!$F$16:$M$16</definedName>
    <definedName name="T19.1.2?L6.2">'[27]28.1'!$C$17:$D$17,'[27]28.1'!$F$17:$M$17</definedName>
    <definedName name="T19.1.2?L6.3">'[27]28.1'!$C$18:$D$18,'[27]28.1'!$F$18:$M$18</definedName>
    <definedName name="T19.1.2?L7">'[27]28.1'!$C$19:$D$19,'[27]28.1'!$F$19:$M$19</definedName>
    <definedName name="T19.1.2?L8">'[27]28.1'!$C$20:$D$20,'[27]28.1'!$F$20:$M$20</definedName>
    <definedName name="T19.1.2?L9">'[27]28.1'!$C$21:$D$21,'[27]28.1'!$F$21:$M$21</definedName>
    <definedName name="T19.1.2?L9.1">'[27]28.1'!$C$23:$D$23,'[27]28.1'!$F$23:$M$23</definedName>
    <definedName name="T19.1.2?L9.2">'[27]28.1'!$C$24:$D$24,'[27]28.1'!$F$24:$M$24</definedName>
    <definedName name="T19.1.2?L9.3">'[27]28.1'!$C$25:$D$25,'[27]28.1'!$F$25:$M$25</definedName>
    <definedName name="T19.1.2?L9.4">'[27]28.1'!$C$26:$D$26,'[27]28.1'!$F$26:$M$26</definedName>
    <definedName name="T19.1.2?L9.5">'[27]28.1'!$C$27:$D$27,'[27]28.1'!$F$27:$M$27</definedName>
    <definedName name="T19.1.2?L9.5.x">'[27]28.1'!$C$29:$D$31,'[27]28.1'!$F$29:$M$31</definedName>
    <definedName name="T19.1.2?L9.6">'[27]28.1'!$C$33:$D$33,'[27]28.1'!$F$33:$M$33</definedName>
    <definedName name="T19.1.2?L9.6.x">'[27]28.1'!$C$35:$D$36,'[27]28.1'!$F$35:$M$36</definedName>
    <definedName name="T19.2?axis?R?ВРАС">'[27]25.1'!$C$33:$W$35,'[27]25.1'!$C$39:$W$40</definedName>
    <definedName name="T19.2?axis?R?ВРАС?">'[27]25.1'!$B$33:$B$35,'[27]25.1'!$B$39:$B$40</definedName>
    <definedName name="T19.2?axis?ПРД?БАЗ">'[27]25.1'!$H$10:$I$52,'[27]25.1'!$L$10:$M$52,'[27]25.1'!$P$10:$Q$52,'[27]25.1'!$T$10:$U$52,'[27]25.1'!$C$10:$D$52</definedName>
    <definedName name="T19.2?axis?ПРД?РЕГ">'[27]25.1'!$R$10:$S$52,'[27]25.1'!$N$10:$O$52,'[27]25.1'!$J$10:$K$52,'[27]25.1'!$E$10:$F$52,'[27]25.1'!$V$10:$W$52</definedName>
    <definedName name="T19.2?Data" localSheetId="28">P1_T19.2?Data,P2_T19.2?Data</definedName>
    <definedName name="T19.2?Data" localSheetId="2">P1_T19.2?Data,P2_T19.2?Data</definedName>
    <definedName name="T19.2?Data" localSheetId="9">P1_T19.2?Data,P2_T19.2?Data</definedName>
    <definedName name="T19.2?Data" localSheetId="25">P1_T19.2?Data,P2_T19.2?Data</definedName>
    <definedName name="T19.2?Data" localSheetId="24">P1_T19.2?Data,P2_T19.2?Data</definedName>
    <definedName name="T19.2?Data">P1_T19.2?Data,P2_T19.2?Data</definedName>
    <definedName name="T19.2?item_ext?СБЫТ">'[27]25.1'!$S$10:$S$49,'[27]25.1'!$Q$10:$Q$49,'[27]25.1'!$O$10:$O$49,'[27]25.1'!$M$10:$M$49,'[27]25.1'!$K$10:$K$49,'[27]25.1'!$I$10:$I$49,'[27]25.1'!$U$10:$U$49,'[27]25.1'!$W$10:$W$49,'[27]25.1'!$D$10:$D$49,'[27]25.1'!$F$10:$F$49</definedName>
    <definedName name="T19.2?L1">'[27]25.1'!$C$10:$F$10,'[27]25.1'!$H$10:$W$10</definedName>
    <definedName name="T19.2?L1.1">'[27]25.1'!$C$12:$F$12,'[27]25.1'!$H$12:$W$12</definedName>
    <definedName name="T19.2?L1.2">'[27]25.1'!$C$13:$F$13,'[27]25.1'!$H$13:$W$13</definedName>
    <definedName name="T19.2?L1.3">'[27]25.1'!$C$14:$F$14,'[27]25.1'!$H$14:$W$14</definedName>
    <definedName name="T19.2?L10">'[27]25.1'!$C$43:$F$43,'[27]25.1'!$H$43:$W$43</definedName>
    <definedName name="T19.2?L11">'[27]25.1'!$C$44:$F$44,'[27]25.1'!$H$44:$W$44</definedName>
    <definedName name="T19.2?L12">'[27]25.1'!$C$45:$F$45,'[27]25.1'!$H$45:$W$45</definedName>
    <definedName name="T19.2?L13">'[27]25.1'!$C$46:$F$46,'[27]25.1'!$H$46:$W$46</definedName>
    <definedName name="T19.2?L14">'[27]25.1'!$C$47:$F$47,'[27]25.1'!$H$47:$W$47</definedName>
    <definedName name="T19.2?L14.1">'[27]25.1'!$C$49:$F$49,'[27]25.1'!$H$49:$W$49</definedName>
    <definedName name="T19.2?L2">'[27]25.1'!$C$15:$F$15,'[27]25.1'!$H$15:$W$15</definedName>
    <definedName name="T19.2?L3">'[27]25.1'!$C$16:$F$16,'[27]25.1'!$H$16:$W$16</definedName>
    <definedName name="T19.2?L4">'[27]25.1'!$C$17:$F$17,'[27]25.1'!$H$17:$W$17</definedName>
    <definedName name="T19.2?L5">'[27]25.1'!$C$18:$F$18,'[27]25.1'!$H$18:$W$18</definedName>
    <definedName name="T19.2?L5.1">'[27]25.1'!$C$20:$F$20,'[27]25.1'!$H$20:$W$20</definedName>
    <definedName name="T19.2?L5.2">'[27]25.1'!$C$21:$F$21,'[27]25.1'!$H$21:$W$21</definedName>
    <definedName name="T19.2?L5.3">'[27]25.1'!$C$22:$F$22,'[27]25.1'!$H$22:$W$22</definedName>
    <definedName name="T19.2?L6">'[27]25.1'!$C$23:$F$23,'[27]25.1'!$H$23:$W$23</definedName>
    <definedName name="T19.2?L7">'[27]25.1'!$C$24:$F$24,'[27]25.1'!$H$24:$W$24</definedName>
    <definedName name="T19.2?L8">'[27]25.1'!$C$25:$F$25,'[27]25.1'!$H$25:$W$25</definedName>
    <definedName name="T19.2?L8.1">'[27]25.1'!$C$27:$F$27,'[27]25.1'!$H$27:$W$27</definedName>
    <definedName name="T19.2?L8.2">'[27]25.1'!$C$28:$F$28,'[27]25.1'!$H$28:$W$28</definedName>
    <definedName name="T19.2?L8.3">'[27]25.1'!$C$29:$F$29,'[27]25.1'!$H$29:$W$29</definedName>
    <definedName name="T19.2?L8.4">'[27]25.1'!$C$30:$F$30,'[27]25.1'!$H$30:$W$30</definedName>
    <definedName name="T19.2?L8.5">'[27]25.1'!$C$31:$F$31,'[27]25.1'!$H$31:$W$31</definedName>
    <definedName name="T19.2?L8.5.x">'[27]25.1'!$C$33:$F$35,'[27]25.1'!$H$33:$W$35</definedName>
    <definedName name="T19.2?L8.6">'[27]25.1'!$C$37:$F$37,'[27]25.1'!$H$37:$W$37</definedName>
    <definedName name="T19.2?L8.6.x">'[27]25.1'!$C$39:$F$40,'[27]25.1'!$H$39:$W$40</definedName>
    <definedName name="T19.2?L9">'[27]25.1'!$C$42:$F$42,'[27]25.1'!$H$42:$W$42</definedName>
    <definedName name="T19.2?unit?ТРУБ">'[27]25.1'!$C$47:$W$52,'[27]25.1'!$C$10:$W$44</definedName>
    <definedName name="T19?axis?R?ВРАС">'[27]24.1'!$C$27:$D$29,'[27]24.1'!$C$33:$D$34</definedName>
    <definedName name="T19?axis?R?ВРАС?">'[27]24.1'!$B$27:$B$29,'[27]24.1'!$B$33:$B$34</definedName>
    <definedName name="T19?Data">'[27]24.1'!$C$45:$D$45,'[27]24.1'!$C$47:$D$49,'[27]24.1'!$C$51:$D$53,'[27]24.1'!$C$7:$D$12,'[27]24.1'!$C$14:$D$19,'[27]24.1'!$C$21:$D$25,'[27]24.1'!$C$27:$D$29,'[27]24.1'!$C$31:$D$31,'[27]24.1'!$C$33:$D$34,'[27]24.1'!$C$36:$D$43</definedName>
    <definedName name="T19_1_1_Name3" localSheetId="28">'[27]9'!#REF!,'[27]9'!#REF!,'[27]9'!$L$4,'[27]9'!$J$4,'[27]9'!$H$4,'[27]9'!$F$4,'[27]9'!$N$4</definedName>
    <definedName name="T19_1_1_Name3" localSheetId="2">'[27]9'!#REF!,'[27]9'!#REF!,'[27]9'!$L$4,'[27]9'!$J$4,'[27]9'!$H$4,'[27]9'!$F$4,'[27]9'!$N$4</definedName>
    <definedName name="T19_1_1_Name3" localSheetId="25">'[27]9'!#REF!,'[27]9'!#REF!,'[27]9'!$L$4,'[27]9'!$J$4,'[27]9'!$H$4,'[27]9'!$F$4,'[27]9'!$N$4</definedName>
    <definedName name="T19_1_1_Name3" localSheetId="24">'[27]9'!#REF!,'[27]9'!#REF!,'[27]9'!$L$4,'[27]9'!$J$4,'[27]9'!$H$4,'[27]9'!$F$4,'[27]9'!$N$4</definedName>
    <definedName name="T19_1_1_Name3">'[27]9'!#REF!,'[27]9'!#REF!,'[27]9'!$L$4,'[27]9'!$J$4,'[27]9'!$H$4,'[27]9'!$F$4,'[27]9'!$N$4</definedName>
    <definedName name="T19_1_2_Name3">'[27]28.1'!$J$4,'[27]28.1'!$H$4,'[27]28.1'!$F$4,'[27]28.1'!$L$4</definedName>
    <definedName name="T19_2_Name3">'[27]25.1'!$P$4,'[27]25.1'!$L$4,'[27]25.1'!$H$4,'[27]25.1'!$T$4</definedName>
    <definedName name="T19_Protect">'[26]19'!$G$6:$K$23,'[26]19'!$A$27:$IV$126,'[26]19'!$P$1:$AP$65536,'[26]19'!$A$6:$C$23</definedName>
    <definedName name="T2.1?axis?R?ВТОП">'[26]2.1'!$E$48:$M$60,'[26]2.1'!$E$63:$M$75,'[26]2.1'!$E$78:$M$90,'[26]2.1'!$E$93:$M$105,'[26]2.1'!$E$108:$M$120,'[26]2.1'!$E$124:$M$136,'[26]2.1'!$E$139:$M$151,'[26]2.1'!$E$155:$M$167</definedName>
    <definedName name="T2.1?axis?R?ВТОП?">'[26]2.1'!$C$171:$C$183,'[26]2.1'!$C$155:$C$167,'[26]2.1'!$C$139:$C$151,'[26]2.1'!$C$124:$C$136,'[26]2.1'!$C$108:$C$120,'[26]2.1'!$C$93:$C$105,'[26]2.1'!$C$78:$C$90,'[26]2.1'!$C$63:$C$75</definedName>
    <definedName name="T2.1?axis?R?ДЕТ">'[26]2.1'!$E$187:$M$199,'[26]2.1'!$E$32:$M$44,'[26]2.1'!$E$48:$M$60,'[26]2.1'!$E$63:$M$75,'[26]2.1'!$E$78:$M$90,'[26]2.1'!$E$93:$M$105,'[26]2.1'!$E$108:$M$120,'[26]2.1'!$E$124:$M$136</definedName>
    <definedName name="T2.1?axis?R?ДЕТ?">'[26]2.1'!$B$48:$B$60,'[26]2.1'!$B$63:$B$75,'[26]2.1'!$B$78:$B$90,'[26]2.1'!$B$93:$B$105,'[26]2.1'!$B$108:$B$120,'[26]2.1'!$B$124:$B$136,'[26]2.1'!$B$139:$B$151,'[26]2.1'!$B$155:$B$167</definedName>
    <definedName name="T2.1?axis?R?ПЭ">'[27]15'!$C$19:$D$21,'[27]15'!$C$35:$D$41,'[27]15'!$C$45:$D$47,'[27]15'!$C$54:$D$60,'[27]15'!$C$64:$D$66,'[27]15'!$C$9:$D$15</definedName>
    <definedName name="T2.1?axis?R?ПЭ?">'[27]15'!$B$19:$B$21,'[27]15'!$B$35:$B$41,'[27]15'!$B$45:$B$47,'[27]15'!$B$54:$B$60,'[27]15'!$B$64:$B$66,'[27]15'!$B$9:$B$15</definedName>
    <definedName name="T2.1?Data" localSheetId="28">'[27]15'!$C$64:$D$66,'[27]15'!$C$9:$D$15,P1_T2.1?Data</definedName>
    <definedName name="T2.1?Data" localSheetId="2">'[27]15'!$C$64:$D$66,'[27]15'!$C$9:$D$15,P1_T2.1?Data</definedName>
    <definedName name="T2.1?Data" localSheetId="9">'[27]15'!$C$64:$D$66,'[27]15'!$C$9:$D$15,P1_T2.1?Data</definedName>
    <definedName name="T2.1?Data" localSheetId="25">'[27]15'!$C$64:$D$66,'[27]15'!$C$9:$D$15,P1_T2.1?Data</definedName>
    <definedName name="T2.1?Data" localSheetId="24">'[27]15'!$C$64:$D$66,'[27]15'!$C$9:$D$15,P1_T2.1?Data</definedName>
    <definedName name="T2.1?Data">'[27]15'!$C$64:$D$66,'[27]15'!$C$9:$D$15,P1_T2.1?Data</definedName>
    <definedName name="T2.1?item_ext?ГАЗ">'[26]2.1'!$E$192:$L$195,'[26]2.1'!$E$98:$L$101,'[26]2.1'!$E$83:$L$86,'[26]2.1'!$E$129:$L$132</definedName>
    <definedName name="T2.1?Name" localSheetId="28">'[34]4'!#REF!</definedName>
    <definedName name="T2.1?Name" localSheetId="2">'[34]4'!#REF!</definedName>
    <definedName name="T2.1?Name" localSheetId="25">'[34]4'!#REF!</definedName>
    <definedName name="T2.1?Name" localSheetId="24">'[34]4'!#REF!</definedName>
    <definedName name="T2.1?Name">'[34]4'!#REF!</definedName>
    <definedName name="T2.1?Protection" localSheetId="28">'доп. прил. 4.22 (общехоз)'!P6_T2.1?Protection</definedName>
    <definedName name="T2.1?Protection" localSheetId="2">'прил. 3.1'!P6_T2.1?Protection</definedName>
    <definedName name="T2.1?Protection" localSheetId="9">'приложение 5.2.1'!P6_T2.1?Protection</definedName>
    <definedName name="T2.1?Protection" localSheetId="25">УС2017!P6_T2.1?Protection</definedName>
    <definedName name="T2.1?Protection" localSheetId="24">'Услуги сторонних организаций'!P6_T2.1?Protection</definedName>
    <definedName name="T2.1?Protection">P6_T2.1?Protection</definedName>
    <definedName name="T2.1?unit?МКВТЧ">'[27]15'!$C$28:$D$28,'[27]15'!$C$30:$D$30,'[27]15'!$C$32:$D$69,'[27]15'!$C$6:$D$26</definedName>
    <definedName name="T2.1?unit?ПРЦ">'[27]15'!$C$31:$D$31,'[27]15'!$C$27:$D$27</definedName>
    <definedName name="T2.1?unit?РУБ.ТМКБ">'[26]2.1'!$E$192:$L$195,'[26]2.1'!$E$98:$L$101,'[26]2.1'!$E$129:$L$132</definedName>
    <definedName name="T2.1?unit?РУБ.ТНТ" localSheetId="28">'[26]2.1'!$E$196:$L$198,'[26]2.1'!$E$93:$L$95,P1_T2.1?unit?РУБ.ТНТ</definedName>
    <definedName name="T2.1?unit?РУБ.ТНТ" localSheetId="2">'[26]2.1'!$E$196:$L$198,'[26]2.1'!$E$93:$L$95,P1_T2.1?unit?РУБ.ТНТ</definedName>
    <definedName name="T2.1?unit?РУБ.ТНТ" localSheetId="9">'[26]2.1'!$E$196:$L$198,'[26]2.1'!$E$93:$L$95,P1_T2.1?unit?РУБ.ТНТ</definedName>
    <definedName name="T2.1?unit?РУБ.ТНТ" localSheetId="25">'[26]2.1'!$E$196:$L$198,'[26]2.1'!$E$93:$L$95,P1_T2.1?unit?РУБ.ТНТ</definedName>
    <definedName name="T2.1?unit?РУБ.ТНТ" localSheetId="24">'[26]2.1'!$E$196:$L$198,'[26]2.1'!$E$93:$L$95,P1_T2.1?unit?РУБ.ТНТ</definedName>
    <definedName name="T2.1?unit?РУБ.ТНТ">'[26]2.1'!$E$196:$L$198,'[26]2.1'!$E$93:$L$95,P1_T2.1?unit?РУБ.ТНТ</definedName>
    <definedName name="T2.1?unit?РУБ.ТУТ">'[26]2.1'!$E$175:$L$182,'[26]2.1'!$E$184:$L$184,'[26]2.1'!$E$170:$L$173</definedName>
    <definedName name="T2.1?unit?ТГКАЛ">'[26]2.1'!$E$22:$L$22,'[26]2.1'!$E$26:$L$26,'[26]2.1'!$E$19:$L$20</definedName>
    <definedName name="T2.1?unit?ТРУБ">'[26]2.1'!$E$138:$L$152,'[26]2.1'!$E$154:$L$168,'[26]2.1'!$E$107:$L$121</definedName>
    <definedName name="T2.1?unit?ТТНТ">'[26]2.1'!$E$82:$L$82,'[26]2.1'!$E$87:$L$89,'[26]2.1'!$E$78:$L$80</definedName>
    <definedName name="T2.1?unit?ТТУТ">'[26]2.1'!$E$28:$L$29,'[26]2.1'!$E$31:$L$34,'[26]2.1'!$E$36:$L$43,'[26]2.1'!$E$45:$L$45,'[26]2.1'!$E$25:$L$25</definedName>
    <definedName name="T2.1_Protect" localSheetId="28">P4_T2.1_Protect,P5_T2.1_Protect,P6_T2.1_Protect,'доп. прил. 4.22 (общехоз)'!P7_T2.1_Protect</definedName>
    <definedName name="T2.1_Protect" localSheetId="2">P4_T2.1_Protect,P5_T2.1_Protect,P6_T2.1_Protect,'прил. 3.1'!P7_T2.1_Protect</definedName>
    <definedName name="T2.1_Protect" localSheetId="9">P4_T2.1_Protect,P5_T2.1_Protect,P6_T2.1_Protect,'приложение 5.2.1'!P7_T2.1_Protect</definedName>
    <definedName name="T2.1_Protect" localSheetId="25">P4_T2.1_Protect,P5_T2.1_Protect,P6_T2.1_Protect,УС2017!P7_T2.1_Protect</definedName>
    <definedName name="T2.1_Protect" localSheetId="24">P4_T2.1_Protect,P5_T2.1_Protect,P6_T2.1_Protect,'Услуги сторонних организаций'!P7_T2.1_Protect</definedName>
    <definedName name="T2.1_Protect">P4_T2.1_Protect,P5_T2.1_Protect,P6_T2.1_Protect,P7_T2.1_Protect</definedName>
    <definedName name="T2.2?axis?C?ПФ" localSheetId="28">#REF!</definedName>
    <definedName name="T2.2?axis?C?ПФ" localSheetId="2">#REF!</definedName>
    <definedName name="T2.2?axis?C?ПФ" localSheetId="25">#REF!</definedName>
    <definedName name="T2.2?axis?C?ПФ" localSheetId="24">#REF!</definedName>
    <definedName name="T2.2?axis?C?ПФ">#REF!</definedName>
    <definedName name="T2.2?axis?C?ПФ?" localSheetId="25">#REF!</definedName>
    <definedName name="T2.2?axis?C?ПФ?" localSheetId="24">#REF!</definedName>
    <definedName name="T2.2?axis?C?ПФ?">#REF!</definedName>
    <definedName name="T2.2?axis?C?ПЭ" localSheetId="25">#REF!</definedName>
    <definedName name="T2.2?axis?C?ПЭ">#REF!</definedName>
    <definedName name="T2.2?axis?C?ПЭ?" localSheetId="25">#REF!</definedName>
    <definedName name="T2.2?axis?C?ПЭ?">#REF!</definedName>
    <definedName name="T2.2?axis?R?ВТОП">'[26]2.2'!$E$48:$M$60,'[26]2.2'!$E$63:$M$75,'[26]2.2'!$E$78:$M$90,'[26]2.2'!$E$93:$M$105,'[26]2.2'!$E$108:$M$120,'[26]2.2'!$E$124:$M$136,'[26]2.2'!$E$139:$M$151,'[26]2.2'!$E$155:$M$167</definedName>
    <definedName name="T2.2?axis?R?ВТОП?">'[26]2.2'!$C$171:$C$183,'[26]2.2'!$C$155:$C$167,'[26]2.2'!$C$139:$C$151,'[26]2.2'!$C$124:$C$136,'[26]2.2'!$C$108:$C$120,'[26]2.2'!$C$93:$C$105,'[26]2.2'!$C$78:$C$90,'[26]2.2'!$C$63:$C$75</definedName>
    <definedName name="T2.2?axis?R?ДЕТ">'[26]2.2'!$E$187:$M$199,'[26]2.2'!$E$32:$M$44,'[26]2.2'!$E$48:$M$60,'[26]2.2'!$E$63:$M$75,'[26]2.2'!$E$78:$M$90,'[26]2.2'!$E$93:$M$105,'[26]2.2'!$E$108:$M$120,'[26]2.2'!$E$124:$M$136</definedName>
    <definedName name="T2.2?axis?R?ДЕТ?">'[26]2.2'!$B$48:$B$60,'[26]2.2'!$B$63:$B$75,'[26]2.2'!$B$78:$B$90,'[26]2.2'!$B$93:$B$105,'[26]2.2'!$B$108:$B$120,'[26]2.2'!$B$124:$B$136,'[26]2.2'!$B$139:$B$151,'[26]2.2'!$B$155:$B$167</definedName>
    <definedName name="T2.2?axis?ПРД?ПРЕД" localSheetId="28">#REF!</definedName>
    <definedName name="T2.2?axis?ПРД?ПРЕД" localSheetId="2">#REF!</definedName>
    <definedName name="T2.2?axis?ПРД?ПРЕД" localSheetId="25">#REF!</definedName>
    <definedName name="T2.2?axis?ПРД?ПРЕД" localSheetId="24">#REF!</definedName>
    <definedName name="T2.2?axis?ПРД?ПРЕД">#REF!</definedName>
    <definedName name="T2.2?Data">'[27]18'!$C$10:$D$16,'[27]18'!$C$18:$D$21,'[27]18'!$C$23:$D$25,'[27]18'!$C$6:$D$8</definedName>
    <definedName name="T2.2?item_ext?ГАЗ">'[26]2.2'!$E$192:$L$195,'[26]2.2'!$E$98:$L$101,'[26]2.2'!$E$83:$L$86,'[26]2.2'!$E$129:$L$132</definedName>
    <definedName name="T2.2?L1" localSheetId="28">#REF!</definedName>
    <definedName name="T2.2?L1" localSheetId="2">#REF!</definedName>
    <definedName name="T2.2?L1" localSheetId="25">#REF!</definedName>
    <definedName name="T2.2?L1" localSheetId="24">#REF!</definedName>
    <definedName name="T2.2?L1">#REF!</definedName>
    <definedName name="T2.2?L10" localSheetId="25">#REF!</definedName>
    <definedName name="T2.2?L10" localSheetId="24">#REF!</definedName>
    <definedName name="T2.2?L10">#REF!</definedName>
    <definedName name="T2.2?L100" localSheetId="25">#REF!</definedName>
    <definedName name="T2.2?L100" localSheetId="24">#REF!</definedName>
    <definedName name="T2.2?L100">#REF!</definedName>
    <definedName name="T2.2?L11" localSheetId="25">#REF!</definedName>
    <definedName name="T2.2?L11">#REF!</definedName>
    <definedName name="T2.2?L12" localSheetId="25">#REF!</definedName>
    <definedName name="T2.2?L12">#REF!</definedName>
    <definedName name="T2.2?L13" localSheetId="25">#REF!</definedName>
    <definedName name="T2.2?L13">#REF!</definedName>
    <definedName name="T2.2?L14" localSheetId="25">#REF!</definedName>
    <definedName name="T2.2?L14">#REF!</definedName>
    <definedName name="T2.2?L15" localSheetId="25">#REF!</definedName>
    <definedName name="T2.2?L15">#REF!</definedName>
    <definedName name="T2.2?L16" localSheetId="25">#REF!</definedName>
    <definedName name="T2.2?L16">#REF!</definedName>
    <definedName name="T2.2?L17" localSheetId="25">#REF!</definedName>
    <definedName name="T2.2?L17">#REF!</definedName>
    <definedName name="T2.2?L17.1" localSheetId="25">#REF!</definedName>
    <definedName name="T2.2?L17.1">#REF!</definedName>
    <definedName name="T2.2?L17.x" localSheetId="25">#REF!</definedName>
    <definedName name="T2.2?L17.x">#REF!</definedName>
    <definedName name="T2.2?L18" localSheetId="25">#REF!</definedName>
    <definedName name="T2.2?L18">#REF!</definedName>
    <definedName name="T2.2?L18.x" localSheetId="25">#REF!</definedName>
    <definedName name="T2.2?L18.x">#REF!</definedName>
    <definedName name="T2.2?L19" localSheetId="25">#REF!</definedName>
    <definedName name="T2.2?L19">#REF!</definedName>
    <definedName name="T2.2?L19.x" localSheetId="25">#REF!</definedName>
    <definedName name="T2.2?L19.x">#REF!</definedName>
    <definedName name="T2.2?L2" localSheetId="25">#REF!</definedName>
    <definedName name="T2.2?L2">#REF!</definedName>
    <definedName name="T2.2?L2.1" localSheetId="25">#REF!</definedName>
    <definedName name="T2.2?L2.1">#REF!</definedName>
    <definedName name="T2.2?L2.1.1" localSheetId="25">#REF!</definedName>
    <definedName name="T2.2?L2.1.1">#REF!</definedName>
    <definedName name="T2.2?L2.2" localSheetId="25">#REF!</definedName>
    <definedName name="T2.2?L2.2">#REF!</definedName>
    <definedName name="T2.2?L2.2.1" localSheetId="25">#REF!</definedName>
    <definedName name="T2.2?L2.2.1">#REF!</definedName>
    <definedName name="T2.2?L20" localSheetId="25">#REF!</definedName>
    <definedName name="T2.2?L20">#REF!</definedName>
    <definedName name="T2.2?L20.x" localSheetId="25">#REF!</definedName>
    <definedName name="T2.2?L20.x">#REF!</definedName>
    <definedName name="T2.2?L21" localSheetId="25">#REF!</definedName>
    <definedName name="T2.2?L21">#REF!</definedName>
    <definedName name="T2.2?L21.x" localSheetId="25">#REF!</definedName>
    <definedName name="T2.2?L21.x">#REF!</definedName>
    <definedName name="T2.2?L22" localSheetId="25">#REF!</definedName>
    <definedName name="T2.2?L22">#REF!</definedName>
    <definedName name="T2.2?L22.1" localSheetId="25">#REF!</definedName>
    <definedName name="T2.2?L22.1">#REF!</definedName>
    <definedName name="T2.2?L22.x" localSheetId="25">#REF!</definedName>
    <definedName name="T2.2?L22.x">#REF!</definedName>
    <definedName name="T2.2?L23" localSheetId="25">#REF!</definedName>
    <definedName name="T2.2?L23">#REF!</definedName>
    <definedName name="T2.2?L23.x" localSheetId="25">#REF!</definedName>
    <definedName name="T2.2?L23.x">#REF!</definedName>
    <definedName name="T2.2?L24" localSheetId="25">#REF!</definedName>
    <definedName name="T2.2?L24">#REF!</definedName>
    <definedName name="T2.2?L24.1" localSheetId="25">#REF!</definedName>
    <definedName name="T2.2?L24.1">#REF!</definedName>
    <definedName name="T2.2?L24.x" localSheetId="25">#REF!</definedName>
    <definedName name="T2.2?L24.x">#REF!</definedName>
    <definedName name="T2.2?L25" localSheetId="25">#REF!</definedName>
    <definedName name="T2.2?L25">#REF!</definedName>
    <definedName name="T2.2?L25.1" localSheetId="25">#REF!</definedName>
    <definedName name="T2.2?L25.1">#REF!</definedName>
    <definedName name="T2.2?L25.x" localSheetId="25">#REF!</definedName>
    <definedName name="T2.2?L25.x">#REF!</definedName>
    <definedName name="T2.2?L26" localSheetId="25">#REF!</definedName>
    <definedName name="T2.2?L26">#REF!</definedName>
    <definedName name="T2.2?L26.1" localSheetId="25">#REF!</definedName>
    <definedName name="T2.2?L26.1">#REF!</definedName>
    <definedName name="T2.2?L26.x" localSheetId="25">#REF!</definedName>
    <definedName name="T2.2?L26.x">#REF!</definedName>
    <definedName name="T2.2?L27" localSheetId="25">#REF!</definedName>
    <definedName name="T2.2?L27">#REF!</definedName>
    <definedName name="T2.2?L27.x" localSheetId="25">#REF!</definedName>
    <definedName name="T2.2?L27.x">#REF!</definedName>
    <definedName name="T2.2?L28" localSheetId="25">#REF!</definedName>
    <definedName name="T2.2?L28">#REF!</definedName>
    <definedName name="T2.2?L3" localSheetId="25">#REF!</definedName>
    <definedName name="T2.2?L3">#REF!</definedName>
    <definedName name="T2.2?L4" localSheetId="25">#REF!</definedName>
    <definedName name="T2.2?L4">#REF!</definedName>
    <definedName name="T2.2?L4.1" localSheetId="25">#REF!</definedName>
    <definedName name="T2.2?L4.1">#REF!</definedName>
    <definedName name="T2.2?L5" localSheetId="25">#REF!</definedName>
    <definedName name="T2.2?L5">#REF!</definedName>
    <definedName name="T2.2?L6" localSheetId="25">#REF!</definedName>
    <definedName name="T2.2?L6">#REF!</definedName>
    <definedName name="T2.2?L7" localSheetId="25">#REF!</definedName>
    <definedName name="T2.2?L7">#REF!</definedName>
    <definedName name="T2.2?L7.1" localSheetId="25">#REF!</definedName>
    <definedName name="T2.2?L7.1">#REF!</definedName>
    <definedName name="T2.2?L8" localSheetId="25">#REF!</definedName>
    <definedName name="T2.2?L8">#REF!</definedName>
    <definedName name="T2.2?L9" localSheetId="25">#REF!</definedName>
    <definedName name="T2.2?L9">#REF!</definedName>
    <definedName name="T2.2?Name" localSheetId="25">#REF!</definedName>
    <definedName name="T2.2?Name">#REF!</definedName>
    <definedName name="T2.2?Table" localSheetId="25">#REF!</definedName>
    <definedName name="T2.2?Table">#REF!</definedName>
    <definedName name="T2.2?Title" localSheetId="25">#REF!</definedName>
    <definedName name="T2.2?Title">#REF!</definedName>
    <definedName name="T2.2?unit?Г.КВТЧ" localSheetId="25">#REF!</definedName>
    <definedName name="T2.2?unit?Г.КВТЧ">#REF!</definedName>
    <definedName name="T2.2?unit?КВТЧ.ГКАЛ" localSheetId="25">#REF!</definedName>
    <definedName name="T2.2?unit?КВТЧ.ГКАЛ">#REF!</definedName>
    <definedName name="T2.2?unit?КГ.ГКАЛ" localSheetId="25">#REF!</definedName>
    <definedName name="T2.2?unit?КГ.ГКАЛ">#REF!</definedName>
    <definedName name="T2.2?unit?МКВТЧ">'[27]18'!$C$6:$D$16,'[27]18'!$C$18:$D$21,'[27]18'!$C$23:$D$25</definedName>
    <definedName name="T2.2?unit?ММКБ" localSheetId="28">#REF!</definedName>
    <definedName name="T2.2?unit?ММКБ" localSheetId="2">#REF!</definedName>
    <definedName name="T2.2?unit?ММКБ" localSheetId="25">#REF!</definedName>
    <definedName name="T2.2?unit?ММКБ" localSheetId="24">#REF!</definedName>
    <definedName name="T2.2?unit?ММКБ">#REF!</definedName>
    <definedName name="T2.2?unit?ПРЦ">'[26]2.2'!$E$21:$L$21,'[26]2.2'!$E$30:$L$30,'[26]2.2'!$E$47:$L$50,'[26]2.2'!$E$52:$L$59,'[26]2.2'!$E$11:$L$11,'[26]2.2'!$E$17:$L$17</definedName>
    <definedName name="T2.2?unit?РУБ.ТКВТЧ" localSheetId="28">#REF!</definedName>
    <definedName name="T2.2?unit?РУБ.ТКВТЧ" localSheetId="2">#REF!</definedName>
    <definedName name="T2.2?unit?РУБ.ТКВТЧ" localSheetId="25">#REF!</definedName>
    <definedName name="T2.2?unit?РУБ.ТКВТЧ" localSheetId="24">#REF!</definedName>
    <definedName name="T2.2?unit?РУБ.ТКВТЧ">#REF!</definedName>
    <definedName name="T2.2?unit?РУБ.ТМКБ">'[26]2.2'!$E$192:$L$195,'[26]2.2'!$E$98:$L$101,'[26]2.2'!$E$129:$L$132</definedName>
    <definedName name="T2.2?unit?РУБ.ТНТ" localSheetId="28">'[26]2.2'!$E$196:$L$198,'[26]2.2'!$E$97:$L$97,P1_T2.2?unit?РУБ.ТНТ</definedName>
    <definedName name="T2.2?unit?РУБ.ТНТ" localSheetId="2">'[26]2.2'!$E$196:$L$198,'[26]2.2'!$E$97:$L$97,P1_T2.2?unit?РУБ.ТНТ</definedName>
    <definedName name="T2.2?unit?РУБ.ТНТ" localSheetId="9">'[26]2.2'!$E$196:$L$198,'[26]2.2'!$E$97:$L$97,P1_T2.2?unit?РУБ.ТНТ</definedName>
    <definedName name="T2.2?unit?РУБ.ТНТ" localSheetId="25">'[26]2.2'!$E$196:$L$198,'[26]2.2'!$E$97:$L$97,P1_T2.2?unit?РУБ.ТНТ</definedName>
    <definedName name="T2.2?unit?РУБ.ТНТ" localSheetId="24">'[26]2.2'!$E$196:$L$198,'[26]2.2'!$E$97:$L$97,P1_T2.2?unit?РУБ.ТНТ</definedName>
    <definedName name="T2.2?unit?РУБ.ТНТ">'[26]2.2'!$E$196:$L$198,'[26]2.2'!$E$97:$L$97,P1_T2.2?unit?РУБ.ТНТ</definedName>
    <definedName name="T2.2?unit?РУБ.ТУТ">'[26]2.2'!$E$175:$L$182,'[26]2.2'!$E$184:$L$184,'[26]2.2'!$E$170:$L$173</definedName>
    <definedName name="T2.2?unit?ТГКАЛ">'[26]2.2'!$E$22:$L$22,'[26]2.2'!$E$26:$L$26,'[26]2.2'!$E$19:$L$20</definedName>
    <definedName name="T2.2?unit?ТРУБ">'[26]2.2'!$E$138:$L$152,'[26]2.2'!$E$154:$L$168,'[26]2.2'!$E$107:$L$121</definedName>
    <definedName name="T2.2?unit?ТТНТ">'[26]2.2'!$E$82:$L$82,'[26]2.2'!$E$87:$L$89,'[26]2.2'!$E$78:$L$80</definedName>
    <definedName name="T2.2?unit?ТТУТ">'[26]2.2'!$E$28:$L$29,'[26]2.2'!$E$31:$L$34,'[26]2.2'!$E$36:$L$43,'[26]2.2'!$E$45:$L$45,'[26]2.2'!$E$25:$L$25</definedName>
    <definedName name="T2.2?unit?ЧСЛ" localSheetId="28">#REF!</definedName>
    <definedName name="T2.2?unit?ЧСЛ" localSheetId="2">#REF!</definedName>
    <definedName name="T2.2?unit?ЧСЛ" localSheetId="25">#REF!</definedName>
    <definedName name="T2.2?unit?ЧСЛ" localSheetId="24">#REF!</definedName>
    <definedName name="T2.2?unit?ЧСЛ">#REF!</definedName>
    <definedName name="T2.2_Protect" localSheetId="28">'[26]2.2'!$A$203:$IV$304,'[26]2.2'!$Q$1:$AQ$65536,'[26]2.2'!$B$197:$B$198,P1_T2.2_Protect,P2_T2.2_Protect,P3_T2.2_Protect,P4_T2.2_Protect,P5_T2.2_Protect,P6_T2.2_Protect</definedName>
    <definedName name="T2.2_Protect" localSheetId="2">'[26]2.2'!$A$203:$IV$304,'[26]2.2'!$Q$1:$AQ$65536,'[26]2.2'!$B$197:$B$198,P1_T2.2_Protect,P2_T2.2_Protect,P3_T2.2_Protect,P4_T2.2_Protect,P5_T2.2_Protect,P6_T2.2_Protect</definedName>
    <definedName name="T2.2_Protect" localSheetId="9">'[26]2.2'!$A$203:$IV$304,'[26]2.2'!$Q$1:$AQ$65536,'[26]2.2'!$B$197:$B$198,P1_T2.2_Protect,P2_T2.2_Protect,P3_T2.2_Protect,P4_T2.2_Protect,P5_T2.2_Protect,P6_T2.2_Protect</definedName>
    <definedName name="T2.2_Protect" localSheetId="25">'[26]2.2'!$A$203:$IV$304,'[26]2.2'!$Q$1:$AQ$65536,'[26]2.2'!$B$197:$B$198,P1_T2.2_Protect,P2_T2.2_Protect,P3_T2.2_Protect,P4_T2.2_Protect,P5_T2.2_Protect,P6_T2.2_Protect</definedName>
    <definedName name="T2.2_Protect" localSheetId="24">'[26]2.2'!$A$203:$IV$304,'[26]2.2'!$Q$1:$AQ$65536,'[26]2.2'!$B$197:$B$198,P1_T2.2_Protect,P2_T2.2_Protect,P3_T2.2_Protect,P4_T2.2_Protect,P5_T2.2_Protect,P6_T2.2_Protect</definedName>
    <definedName name="T2.2_Protect">'[26]2.2'!$A$203:$IV$304,'[26]2.2'!$Q$1:$AQ$65536,'[26]2.2'!$B$197:$B$198,P1_T2.2_Protect,P2_T2.2_Protect,P3_T2.2_Protect,P4_T2.2_Protect,P5_T2.2_Protect,P6_T2.2_Protect</definedName>
    <definedName name="T2?axis?C?ПФ" localSheetId="28">#REF!</definedName>
    <definedName name="T2?axis?C?ПФ" localSheetId="2">#REF!</definedName>
    <definedName name="T2?axis?C?ПФ" localSheetId="25">#REF!</definedName>
    <definedName name="T2?axis?C?ПФ" localSheetId="24">#REF!</definedName>
    <definedName name="T2?axis?C?ПФ">#REF!</definedName>
    <definedName name="T2?axis?C?ПЭ" localSheetId="25">#REF!</definedName>
    <definedName name="T2?axis?C?ПЭ" localSheetId="24">#REF!</definedName>
    <definedName name="T2?axis?C?ПЭ">#REF!</definedName>
    <definedName name="T2?axis?C?ПЭ?" localSheetId="25">#REF!</definedName>
    <definedName name="T2?axis?C?ПЭ?" localSheetId="24">#REF!</definedName>
    <definedName name="T2?axis?C?ПЭ?">#REF!</definedName>
    <definedName name="T2?axis?R?ВТОП" localSheetId="28">'[26]2'!$E$170:$N$182,'[26]2'!$E$186:$N$198,'[26]2'!$E$30:$N$42,P1_T2?axis?R?ВТОП</definedName>
    <definedName name="T2?axis?R?ВТОП" localSheetId="2">'[26]2'!$E$170:$N$182,'[26]2'!$E$186:$N$198,'[26]2'!$E$30:$N$42,P1_T2?axis?R?ВТОП</definedName>
    <definedName name="T2?axis?R?ВТОП" localSheetId="9">'[26]2'!$E$170:$N$182,'[26]2'!$E$186:$N$198,'[26]2'!$E$30:$N$42,P1_T2?axis?R?ВТОП</definedName>
    <definedName name="T2?axis?R?ВТОП" localSheetId="25">'[26]2'!$E$170:$N$182,'[26]2'!$E$186:$N$198,'[26]2'!$E$30:$N$42,P1_T2?axis?R?ВТОП</definedName>
    <definedName name="T2?axis?R?ВТОП" localSheetId="24">'[26]2'!$E$170:$N$182,'[26]2'!$E$186:$N$198,'[26]2'!$E$30:$N$42,P1_T2?axis?R?ВТОП</definedName>
    <definedName name="T2?axis?R?ВТОП">'[26]2'!$E$170:$N$182,'[26]2'!$E$186:$N$198,'[26]2'!$E$30:$N$42,P1_T2?axis?R?ВТОП</definedName>
    <definedName name="T2?axis?R?ВТОП?" localSheetId="28">'[26]2'!$C$46:$C$58,'[26]2'!$C$30:$C$42,'[26]2'!$C$186:$C$198,P1_T2?axis?R?ВТОП?</definedName>
    <definedName name="T2?axis?R?ВТОП?" localSheetId="2">'[26]2'!$C$46:$C$58,'[26]2'!$C$30:$C$42,'[26]2'!$C$186:$C$198,P1_T2?axis?R?ВТОП?</definedName>
    <definedName name="T2?axis?R?ВТОП?" localSheetId="9">'[26]2'!$C$46:$C$58,'[26]2'!$C$30:$C$42,'[26]2'!$C$186:$C$198,P1_T2?axis?R?ВТОП?</definedName>
    <definedName name="T2?axis?R?ВТОП?" localSheetId="25">'[26]2'!$C$46:$C$58,'[26]2'!$C$30:$C$42,'[26]2'!$C$186:$C$198,P1_T2?axis?R?ВТОП?</definedName>
    <definedName name="T2?axis?R?ВТОП?" localSheetId="24">'[26]2'!$C$46:$C$58,'[26]2'!$C$30:$C$42,'[26]2'!$C$186:$C$198,P1_T2?axis?R?ВТОП?</definedName>
    <definedName name="T2?axis?R?ВТОП?">'[26]2'!$C$46:$C$58,'[26]2'!$C$30:$C$42,'[26]2'!$C$186:$C$198,P1_T2?axis?R?ВТОП?</definedName>
    <definedName name="T2?axis?R?ДЕТ" localSheetId="28">'[26]2'!$E$137:$N$149,'[26]2'!$E$153:$N$166,'[26]2'!$E$170:$N$182,P1_T2?axis?R?ДЕТ</definedName>
    <definedName name="T2?axis?R?ДЕТ" localSheetId="2">'[26]2'!$E$137:$N$149,'[26]2'!$E$153:$N$166,'[26]2'!$E$170:$N$182,P1_T2?axis?R?ДЕТ</definedName>
    <definedName name="T2?axis?R?ДЕТ" localSheetId="9">'[26]2'!$E$137:$N$149,'[26]2'!$E$153:$N$166,'[26]2'!$E$170:$N$182,P1_T2?axis?R?ДЕТ</definedName>
    <definedName name="T2?axis?R?ДЕТ" localSheetId="25">'[26]2'!$E$137:$N$149,'[26]2'!$E$153:$N$166,'[26]2'!$E$170:$N$182,P1_T2?axis?R?ДЕТ</definedName>
    <definedName name="T2?axis?R?ДЕТ" localSheetId="24">'[26]2'!$E$137:$N$149,'[26]2'!$E$153:$N$166,'[26]2'!$E$170:$N$182,P1_T2?axis?R?ДЕТ</definedName>
    <definedName name="T2?axis?R?ДЕТ">'[26]2'!$E$137:$N$149,'[26]2'!$E$153:$N$166,'[26]2'!$E$170:$N$182,P1_T2?axis?R?ДЕТ</definedName>
    <definedName name="T2?axis?R?ДЕТ?" localSheetId="28">'[26]2'!$B$170:$B$182,'[26]2'!$B$186:$B$198,'[26]2'!$B$30:$B$42,P1_T2?axis?R?ДЕТ?</definedName>
    <definedName name="T2?axis?R?ДЕТ?" localSheetId="2">'[26]2'!$B$170:$B$182,'[26]2'!$B$186:$B$198,'[26]2'!$B$30:$B$42,P1_T2?axis?R?ДЕТ?</definedName>
    <definedName name="T2?axis?R?ДЕТ?" localSheetId="9">'[26]2'!$B$170:$B$182,'[26]2'!$B$186:$B$198,'[26]2'!$B$30:$B$42,P1_T2?axis?R?ДЕТ?</definedName>
    <definedName name="T2?axis?R?ДЕТ?" localSheetId="25">'[26]2'!$B$170:$B$182,'[26]2'!$B$186:$B$198,'[26]2'!$B$30:$B$42,P1_T2?axis?R?ДЕТ?</definedName>
    <definedName name="T2?axis?R?ДЕТ?" localSheetId="24">'[26]2'!$B$170:$B$182,'[26]2'!$B$186:$B$198,'[26]2'!$B$30:$B$42,P1_T2?axis?R?ДЕТ?</definedName>
    <definedName name="T2?axis?R?ДЕТ?">'[26]2'!$B$170:$B$182,'[26]2'!$B$186:$B$198,'[26]2'!$B$30:$B$42,P1_T2?axis?R?ДЕТ?</definedName>
    <definedName name="T2?axis?ПРД?РЕГ" localSheetId="28">#REF!</definedName>
    <definedName name="T2?axis?ПРД?РЕГ" localSheetId="2">#REF!</definedName>
    <definedName name="T2?axis?ПРД?РЕГ" localSheetId="25">#REF!</definedName>
    <definedName name="T2?axis?ПРД?РЕГ" localSheetId="24">#REF!</definedName>
    <definedName name="T2?axis?ПРД?РЕГ">#REF!</definedName>
    <definedName name="T2?Data" localSheetId="28">P5_T2?Data,P6_T2?Data,'доп. прил. 4.22 (общехоз)'!P7_T2?Data</definedName>
    <definedName name="T2?Data" localSheetId="2">P5_T2?Data,P6_T2?Data,'прил. 3.1'!P7_T2?Data</definedName>
    <definedName name="T2?Data" localSheetId="9">P5_T2?Data,P6_T2?Data,'приложение 5.2.1'!P7_T2?Data</definedName>
    <definedName name="T2?Data" localSheetId="25">P5_T2?Data,P6_T2?Data,УС2017!P7_T2?Data</definedName>
    <definedName name="T2?Data" localSheetId="24">P5_T2?Data,P6_T2?Data,'Услуги сторонних организаций'!P7_T2?Data</definedName>
    <definedName name="T2?Data">P5_T2?Data,P6_T2?Data,P7_T2?Data</definedName>
    <definedName name="T2?item_ext?ГАЗ">'[26]2'!$E$191:$H$194,'[26]2'!$E$96:$H$99,'[26]2'!$E$81:$H$84,'[26]2'!$E$127:$H$130</definedName>
    <definedName name="T2?item_ext?РОСТ" localSheetId="28">#REF!</definedName>
    <definedName name="T2?item_ext?РОСТ" localSheetId="2">#REF!</definedName>
    <definedName name="T2?item_ext?РОСТ" localSheetId="25">#REF!</definedName>
    <definedName name="T2?item_ext?РОСТ" localSheetId="24">#REF!</definedName>
    <definedName name="T2?item_ext?РОСТ">#REF!</definedName>
    <definedName name="T2?L1" localSheetId="25">#REF!</definedName>
    <definedName name="T2?L1" localSheetId="24">#REF!</definedName>
    <definedName name="T2?L1">#REF!</definedName>
    <definedName name="T2?L10" localSheetId="25">#REF!</definedName>
    <definedName name="T2?L10" localSheetId="24">#REF!</definedName>
    <definedName name="T2?L10">#REF!</definedName>
    <definedName name="T2?L100" localSheetId="25">#REF!</definedName>
    <definedName name="T2?L100">#REF!</definedName>
    <definedName name="T2?L11" localSheetId="25">#REF!</definedName>
    <definedName name="T2?L11">#REF!</definedName>
    <definedName name="T2?L12" localSheetId="25">#REF!</definedName>
    <definedName name="T2?L12">#REF!</definedName>
    <definedName name="T2?L13" localSheetId="25">#REF!</definedName>
    <definedName name="T2?L13">#REF!</definedName>
    <definedName name="T2?L14" localSheetId="25">#REF!</definedName>
    <definedName name="T2?L14">#REF!</definedName>
    <definedName name="T2?L15" localSheetId="25">#REF!</definedName>
    <definedName name="T2?L15">#REF!</definedName>
    <definedName name="T2?L16" localSheetId="25">#REF!</definedName>
    <definedName name="T2?L16">#REF!</definedName>
    <definedName name="T2?L17" localSheetId="25">#REF!</definedName>
    <definedName name="T2?L17">#REF!</definedName>
    <definedName name="T2?L17.1" localSheetId="25">#REF!</definedName>
    <definedName name="T2?L17.1">#REF!</definedName>
    <definedName name="T2?L17.x" localSheetId="25">#REF!</definedName>
    <definedName name="T2?L17.x">#REF!</definedName>
    <definedName name="T2?L18" localSheetId="25">#REF!</definedName>
    <definedName name="T2?L18">#REF!</definedName>
    <definedName name="T2?L18.x" localSheetId="25">#REF!</definedName>
    <definedName name="T2?L18.x">#REF!</definedName>
    <definedName name="T2?L19" localSheetId="25">#REF!</definedName>
    <definedName name="T2?L19">#REF!</definedName>
    <definedName name="T2?L19.x" localSheetId="25">#REF!</definedName>
    <definedName name="T2?L19.x">#REF!</definedName>
    <definedName name="T2?L2" localSheetId="25">#REF!</definedName>
    <definedName name="T2?L2">#REF!</definedName>
    <definedName name="T2?L2.1" localSheetId="25">#REF!</definedName>
    <definedName name="T2?L2.1">#REF!</definedName>
    <definedName name="T2?L2.1.1" localSheetId="25">#REF!</definedName>
    <definedName name="T2?L2.1.1">#REF!</definedName>
    <definedName name="T2?L2.2" localSheetId="25">#REF!</definedName>
    <definedName name="T2?L2.2">#REF!</definedName>
    <definedName name="T2?L2.2.1" localSheetId="25">#REF!</definedName>
    <definedName name="T2?L2.2.1">#REF!</definedName>
    <definedName name="T2?L20" localSheetId="25">#REF!</definedName>
    <definedName name="T2?L20">#REF!</definedName>
    <definedName name="T2?L20.x" localSheetId="25">#REF!</definedName>
    <definedName name="T2?L20.x">#REF!</definedName>
    <definedName name="T2?L21" localSheetId="25">#REF!</definedName>
    <definedName name="T2?L21">#REF!</definedName>
    <definedName name="T2?L21.x" localSheetId="25">#REF!</definedName>
    <definedName name="T2?L21.x">#REF!</definedName>
    <definedName name="T2?L22" localSheetId="25">#REF!</definedName>
    <definedName name="T2?L22">#REF!</definedName>
    <definedName name="T2?L22.1" localSheetId="25">#REF!</definedName>
    <definedName name="T2?L22.1">#REF!</definedName>
    <definedName name="T2?L22.x" localSheetId="25">#REF!</definedName>
    <definedName name="T2?L22.x">#REF!</definedName>
    <definedName name="T2?L23" localSheetId="25">#REF!</definedName>
    <definedName name="T2?L23">#REF!</definedName>
    <definedName name="T2?L23.x" localSheetId="25">#REF!</definedName>
    <definedName name="T2?L23.x">#REF!</definedName>
    <definedName name="T2?L24" localSheetId="25">#REF!</definedName>
    <definedName name="T2?L24">#REF!</definedName>
    <definedName name="T2?L24.1" localSheetId="25">#REF!</definedName>
    <definedName name="T2?L24.1">#REF!</definedName>
    <definedName name="T2?L24.x" localSheetId="25">#REF!</definedName>
    <definedName name="T2?L24.x">#REF!</definedName>
    <definedName name="T2?L25" localSheetId="25">#REF!</definedName>
    <definedName name="T2?L25">#REF!</definedName>
    <definedName name="T2?L25.1" localSheetId="25">#REF!</definedName>
    <definedName name="T2?L25.1">#REF!</definedName>
    <definedName name="T2?L25.x" localSheetId="25">#REF!</definedName>
    <definedName name="T2?L25.x">#REF!</definedName>
    <definedName name="T2?L26" localSheetId="25">#REF!</definedName>
    <definedName name="T2?L26">#REF!</definedName>
    <definedName name="T2?L26.1" localSheetId="25">#REF!</definedName>
    <definedName name="T2?L26.1">#REF!</definedName>
    <definedName name="T2?L26.x" localSheetId="25">#REF!</definedName>
    <definedName name="T2?L26.x">#REF!</definedName>
    <definedName name="T2?L27" localSheetId="25">#REF!</definedName>
    <definedName name="T2?L27">#REF!</definedName>
    <definedName name="T2?L27.x" localSheetId="25">#REF!</definedName>
    <definedName name="T2?L27.x">#REF!</definedName>
    <definedName name="T2?L28" localSheetId="25">#REF!</definedName>
    <definedName name="T2?L28">#REF!</definedName>
    <definedName name="T2?L3" localSheetId="25">#REF!</definedName>
    <definedName name="T2?L3">#REF!</definedName>
    <definedName name="T2?L4" localSheetId="25">#REF!</definedName>
    <definedName name="T2?L4">#REF!</definedName>
    <definedName name="T2?L4.1" localSheetId="25">#REF!</definedName>
    <definedName name="T2?L4.1">#REF!</definedName>
    <definedName name="T2?L5" localSheetId="25">#REF!</definedName>
    <definedName name="T2?L5">#REF!</definedName>
    <definedName name="T2?L6" localSheetId="25">#REF!</definedName>
    <definedName name="T2?L6">#REF!</definedName>
    <definedName name="T2?L7" localSheetId="25">#REF!</definedName>
    <definedName name="T2?L7">#REF!</definedName>
    <definedName name="T2?L7.1" localSheetId="25">#REF!</definedName>
    <definedName name="T2?L7.1">#REF!</definedName>
    <definedName name="T2?L8" localSheetId="25">#REF!</definedName>
    <definedName name="T2?L8">#REF!</definedName>
    <definedName name="T2?L9" localSheetId="25">#REF!</definedName>
    <definedName name="T2?L9">#REF!</definedName>
    <definedName name="T2?Name" localSheetId="25">#REF!</definedName>
    <definedName name="T2?Name">#REF!</definedName>
    <definedName name="T2?Protection" localSheetId="28">P1_T2?Protection,P2_T2?Protection</definedName>
    <definedName name="T2?Protection" localSheetId="2">P1_T2?Protection,P2_T2?Protection</definedName>
    <definedName name="T2?Protection" localSheetId="9">P1_T2?Protection,P2_T2?Protection</definedName>
    <definedName name="T2?Protection" localSheetId="25">P1_T2?Protection,P2_T2?Protection</definedName>
    <definedName name="T2?Protection" localSheetId="24">P1_T2?Protection,P2_T2?Protection</definedName>
    <definedName name="T2?Protection">P1_T2?Protection,P2_T2?Protection</definedName>
    <definedName name="T2?Table" localSheetId="28">#REF!</definedName>
    <definedName name="T2?Table" localSheetId="2">#REF!</definedName>
    <definedName name="T2?Table" localSheetId="25">#REF!</definedName>
    <definedName name="T2?Table" localSheetId="24">#REF!</definedName>
    <definedName name="T2?Table">#REF!</definedName>
    <definedName name="T2?Title" localSheetId="25">#REF!</definedName>
    <definedName name="T2?Title" localSheetId="24">#REF!</definedName>
    <definedName name="T2?Title">#REF!</definedName>
    <definedName name="T2?unit?Г.КВТЧ" localSheetId="25">#REF!</definedName>
    <definedName name="T2?unit?Г.КВТЧ">#REF!</definedName>
    <definedName name="T2?unit?КВТЧ.ГКАЛ" localSheetId="25">#REF!</definedName>
    <definedName name="T2?unit?КВТЧ.ГКАЛ">#REF!</definedName>
    <definedName name="T2?unit?КГ.ГКАЛ" localSheetId="25">#REF!</definedName>
    <definedName name="T2?unit?КГ.ГКАЛ">#REF!</definedName>
    <definedName name="T2?unit?ММКБ" localSheetId="28">#REF!</definedName>
    <definedName name="T2?unit?ММКБ" localSheetId="2">#REF!</definedName>
    <definedName name="T2?unit?ММКБ" localSheetId="25">#REF!</definedName>
    <definedName name="T2?unit?ММКБ" localSheetId="24">#REF!</definedName>
    <definedName name="T2?unit?ММКБ">#REF!</definedName>
    <definedName name="T2?unit?РУБ.ТКВТЧ" localSheetId="28">#REF!</definedName>
    <definedName name="T2?unit?РУБ.ТКВТЧ" localSheetId="2">#REF!</definedName>
    <definedName name="T2?unit?РУБ.ТКВТЧ" localSheetId="25">#REF!</definedName>
    <definedName name="T2?unit?РУБ.ТКВТЧ" localSheetId="24">#REF!</definedName>
    <definedName name="T2?unit?РУБ.ТКВТЧ">#REF!</definedName>
    <definedName name="T2?unit?РУБ.ТМКБ">'[26]2'!$E$191:$H$194,'[26]2'!$E$96:$H$99,'[26]2'!$E$127:$H$130</definedName>
    <definedName name="T2?unit?РУБ.ТНТ" localSheetId="28">'[26]2'!$E$91:$H$93,P1_T2?unit?РУБ.ТНТ</definedName>
    <definedName name="T2?unit?РУБ.ТНТ" localSheetId="2">'[26]2'!$E$91:$H$93,P1_T2?unit?РУБ.ТНТ</definedName>
    <definedName name="T2?unit?РУБ.ТНТ" localSheetId="9">'[26]2'!$E$91:$H$93,P1_T2?unit?РУБ.ТНТ</definedName>
    <definedName name="T2?unit?РУБ.ТНТ" localSheetId="25">'[26]2'!$E$91:$H$93,P1_T2?unit?РУБ.ТНТ</definedName>
    <definedName name="T2?unit?РУБ.ТНТ" localSheetId="24">'[26]2'!$E$91:$H$93,P1_T2?unit?РУБ.ТНТ</definedName>
    <definedName name="T2?unit?РУБ.ТНТ">'[26]2'!$E$91:$H$93,P1_T2?unit?РУБ.ТНТ</definedName>
    <definedName name="T2?unit?РУБ.ТУТ">'[26]2'!$E$174:$H$181,'[26]2'!$E$183:$H$183,'[26]2'!$E$169:$H$172</definedName>
    <definedName name="T2?unit?ТРУБ" localSheetId="28">'[26]2'!$E$105:$H$108,P1_T2?unit?ТРУБ</definedName>
    <definedName name="T2?unit?ТРУБ" localSheetId="2">'[26]2'!$E$105:$H$108,P1_T2?unit?ТРУБ</definedName>
    <definedName name="T2?unit?ТРУБ" localSheetId="9">'[26]2'!$E$105:$H$108,P1_T2?unit?ТРУБ</definedName>
    <definedName name="T2?unit?ТРУБ" localSheetId="25">'[26]2'!$E$105:$H$108,P1_T2?unit?ТРУБ</definedName>
    <definedName name="T2?unit?ТРУБ" localSheetId="24">'[26]2'!$E$105:$H$108,P1_T2?unit?ТРУБ</definedName>
    <definedName name="T2?unit?ТРУБ">'[26]2'!$E$105:$H$108,P1_T2?unit?ТРУБ</definedName>
    <definedName name="T2?unit?ТТНТ">'[26]2'!$E$80:$H$80,'[26]2'!$E$85:$H$87,'[26]2'!$E$76:$H$78</definedName>
    <definedName name="T2?unit?ТТУТ">'[26]2'!$E$26:$H$27,'[26]2'!$E$29:$H$32,'[26]2'!$E$34:$H$41,'[26]2'!$E$43:$H$43,'[26]2'!$E$23:$H$23</definedName>
    <definedName name="T2?unit?ЧСЛ" localSheetId="28">#REF!</definedName>
    <definedName name="T2?unit?ЧСЛ" localSheetId="2">#REF!</definedName>
    <definedName name="T2?unit?ЧСЛ" localSheetId="25">#REF!</definedName>
    <definedName name="T2?unit?ЧСЛ" localSheetId="24">#REF!</definedName>
    <definedName name="T2?unit?ЧСЛ">#REF!</definedName>
    <definedName name="T2_" localSheetId="25">#REF!</definedName>
    <definedName name="T2_" localSheetId="24">#REF!</definedName>
    <definedName name="T2_">#REF!</definedName>
    <definedName name="T2_1_ADD_COL" localSheetId="25">'[34]4'!#REF!</definedName>
    <definedName name="T2_1_ADD_COL" localSheetId="24">'[34]4'!#REF!</definedName>
    <definedName name="T2_1_ADD_COL">'[34]4'!#REF!</definedName>
    <definedName name="T2_1_Protect" localSheetId="28">P4_T2_1_Protect,P5_T2_1_Protect,P6_T2_1_Protect,'доп. прил. 4.22 (общехоз)'!P7_T2_1_Protect</definedName>
    <definedName name="T2_1_Protect" localSheetId="2">P4_T2_1_Protect,P5_T2_1_Protect,P6_T2_1_Protect,'прил. 3.1'!P7_T2_1_Protect</definedName>
    <definedName name="T2_1_Protect" localSheetId="9">P4_T2_1_Protect,P5_T2_1_Protect,P6_T2_1_Protect,'приложение 5.2.1'!P7_T2_1_Protect</definedName>
    <definedName name="T2_1_Protect" localSheetId="25">P4_T2_1_Protect,P5_T2_1_Protect,P6_T2_1_Protect,УС2017!P7_T2_1_Protect</definedName>
    <definedName name="T2_1_Protect" localSheetId="24">P4_T2_1_Protect,P5_T2_1_Protect,P6_T2_1_Protect,'Услуги сторонних организаций'!P7_T2_1_Protect</definedName>
    <definedName name="T2_1_Protect">P4_T2_1_Protect,P5_T2_1_Protect,P6_T2_1_Protect,P7_T2_1_Protect</definedName>
    <definedName name="T2_2_ADD_COL" localSheetId="28">#REF!</definedName>
    <definedName name="T2_2_ADD_COL" localSheetId="2">#REF!</definedName>
    <definedName name="T2_2_ADD_COL" localSheetId="25">#REF!</definedName>
    <definedName name="T2_2_ADD_COL" localSheetId="24">#REF!</definedName>
    <definedName name="T2_2_ADD_COL">#REF!</definedName>
    <definedName name="T2_2_Protect" localSheetId="28">P4_T2_2_Protect,P5_T2_2_Protect,P6_T2_2_Protect,'доп. прил. 4.22 (общехоз)'!P7_T2_2_Protect</definedName>
    <definedName name="T2_2_Protect" localSheetId="2">P4_T2_2_Protect,P5_T2_2_Protect,P6_T2_2_Protect,'прил. 3.1'!P7_T2_2_Protect</definedName>
    <definedName name="T2_2_Protect" localSheetId="9">P4_T2_2_Protect,P5_T2_2_Protect,P6_T2_2_Protect,'приложение 5.2.1'!P7_T2_2_Protect</definedName>
    <definedName name="T2_2_Protect" localSheetId="25">P4_T2_2_Protect,P5_T2_2_Protect,P6_T2_2_Protect,УС2017!P7_T2_2_Protect</definedName>
    <definedName name="T2_2_Protect" localSheetId="24">P4_T2_2_Protect,P5_T2_2_Protect,P6_T2_2_Protect,'Услуги сторонних организаций'!P7_T2_2_Protect</definedName>
    <definedName name="T2_2_Protect">P4_T2_2_Protect,P5_T2_2_Protect,P6_T2_2_Protect,P7_T2_2_Protect</definedName>
    <definedName name="T2_ADD_COL" localSheetId="28">#REF!</definedName>
    <definedName name="T2_ADD_COL" localSheetId="2">#REF!</definedName>
    <definedName name="T2_ADD_COL" localSheetId="25">#REF!</definedName>
    <definedName name="T2_ADD_COL" localSheetId="24">#REF!</definedName>
    <definedName name="T2_ADD_COL">#REF!</definedName>
    <definedName name="T2_DiapProt" localSheetId="28">P1_T2_DiapProt,P2_T2_DiapProt</definedName>
    <definedName name="T2_DiapProt" localSheetId="2">P1_T2_DiapProt,P2_T2_DiapProt</definedName>
    <definedName name="T2_DiapProt" localSheetId="9">P1_T2_DiapProt,P2_T2_DiapProt</definedName>
    <definedName name="T2_DiapProt" localSheetId="25">P1_T2_DiapProt,P2_T2_DiapProt</definedName>
    <definedName name="T2_DiapProt" localSheetId="24">P1_T2_DiapProt,P2_T2_DiapProt</definedName>
    <definedName name="T2_DiapProt">P1_T2_DiapProt,P2_T2_DiapProt</definedName>
    <definedName name="T2_Protect" localSheetId="28">P4_T2_Protect,P5_T2_Protect,'доп. прил. 4.22 (общехоз)'!P6_T2_Protect</definedName>
    <definedName name="T2_Protect" localSheetId="2">P4_T2_Protect,P5_T2_Protect,'прил. 3.1'!P6_T2_Protect</definedName>
    <definedName name="T2_Protect" localSheetId="9">P4_T2_Protect,P5_T2_Protect,'приложение 5.2.1'!P6_T2_Protect</definedName>
    <definedName name="T2_Protect" localSheetId="25">P4_T2_Protect,P5_T2_Protect,УС2017!P6_T2_Protect</definedName>
    <definedName name="T2_Protect" localSheetId="24">P4_T2_Protect,P5_T2_Protect,'Услуги сторонних организаций'!P6_T2_Protect</definedName>
    <definedName name="T2_Protect">P4_T2_Protect,P5_T2_Protect,P6_T2_Protect</definedName>
    <definedName name="T20.1?axis?R?ИФИН" localSheetId="28">#REF!,#REF!,#REF!,#REF!,#REF!</definedName>
    <definedName name="T20.1?axis?R?ИФИН" localSheetId="2">#REF!,#REF!,#REF!,#REF!,#REF!</definedName>
    <definedName name="T20.1?axis?R?ИФИН" localSheetId="25">#REF!,#REF!,#REF!,#REF!,#REF!</definedName>
    <definedName name="T20.1?axis?R?ИФИН" localSheetId="24">#REF!,#REF!,#REF!,#REF!,#REF!</definedName>
    <definedName name="T20.1?axis?R?ИФИН">#REF!,#REF!,#REF!,#REF!,#REF!</definedName>
    <definedName name="T20.1?axis?R?ИФИН?" localSheetId="25">#REF!,#REF!,#REF!,#REF!,#REF!</definedName>
    <definedName name="T20.1?axis?R?ИФИН?">#REF!,#REF!,#REF!,#REF!,#REF!</definedName>
    <definedName name="T20.1?axis?R?СТРО" localSheetId="25">#REF!,#REF!,#REF!,#REF!,#REF!</definedName>
    <definedName name="T20.1?axis?R?СТРО">#REF!,#REF!,#REF!,#REF!,#REF!</definedName>
    <definedName name="T20.1?axis?R?СТРО?" localSheetId="25">#REF!,#REF!,#REF!,#REF!,#REF!</definedName>
    <definedName name="T20.1?axis?R?СТРО?">#REF!,#REF!,#REF!,#REF!,#REF!</definedName>
    <definedName name="T20.1?Data" localSheetId="28">#REF!,#REF!,#REF!,#REF!,#REF!,#REF!,#REF!,#REF!,#REF!,#REF!</definedName>
    <definedName name="T20.1?Data" localSheetId="2">#REF!,#REF!,#REF!,#REF!,#REF!,#REF!,#REF!,#REF!,#REF!,#REF!</definedName>
    <definedName name="T20.1?Data" localSheetId="25">#REF!,#REF!,#REF!,#REF!,#REF!,#REF!,#REF!,#REF!,#REF!,#REF!</definedName>
    <definedName name="T20.1?Data" localSheetId="24">#REF!,#REF!,#REF!,#REF!,#REF!,#REF!,#REF!,#REF!,#REF!,#REF!</definedName>
    <definedName name="T20.1?Data">#REF!,#REF!,#REF!,#REF!,#REF!,#REF!,#REF!,#REF!,#REF!,#REF!</definedName>
    <definedName name="T20.1?item_ext?ИТОГО" localSheetId="25">#REF!</definedName>
    <definedName name="T20.1?item_ext?ИТОГО">#REF!</definedName>
    <definedName name="T20.1?item_ext?ИТОГО.ВСЕГО" localSheetId="25">#REF!</definedName>
    <definedName name="T20.1?item_ext?ИТОГО.ВСЕГО">#REF!</definedName>
    <definedName name="T20.1?item_ext?ПТЭ" localSheetId="25">#REF!</definedName>
    <definedName name="T20.1?item_ext?ПТЭ">#REF!</definedName>
    <definedName name="T20.1?item_ext?ПТЭ.ВСЕГО" localSheetId="25">#REF!</definedName>
    <definedName name="T20.1?item_ext?ПТЭ.ВСЕГО">#REF!</definedName>
    <definedName name="T20.1?item_ext?ПЭ" localSheetId="25">#REF!</definedName>
    <definedName name="T20.1?item_ext?ПЭ">#REF!</definedName>
    <definedName name="T20.1?item_ext?ПЭ.ВСЕГО" localSheetId="25">#REF!</definedName>
    <definedName name="T20.1?item_ext?ПЭ.ВСЕГО">#REF!</definedName>
    <definedName name="T20.1?item_ext?ТЭ" localSheetId="25">#REF!</definedName>
    <definedName name="T20.1?item_ext?ТЭ">#REF!</definedName>
    <definedName name="T20.1?item_ext?ТЭ.ВСЕГО" localSheetId="25">#REF!</definedName>
    <definedName name="T20.1?item_ext?ТЭ.ВСЕГО">#REF!</definedName>
    <definedName name="T20.1?item_ext?ЭЭ" localSheetId="25">#REF!</definedName>
    <definedName name="T20.1?item_ext?ЭЭ">#REF!</definedName>
    <definedName name="T20.1?item_ext?ЭЭ.ВСЕГО" localSheetId="25">#REF!</definedName>
    <definedName name="T20.1?item_ext?ЭЭ.ВСЕГО">#REF!</definedName>
    <definedName name="T20.1?L2" localSheetId="28">#REF!,#REF!,#REF!,#REF!,#REF!,#REF!,#REF!,#REF!,#REF!,#REF!</definedName>
    <definedName name="T20.1?L2" localSheetId="2">#REF!,#REF!,#REF!,#REF!,#REF!,#REF!,#REF!,#REF!,#REF!,#REF!</definedName>
    <definedName name="T20.1?L2" localSheetId="25">#REF!,#REF!,#REF!,#REF!,#REF!,#REF!,#REF!,#REF!,#REF!,#REF!</definedName>
    <definedName name="T20.1?L2">#REF!,#REF!,#REF!,#REF!,#REF!,#REF!,#REF!,#REF!,#REF!,#REF!</definedName>
    <definedName name="T20.1?L3" localSheetId="25">#REF!,#REF!,#REF!,#REF!,#REF!,#REF!,#REF!,#REF!,#REF!,#REF!</definedName>
    <definedName name="T20.1?L3">#REF!,#REF!,#REF!,#REF!,#REF!,#REF!,#REF!,#REF!,#REF!,#REF!</definedName>
    <definedName name="T20.1?L4" localSheetId="25">#REF!,#REF!,#REF!,#REF!,#REF!,#REF!,#REF!,#REF!,#REF!,#REF!</definedName>
    <definedName name="T20.1?L4">#REF!,#REF!,#REF!,#REF!,#REF!,#REF!,#REF!,#REF!,#REF!,#REF!</definedName>
    <definedName name="T20.1?L5" localSheetId="25">#REF!,#REF!,#REF!,#REF!,#REF!,#REF!,#REF!,#REF!,#REF!,#REF!</definedName>
    <definedName name="T20.1?L5">#REF!,#REF!,#REF!,#REF!,#REF!,#REF!,#REF!,#REF!,#REF!,#REF!</definedName>
    <definedName name="T20.1?L6" localSheetId="25">#REF!,#REF!,#REF!,#REF!,#REF!,#REF!,#REF!,#REF!,#REF!,#REF!</definedName>
    <definedName name="T20.1?L6">#REF!,#REF!,#REF!,#REF!,#REF!,#REF!,#REF!,#REF!,#REF!,#REF!</definedName>
    <definedName name="T20.1?Name" localSheetId="25">#REF!</definedName>
    <definedName name="T20.1?Name">#REF!</definedName>
    <definedName name="T20.1?Table" localSheetId="25">#REF!</definedName>
    <definedName name="T20.1?Table">#REF!</definedName>
    <definedName name="T20.1?Title" localSheetId="25">#REF!</definedName>
    <definedName name="T20.1?Title">#REF!</definedName>
    <definedName name="T20.1?unit?ТРУБ" localSheetId="25">#REF!</definedName>
    <definedName name="T20.1?unit?ТРУБ">#REF!</definedName>
    <definedName name="T20?axis?ПРД?БАЗ" localSheetId="28">'[36]20'!$E$7:$E$26,'[36]20'!#REF!,'[36]20'!$I$7:$I$26,'[36]20'!$G$7:$G$26,'[36]20'!$C$7:$C$26</definedName>
    <definedName name="T20?axis?ПРД?БАЗ" localSheetId="2">'[36]20'!$E$7:$E$26,'[36]20'!#REF!,'[36]20'!$I$7:$I$26,'[36]20'!$G$7:$G$26,'[36]20'!$C$7:$C$26</definedName>
    <definedName name="T20?axis?ПРД?БАЗ" localSheetId="25">'[36]20'!$E$7:$E$26,'[36]20'!#REF!,'[36]20'!$I$7:$I$26,'[36]20'!$G$7:$G$26,'[36]20'!$C$7:$C$26</definedName>
    <definedName name="T20?axis?ПРД?БАЗ" localSheetId="24">'[36]20'!$E$7:$E$26,'[36]20'!#REF!,'[36]20'!$I$7:$I$26,'[36]20'!$G$7:$G$26,'[36]20'!$C$7:$C$26</definedName>
    <definedName name="T20?axis?ПРД?БАЗ">'[36]20'!$E$7:$E$26,'[36]20'!#REF!,'[36]20'!$I$7:$I$26,'[36]20'!$G$7:$G$26,'[36]20'!$C$7:$C$26</definedName>
    <definedName name="T20?axis?ПРД?РЕГ" localSheetId="28">'[36]20'!$F$7:$F$26,'[36]20'!#REF!,'[36]20'!$J$7:$J$26,'[36]20'!$H$7:$H$26,'[36]20'!$D$7:$D$26</definedName>
    <definedName name="T20?axis?ПРД?РЕГ" localSheetId="2">'[36]20'!$F$7:$F$26,'[36]20'!#REF!,'[36]20'!$J$7:$J$26,'[36]20'!$H$7:$H$26,'[36]20'!$D$7:$D$26</definedName>
    <definedName name="T20?axis?ПРД?РЕГ" localSheetId="25">'[36]20'!$F$7:$F$26,'[36]20'!#REF!,'[36]20'!$J$7:$J$26,'[36]20'!$H$7:$H$26,'[36]20'!$D$7:$D$26</definedName>
    <definedName name="T20?axis?ПРД?РЕГ" localSheetId="24">'[36]20'!$F$7:$F$26,'[36]20'!#REF!,'[36]20'!$J$7:$J$26,'[36]20'!$H$7:$H$26,'[36]20'!$D$7:$D$26</definedName>
    <definedName name="T20?axis?ПРД?РЕГ">'[36]20'!$F$7:$F$26,'[36]20'!#REF!,'[36]20'!$J$7:$J$26,'[36]20'!$H$7:$H$26,'[36]20'!$D$7:$D$26</definedName>
    <definedName name="T20?Data">'[36]20'!$C$7:$J$7,'[36]20'!$C$9:$J$11,'[36]20'!$C$13:$J$26</definedName>
    <definedName name="T20?item_ext?ПЭ" localSheetId="28">'[36]20'!#REF!</definedName>
    <definedName name="T20?item_ext?ПЭ" localSheetId="2">'[36]20'!#REF!</definedName>
    <definedName name="T20?item_ext?ПЭ" localSheetId="25">'[36]20'!#REF!</definedName>
    <definedName name="T20?item_ext?ПЭ" localSheetId="24">'[36]20'!#REF!</definedName>
    <definedName name="T20?item_ext?ПЭ">'[36]20'!#REF!</definedName>
    <definedName name="T20?L1.1" localSheetId="25">'[26]20'!$G$14:$O$14,'[26]20'!$G$11:$O$11,'[26]20'!#REF!,'[26]20'!$G$8:$O$8</definedName>
    <definedName name="T20?L1.1">'[26]20'!$G$14:$O$14,'[26]20'!$G$11:$O$11,'[26]20'!#REF!,'[26]20'!$G$8:$O$8</definedName>
    <definedName name="T20?L1.2" localSheetId="25">'[26]20'!$G$15:$O$15,'[26]20'!$G$12:$O$12,'[26]20'!#REF!,'[26]20'!$G$9:$O$9</definedName>
    <definedName name="T20?L1.2">'[26]20'!$G$15:$O$15,'[26]20'!$G$12:$O$12,'[26]20'!#REF!,'[26]20'!$G$9:$O$9</definedName>
    <definedName name="T20?L2.1" localSheetId="28">'[26]20'!$G$23:$O$23,'[26]20'!#REF!,'доп. прил. 4.22 (общехоз)'!P1_T20?L2.1</definedName>
    <definedName name="T20?L2.1" localSheetId="2">'[26]20'!$G$23:$O$23,'[26]20'!#REF!,'прил. 3.1'!P1_T20?L2.1</definedName>
    <definedName name="T20?L2.1" localSheetId="9">'[26]20'!$G$23:$O$23,'[26]20'!#REF!,P1_T20?L2.1</definedName>
    <definedName name="T20?L2.1" localSheetId="25">'[26]20'!$G$23:$O$23,'[26]20'!#REF!,УС2017!P1_T20?L2.1</definedName>
    <definedName name="T20?L2.1" localSheetId="24">'[26]20'!$G$23:$O$23,'[26]20'!#REF!,'Услуги сторонних организаций'!P1_T20?L2.1</definedName>
    <definedName name="T20?L2.1">'[26]20'!$G$23:$O$23,'[26]20'!#REF!,P1_T20?L2.1</definedName>
    <definedName name="T20?L2.2" localSheetId="28">'[26]20'!$G$24:$O$24,'[26]20'!#REF!,'доп. прил. 4.22 (общехоз)'!P1_T20?L2.2</definedName>
    <definedName name="T20?L2.2" localSheetId="2">'[26]20'!$G$24:$O$24,'[26]20'!#REF!,'прил. 3.1'!P1_T20?L2.2</definedName>
    <definedName name="T20?L2.2" localSheetId="9">'[26]20'!$G$24:$O$24,'[26]20'!#REF!,P1_T20?L2.2</definedName>
    <definedName name="T20?L2.2" localSheetId="25">'[26]20'!$G$24:$O$24,'[26]20'!#REF!,УС2017!P1_T20?L2.2</definedName>
    <definedName name="T20?L2.2" localSheetId="24">'[26]20'!$G$24:$O$24,'[26]20'!#REF!,'Услуги сторонних организаций'!P1_T20?L2.2</definedName>
    <definedName name="T20?L2.2">'[26]20'!$G$24:$O$24,'[26]20'!#REF!,P1_T20?L2.2</definedName>
    <definedName name="T20?L2.3" localSheetId="28">'[26]20'!$G$25:$O$25,'[26]20'!#REF!,P1_T20?L2.3</definedName>
    <definedName name="T20?L2.3" localSheetId="2">'[26]20'!$G$25:$O$25,'[26]20'!#REF!,'прил. 3.1'!P1_T20?L2.3</definedName>
    <definedName name="T20?L2.3" localSheetId="9">'[26]20'!$G$25:$O$25,'[26]20'!#REF!,P1_T20?L2.3</definedName>
    <definedName name="T20?L2.3" localSheetId="25">'[26]20'!$G$25:$O$25,'[26]20'!#REF!,УС2017!P1_T20?L2.3</definedName>
    <definedName name="T20?L2.3" localSheetId="24">'[26]20'!$G$25:$O$25,'[26]20'!#REF!,'Услуги сторонних организаций'!P1_T20?L2.3</definedName>
    <definedName name="T20?L2.3">'[26]20'!$G$25:$O$25,'[26]20'!#REF!,P1_T20?L2.3</definedName>
    <definedName name="T20_1_Copy1" localSheetId="28">#REF!</definedName>
    <definedName name="T20_1_Copy1" localSheetId="2">#REF!</definedName>
    <definedName name="T20_1_Copy1" localSheetId="25">#REF!</definedName>
    <definedName name="T20_1_Copy1" localSheetId="24">#REF!</definedName>
    <definedName name="T20_1_Copy1">#REF!</definedName>
    <definedName name="T20_1_Copy2" localSheetId="25">#REF!</definedName>
    <definedName name="T20_1_Copy2" localSheetId="24">#REF!</definedName>
    <definedName name="T20_1_Copy2">#REF!</definedName>
    <definedName name="T20_1_Copy3" localSheetId="25">#REF!</definedName>
    <definedName name="T20_1_Copy3" localSheetId="24">#REF!</definedName>
    <definedName name="T20_1_Copy3">#REF!</definedName>
    <definedName name="T20_1_Copy4" localSheetId="25">#REF!</definedName>
    <definedName name="T20_1_Copy4">#REF!</definedName>
    <definedName name="T20_1_Copy5" localSheetId="25">#REF!</definedName>
    <definedName name="T20_1_Copy5">#REF!</definedName>
    <definedName name="T20_1_Name1" localSheetId="25">#REF!</definedName>
    <definedName name="T20_1_Name1">#REF!</definedName>
    <definedName name="T20_1_Name2" localSheetId="25">#REF!</definedName>
    <definedName name="T20_1_Name2">#REF!</definedName>
    <definedName name="T20_1_Name3" localSheetId="25">#REF!</definedName>
    <definedName name="T20_1_Name3">#REF!</definedName>
    <definedName name="T20_1_Name4" localSheetId="25">#REF!</definedName>
    <definedName name="T20_1_Name4">#REF!</definedName>
    <definedName name="T20_1_Name5" localSheetId="25">#REF!</definedName>
    <definedName name="T20_1_Name5">#REF!</definedName>
    <definedName name="T20_Protect">'[26]20'!$B$20:$B$28,'[26]20'!$G$20:$K$28,'[26]20'!$B$8:$B$16,'[26]20'!$A$56:$IV$183,'[26]20'!$P$1:$AP$65536,'[26]20'!$G$8:$K$16</definedName>
    <definedName name="T21.1?axis?R?ВРАС">'[27]16'!$C$34:$K$35,'[27]16'!$C$22:$K$24</definedName>
    <definedName name="T21.1?axis?R?ВРАС?">'[27]16'!$B$34:$B$35,'[27]16'!$B$22:$B$24</definedName>
    <definedName name="T21.1?axis?ПРД?БАЗ" localSheetId="28">'[27]16'!#REF!,'[27]16'!#REF!,'[27]16'!#REF!,'[27]16'!#REF!,'[27]16'!$J$8:$J$37,'[27]16'!$H$8:$H$37,'[27]16'!$F$8:$F$37,'[27]16'!#REF!,'[27]16'!$C$8:$C$37,'[27]16'!#REF!</definedName>
    <definedName name="T21.1?axis?ПРД?БАЗ" localSheetId="2">'[27]16'!#REF!,'[27]16'!#REF!,'[27]16'!#REF!,'[27]16'!#REF!,'[27]16'!$J$8:$J$37,'[27]16'!$H$8:$H$37,'[27]16'!$F$8:$F$37,'[27]16'!#REF!,'[27]16'!$C$8:$C$37,'[27]16'!#REF!</definedName>
    <definedName name="T21.1?axis?ПРД?БАЗ" localSheetId="25">'[27]16'!#REF!,'[27]16'!#REF!,'[27]16'!#REF!,'[27]16'!#REF!,'[27]16'!$J$8:$J$37,'[27]16'!$H$8:$H$37,'[27]16'!$F$8:$F$37,'[27]16'!#REF!,'[27]16'!$C$8:$C$37,'[27]16'!#REF!</definedName>
    <definedName name="T21.1?axis?ПРД?БАЗ" localSheetId="24">'[27]16'!#REF!,'[27]16'!#REF!,'[27]16'!#REF!,'[27]16'!#REF!,'[27]16'!$J$8:$J$37,'[27]16'!$H$8:$H$37,'[27]16'!$F$8:$F$37,'[27]16'!#REF!,'[27]16'!$C$8:$C$37,'[27]16'!#REF!</definedName>
    <definedName name="T21.1?axis?ПРД?БАЗ">'[27]16'!#REF!,'[27]16'!#REF!,'[27]16'!#REF!,'[27]16'!#REF!,'[27]16'!$J$8:$J$37,'[27]16'!$H$8:$H$37,'[27]16'!$F$8:$F$37,'[27]16'!#REF!,'[27]16'!$C$8:$C$37,'[27]16'!#REF!</definedName>
    <definedName name="T21.1?axis?ПРД?РЕГ" localSheetId="28">'[27]16'!#REF!,'[27]16'!$G$8:$G$37,'[27]16'!$I$8:$I$37,'[27]16'!$K$8:$K$37,'[27]16'!#REF!,'[27]16'!#REF!,'[27]16'!#REF!,'[27]16'!#REF!,'[27]16'!#REF!,'[27]16'!$D$8:$D$37</definedName>
    <definedName name="T21.1?axis?ПРД?РЕГ" localSheetId="2">'[27]16'!#REF!,'[27]16'!$G$8:$G$37,'[27]16'!$I$8:$I$37,'[27]16'!$K$8:$K$37,'[27]16'!#REF!,'[27]16'!#REF!,'[27]16'!#REF!,'[27]16'!#REF!,'[27]16'!#REF!,'[27]16'!$D$8:$D$37</definedName>
    <definedName name="T21.1?axis?ПРД?РЕГ" localSheetId="25">'[27]16'!#REF!,'[27]16'!$G$8:$G$37,'[27]16'!$I$8:$I$37,'[27]16'!$K$8:$K$37,'[27]16'!#REF!,'[27]16'!#REF!,'[27]16'!#REF!,'[27]16'!#REF!,'[27]16'!#REF!,'[27]16'!$D$8:$D$37</definedName>
    <definedName name="T21.1?axis?ПРД?РЕГ" localSheetId="24">'[27]16'!#REF!,'[27]16'!$G$8:$G$37,'[27]16'!$I$8:$I$37,'[27]16'!$K$8:$K$37,'[27]16'!#REF!,'[27]16'!#REF!,'[27]16'!#REF!,'[27]16'!#REF!,'[27]16'!#REF!,'[27]16'!$D$8:$D$37</definedName>
    <definedName name="T21.1?axis?ПРД?РЕГ">'[27]16'!#REF!,'[27]16'!$G$8:$G$37,'[27]16'!$I$8:$I$37,'[27]16'!$K$8:$K$37,'[27]16'!#REF!,'[27]16'!#REF!,'[27]16'!#REF!,'[27]16'!#REF!,'[27]16'!#REF!,'[27]16'!$D$8:$D$37</definedName>
    <definedName name="T21.1?Data" localSheetId="28">'[27]16'!$C$26:$D$27,'[27]16'!$F$29:$K$32,'[27]16'!$C$29:$D$32,'[27]16'!$F$34:$K$35,'[27]16'!$C$34:$D$35,'[27]16'!$F$37:$K$37,'[27]16'!$C$37:$D$37,'[27]16'!$F$8:$K$8,P1_T21.1?Data</definedName>
    <definedName name="T21.1?Data" localSheetId="2">'[27]16'!$C$26:$D$27,'[27]16'!$F$29:$K$32,'[27]16'!$C$29:$D$32,'[27]16'!$F$34:$K$35,'[27]16'!$C$34:$D$35,'[27]16'!$F$37:$K$37,'[27]16'!$C$37:$D$37,'[27]16'!$F$8:$K$8,P1_T21.1?Data</definedName>
    <definedName name="T21.1?Data" localSheetId="9">'[27]16'!$C$26:$D$27,'[27]16'!$F$29:$K$32,'[27]16'!$C$29:$D$32,'[27]16'!$F$34:$K$35,'[27]16'!$C$34:$D$35,'[27]16'!$F$37:$K$37,'[27]16'!$C$37:$D$37,'[27]16'!$F$8:$K$8,P1_T21.1?Data</definedName>
    <definedName name="T21.1?Data" localSheetId="25">'[27]16'!$C$26:$D$27,'[27]16'!$F$29:$K$32,'[27]16'!$C$29:$D$32,'[27]16'!$F$34:$K$35,'[27]16'!$C$34:$D$35,'[27]16'!$F$37:$K$37,'[27]16'!$C$37:$D$37,'[27]16'!$F$8:$K$8,P1_T21.1?Data</definedName>
    <definedName name="T21.1?Data" localSheetId="24">'[27]16'!$C$26:$D$27,'[27]16'!$F$29:$K$32,'[27]16'!$C$29:$D$32,'[27]16'!$F$34:$K$35,'[27]16'!$C$34:$D$35,'[27]16'!$F$37:$K$37,'[27]16'!$C$37:$D$37,'[27]16'!$F$8:$K$8,P1_T21.1?Data</definedName>
    <definedName name="T21.1?Data">'[27]16'!$C$26:$D$27,'[27]16'!$F$29:$K$32,'[27]16'!$C$29:$D$32,'[27]16'!$F$34:$K$35,'[27]16'!$C$34:$D$35,'[27]16'!$F$37:$K$37,'[27]16'!$C$37:$D$37,'[27]16'!$F$8:$K$8,P1_T21.1?Data</definedName>
    <definedName name="T21.1?L1">'[27]16'!$F$8:$K$8,'[27]16'!$C$8:$D$8</definedName>
    <definedName name="T21.1?L1.1">'[27]16'!$F$10:$K$10,'[27]16'!$C$10:$D$10</definedName>
    <definedName name="T21.1?L2">'[27]16'!$F$11:$K$11,'[27]16'!$C$11:$D$11</definedName>
    <definedName name="T21.1?L2.1">'[27]16'!$F$13:$K$13,'[27]16'!$C$13:$D$13</definedName>
    <definedName name="T21.1?L3">'[27]16'!$F$14:$K$14,'[27]16'!$C$14:$D$14</definedName>
    <definedName name="T21.1?L4">'[27]16'!$F$15:$K$15,'[27]16'!$C$15:$D$15</definedName>
    <definedName name="T21.1?L5">'[27]16'!$F$16:$K$16,'[27]16'!$C$16:$D$16</definedName>
    <definedName name="T21.1?L5.1">'[27]16'!$F$18:$K$18,'[27]16'!$C$18:$D$18</definedName>
    <definedName name="T21.1?L5.2">'[27]16'!$F$19:$K$19,'[27]16'!$C$19:$D$19</definedName>
    <definedName name="T21.1?L5.3">'[27]16'!$F$20:$K$20,'[27]16'!$C$20:$D$20</definedName>
    <definedName name="T21.1?L5.3.x">'[27]16'!$F$22:$K$24,'[27]16'!$C$22:$D$24</definedName>
    <definedName name="T21.1?L6">'[27]16'!$F$26:$K$26,'[27]16'!$C$26:$D$26</definedName>
    <definedName name="T21.1?L7">'[27]16'!$F$27:$K$27,'[27]16'!$C$27:$D$27</definedName>
    <definedName name="T21.1?L7.1">'[27]16'!$F$29:$K$29,'[27]16'!$C$29:$D$29</definedName>
    <definedName name="T21.1?L7.2">'[27]16'!$F$30:$K$30,'[27]16'!$C$30:$D$30</definedName>
    <definedName name="T21.1?L7.3">'[27]16'!$F$31:$K$31,'[27]16'!$C$31:$D$31</definedName>
    <definedName name="T21.1?L7.4">'[27]16'!$F$32:$K$32,'[27]16'!$C$32:$D$32</definedName>
    <definedName name="T21.1?L7.4.x">'[27]16'!$F$34:$K$35,'[27]16'!$C$34:$D$35</definedName>
    <definedName name="T21.1?L8">'[27]16'!$F$37:$K$37,'[27]16'!$C$37:$D$37</definedName>
    <definedName name="T21.1_Copy3" localSheetId="28">'[27]16'!#REF!</definedName>
    <definedName name="T21.1_Copy3" localSheetId="2">'[27]16'!#REF!</definedName>
    <definedName name="T21.1_Copy3" localSheetId="25">'[27]16'!#REF!</definedName>
    <definedName name="T21.1_Copy3" localSheetId="24">'[27]16'!#REF!</definedName>
    <definedName name="T21.1_Copy3">'[27]16'!#REF!</definedName>
    <definedName name="T21.1_Name3" localSheetId="28">'[27]16'!#REF!,'[27]16'!#REF!,'[27]16'!#REF!,'[27]16'!#REF!,'[27]16'!$J$4,'[27]16'!$H$4,'[27]16'!$F$4,'[27]16'!#REF!,'[27]16'!#REF!</definedName>
    <definedName name="T21.1_Name3" localSheetId="2">'[27]16'!#REF!,'[27]16'!#REF!,'[27]16'!#REF!,'[27]16'!#REF!,'[27]16'!$J$4,'[27]16'!$H$4,'[27]16'!$F$4,'[27]16'!#REF!,'[27]16'!#REF!</definedName>
    <definedName name="T21.1_Name3" localSheetId="25">'[27]16'!#REF!,'[27]16'!#REF!,'[27]16'!#REF!,'[27]16'!#REF!,'[27]16'!$J$4,'[27]16'!$H$4,'[27]16'!$F$4,'[27]16'!#REF!,'[27]16'!#REF!</definedName>
    <definedName name="T21.1_Name3" localSheetId="24">'[27]16'!#REF!,'[27]16'!#REF!,'[27]16'!#REF!,'[27]16'!#REF!,'[27]16'!$J$4,'[27]16'!$H$4,'[27]16'!$F$4,'[27]16'!#REF!,'[27]16'!#REF!</definedName>
    <definedName name="T21.1_Name3">'[27]16'!#REF!,'[27]16'!#REF!,'[27]16'!#REF!,'[27]16'!#REF!,'[27]16'!$J$4,'[27]16'!$H$4,'[27]16'!$F$4,'[27]16'!#REF!,'[27]16'!#REF!</definedName>
    <definedName name="T21.2.1?axis?R?ВРАС">'[27]21'!$C$35:$O$36,'[27]21'!$C$23:$O$25</definedName>
    <definedName name="T21.2.1?axis?R?ВРАС?">'[27]21'!$B$35:$B$36,'[27]21'!$B$23:$B$25</definedName>
    <definedName name="T21.2.1?axis?ПРД?БАЗ" localSheetId="28">'[27]21'!$F$9:$F$38,'[27]21'!$H$9:$H$38,'[27]21'!$J$9:$J$38,'[27]21'!$L$9:$L$38,'[27]21'!#REF!,'[27]21'!#REF!,'[27]21'!$N$9:$N$38,'[27]21'!$C$9:$C$38</definedName>
    <definedName name="T21.2.1?axis?ПРД?БАЗ" localSheetId="2">'[27]21'!$F$9:$F$38,'[27]21'!$H$9:$H$38,'[27]21'!$J$9:$J$38,'[27]21'!$L$9:$L$38,'[27]21'!#REF!,'[27]21'!#REF!,'[27]21'!$N$9:$N$38,'[27]21'!$C$9:$C$38</definedName>
    <definedName name="T21.2.1?axis?ПРД?БАЗ" localSheetId="25">'[27]21'!$F$9:$F$38,'[27]21'!$H$9:$H$38,'[27]21'!$J$9:$J$38,'[27]21'!$L$9:$L$38,'[27]21'!#REF!,'[27]21'!#REF!,'[27]21'!$N$9:$N$38,'[27]21'!$C$9:$C$38</definedName>
    <definedName name="T21.2.1?axis?ПРД?БАЗ" localSheetId="24">'[27]21'!$F$9:$F$38,'[27]21'!$H$9:$H$38,'[27]21'!$J$9:$J$38,'[27]21'!$L$9:$L$38,'[27]21'!#REF!,'[27]21'!#REF!,'[27]21'!$N$9:$N$38,'[27]21'!$C$9:$C$38</definedName>
    <definedName name="T21.2.1?axis?ПРД?БАЗ">'[27]21'!$F$9:$F$38,'[27]21'!$H$9:$H$38,'[27]21'!$J$9:$J$38,'[27]21'!$L$9:$L$38,'[27]21'!#REF!,'[27]21'!#REF!,'[27]21'!$N$9:$N$38,'[27]21'!$C$9:$C$38</definedName>
    <definedName name="T21.2.1?axis?ПРД?РЕГ" localSheetId="28">'[27]21'!#REF!,'[27]21'!#REF!,'[27]21'!$M$9:$M$38,'[27]21'!$K$9:$K$38,'[27]21'!$I$9:$I$38,'[27]21'!$G$9:$G$38,'[27]21'!$D$9:$D$38,'[27]21'!$O$9:$O$38</definedName>
    <definedName name="T21.2.1?axis?ПРД?РЕГ" localSheetId="2">'[27]21'!#REF!,'[27]21'!#REF!,'[27]21'!$M$9:$M$38,'[27]21'!$K$9:$K$38,'[27]21'!$I$9:$I$38,'[27]21'!$G$9:$G$38,'[27]21'!$D$9:$D$38,'[27]21'!$O$9:$O$38</definedName>
    <definedName name="T21.2.1?axis?ПРД?РЕГ" localSheetId="25">'[27]21'!#REF!,'[27]21'!#REF!,'[27]21'!$M$9:$M$38,'[27]21'!$K$9:$K$38,'[27]21'!$I$9:$I$38,'[27]21'!$G$9:$G$38,'[27]21'!$D$9:$D$38,'[27]21'!$O$9:$O$38</definedName>
    <definedName name="T21.2.1?axis?ПРД?РЕГ" localSheetId="24">'[27]21'!#REF!,'[27]21'!#REF!,'[27]21'!$M$9:$M$38,'[27]21'!$K$9:$K$38,'[27]21'!$I$9:$I$38,'[27]21'!$G$9:$G$38,'[27]21'!$D$9:$D$38,'[27]21'!$O$9:$O$38</definedName>
    <definedName name="T21.2.1?axis?ПРД?РЕГ">'[27]21'!#REF!,'[27]21'!#REF!,'[27]21'!$M$9:$M$38,'[27]21'!$K$9:$K$38,'[27]21'!$I$9:$I$38,'[27]21'!$G$9:$G$38,'[27]21'!$D$9:$D$38,'[27]21'!$O$9:$O$38</definedName>
    <definedName name="T21.2.1?Data" localSheetId="28">P1_T21.2.1?Data,P2_T21.2.1?Data</definedName>
    <definedName name="T21.2.1?Data" localSheetId="2">P1_T21.2.1?Data,P2_T21.2.1?Data</definedName>
    <definedName name="T21.2.1?Data" localSheetId="9">P1_T21.2.1?Data,P2_T21.2.1?Data</definedName>
    <definedName name="T21.2.1?Data" localSheetId="25">P1_T21.2.1?Data,P2_T21.2.1?Data</definedName>
    <definedName name="T21.2.1?Data" localSheetId="24">P1_T21.2.1?Data,P2_T21.2.1?Data</definedName>
    <definedName name="T21.2.1?Data">P1_T21.2.1?Data,P2_T21.2.1?Data</definedName>
    <definedName name="T21.2.1?L1">'[27]21'!$F$9:$O$9,'[27]21'!$C$9:$D$9</definedName>
    <definedName name="T21.2.1?L1.1">'[27]21'!$F$11:$O$11,'[27]21'!$C$11:$D$11</definedName>
    <definedName name="T21.2.1?L2">'[27]21'!$F$12:$O$12,'[27]21'!$C$12:$D$12</definedName>
    <definedName name="T21.2.1?L2.1">'[27]21'!$F$14:$O$14,'[27]21'!$C$14:$D$14</definedName>
    <definedName name="T21.2.1?L3">'[27]21'!$F$15:$O$15,'[27]21'!$C$15:$D$15</definedName>
    <definedName name="T21.2.1?L4">'[27]21'!$F$16:$O$16,'[27]21'!$C$16:$D$16</definedName>
    <definedName name="T21.2.1?L5">'[27]21'!$F$17:$O$17,'[27]21'!$C$17:$D$17</definedName>
    <definedName name="T21.2.1?L5.1">'[27]21'!$F$19:$O$19,'[27]21'!$C$19:$D$19</definedName>
    <definedName name="T21.2.1?L5.2">'[27]21'!$F$20:$O$20,'[27]21'!$C$20:$D$20</definedName>
    <definedName name="T21.2.1?L5.3">'[27]21'!$F$21:$O$21,'[27]21'!$C$21:$D$21</definedName>
    <definedName name="T21.2.1?L5.3.x">'[27]21'!$F$23:$O$25,'[27]21'!$C$23:$D$25</definedName>
    <definedName name="T21.2.1?L6">'[27]21'!$F$27:$O$27,'[27]21'!$C$27:$D$27</definedName>
    <definedName name="T21.2.1?L7">'[27]21'!$F$28:$O$28,'[27]21'!$C$28:$D$28</definedName>
    <definedName name="T21.2.1?L7.1">'[27]21'!$F$30:$O$30,'[27]21'!$C$30:$D$30</definedName>
    <definedName name="T21.2.1?L7.2">'[27]21'!$F$31:$O$31,'[27]21'!$C$31:$D$31</definedName>
    <definedName name="T21.2.1?L7.3">'[27]21'!$F$32:$O$32,'[27]21'!$C$32:$D$32</definedName>
    <definedName name="T21.2.1?L7.4">'[27]21'!$F$33:$O$33,'[27]21'!$C$33:$D$33</definedName>
    <definedName name="T21.2.1?L7.4.x">'[27]21'!$F$35:$O$36,'[27]21'!$C$35:$D$36</definedName>
    <definedName name="T21.2.1?L8">'[27]21'!$F$38:$O$38,'[27]21'!$C$38:$D$38</definedName>
    <definedName name="T21.2.1_Name3" localSheetId="28">'[27]21'!#REF!,'[27]21'!#REF!,'[27]21'!$L$4,'[27]21'!$J$4,'[27]21'!$H$4,'[27]21'!$F$4,'[27]21'!$N$4</definedName>
    <definedName name="T21.2.1_Name3" localSheetId="2">'[27]21'!#REF!,'[27]21'!#REF!,'[27]21'!$L$4,'[27]21'!$J$4,'[27]21'!$H$4,'[27]21'!$F$4,'[27]21'!$N$4</definedName>
    <definedName name="T21.2.1_Name3" localSheetId="25">'[27]21'!#REF!,'[27]21'!#REF!,'[27]21'!$L$4,'[27]21'!$J$4,'[27]21'!$H$4,'[27]21'!$F$4,'[27]21'!$N$4</definedName>
    <definedName name="T21.2.1_Name3" localSheetId="24">'[27]21'!#REF!,'[27]21'!#REF!,'[27]21'!$L$4,'[27]21'!$J$4,'[27]21'!$H$4,'[27]21'!$F$4,'[27]21'!$N$4</definedName>
    <definedName name="T21.2.1_Name3">'[27]21'!#REF!,'[27]21'!#REF!,'[27]21'!$L$4,'[27]21'!$J$4,'[27]21'!$H$4,'[27]21'!$F$4,'[27]21'!$N$4</definedName>
    <definedName name="T21.2.2?axis?R?ВРАС">'[27]28'!$C$35:$N$36,'[27]28'!$C$23:$N$25</definedName>
    <definedName name="T21.2.2?axis?R?ВРАС?">'[27]28'!$B$35:$B$36,'[27]28'!$B$23:$B$25</definedName>
    <definedName name="T21.2.2?axis?ПРД?БАЗ">'[27]28'!$F$9:$F$38,'[27]28'!$H$9:$H$38,'[27]28'!$J$9:$J$38,'[27]28'!$L$9:$L$39,'[27]28'!$C$9:$C$38</definedName>
    <definedName name="T21.2.2?axis?ПРД?РЕГ">'[27]28'!$G$9:$G$38,'[27]28'!$I$9:$I$38,'[27]28'!$K$9:$K$38,'[27]28'!$M$9:$M$38,'[27]28'!$D$9:$D$38</definedName>
    <definedName name="T21.2.2?Data" localSheetId="28">P1_T21.2.2?Data,P2_T21.2.2?Data</definedName>
    <definedName name="T21.2.2?Data" localSheetId="2">P1_T21.2.2?Data,P2_T21.2.2?Data</definedName>
    <definedName name="T21.2.2?Data" localSheetId="9">P1_T21.2.2?Data,P2_T21.2.2?Data</definedName>
    <definedName name="T21.2.2?Data" localSheetId="25">P1_T21.2.2?Data,P2_T21.2.2?Data</definedName>
    <definedName name="T21.2.2?Data" localSheetId="24">P1_T21.2.2?Data,P2_T21.2.2?Data</definedName>
    <definedName name="T21.2.2?Data">P1_T21.2.2?Data,P2_T21.2.2?Data</definedName>
    <definedName name="T21.2.2?L1">'[27]28'!$F$9:$M$9,'[27]28'!$C$9:$D$9</definedName>
    <definedName name="T21.2.2?L1.1">'[27]28'!$F$11:$M$11,'[27]28'!$C$11:$D$11</definedName>
    <definedName name="T21.2.2?L2">'[27]28'!$F$12:$M$12,'[27]28'!$C$12:$D$12</definedName>
    <definedName name="T21.2.2?L2.1">'[27]28'!$F$14:$M$14,'[27]28'!$C$14:$D$14</definedName>
    <definedName name="T21.2.2?L3">'[27]28'!$F$15:$M$15,'[27]28'!$C$15:$D$15</definedName>
    <definedName name="T21.2.2?L4">'[27]28'!$F$16:$M$16,'[27]28'!$C$16:$D$16</definedName>
    <definedName name="T21.2.2?L5">'[27]28'!$F$17:$M$17,'[27]28'!$C$17:$D$17</definedName>
    <definedName name="T21.2.2?L5.1">'[27]28'!$F$19:$M$19,'[27]28'!$C$19:$D$19</definedName>
    <definedName name="T21.2.2?L5.2">'[27]28'!$F$20:$M$20,'[27]28'!$C$20:$D$20</definedName>
    <definedName name="T21.2.2?L5.3">'[27]28'!$F$21:$M$21,'[27]28'!$C$21:$D$21</definedName>
    <definedName name="T21.2.2?L5.3.x">'[27]28'!$F$23:$M$25,'[27]28'!$C$23:$D$25</definedName>
    <definedName name="T21.2.2?L6">'[27]28'!$F$27:$M$27,'[27]28'!$C$27:$D$27</definedName>
    <definedName name="T21.2.2?L7">'[27]28'!$F$28:$M$28,'[27]28'!$C$28:$D$28</definedName>
    <definedName name="T21.2.2?L7.1">'[27]28'!$F$30:$M$30,'[27]28'!$C$30:$D$30</definedName>
    <definedName name="T21.2.2?L7.2">'[27]28'!$F$31:$M$31,'[27]28'!$C$31:$D$31</definedName>
    <definedName name="T21.2.2?L7.3">'[27]28'!$F$32:$M$32,'[27]28'!$C$32:$D$32</definedName>
    <definedName name="T21.2.2?L7.4">'[27]28'!$F$33:$M$33,'[27]28'!$C$33:$D$33</definedName>
    <definedName name="T21.2.2?L7.4.x">'[27]28'!$F$35:$M$36,'[27]28'!$C$35:$D$36</definedName>
    <definedName name="T21.2.2?L8">'[27]28'!$F$38:$M$38,'[27]28'!$C$38:$D$38</definedName>
    <definedName name="T21.2.2_Name3">'[27]28'!$J$4,'[27]28'!$H$4,'[27]28'!$F$4,'[27]28'!$L$4</definedName>
    <definedName name="T21.3?axis?R?ВРАС">'[27]29'!$C$28:$F$30,'[27]29'!$C$48:$F$49</definedName>
    <definedName name="T21.3?axis?R?ВРАС?">'[27]29'!$B$28:$B$30,'[27]29'!$B$48:$B$49</definedName>
    <definedName name="T21.3?axis?R?НАП">'[27]29'!$C$13:$F$16,'[27]29'!$C$36:$F$39,'[27]29'!$C$41:$F$44,'[27]29'!$C$53:$F$56</definedName>
    <definedName name="T21.3?axis?R?НАП?">'[27]29'!$B$13:$B$16,'[27]29'!$B$36:$B$39,'[27]29'!$B$41:$B$44,'[27]29'!$B$53:$B$56</definedName>
    <definedName name="T21.3?Data">'[27]29'!$C$12:$F$17,'[27]29'!$C$19:$F$22,'[27]29'!$C$24:$F$26,'[27]29'!$C$28:$F$30,'[27]29'!$C$32:$F$33,'[27]29'!$C$35:$F$46,'[27]29'!$C$48:$F$49,'[27]29'!$C$51:$F$51,'[27]29'!$C$53:$F$56,'[27]29'!$C$10:$F$10</definedName>
    <definedName name="T21.3?item_ext?ВСЕГО">'[27]29'!$C$10:$C$56,'[27]29'!$E$10:$E$56</definedName>
    <definedName name="T21.3?item_ext?СБЫТ">'[27]29'!$D$10:$D$56,'[27]29'!$F$10:$F$56</definedName>
    <definedName name="T21.4?axis?R?ВРАС">[27]P2.1!$C$25:$M$27,[27]P2.1!$C$37:$M$38</definedName>
    <definedName name="T21.4?axis?R?ВРАС?">[27]P2.1!$B$25:$B$27,[27]P2.1!$B$37:$B$38</definedName>
    <definedName name="T21.4?axis?ПРД?БАЗ">[27]P2.1!$F$11:$F$43,[27]P2.1!$H$11:$H$43,[27]P2.1!$J$11:$J$43,[27]P2.1!$L$11:$L$43,[27]P2.1!$C$11:$C$43</definedName>
    <definedName name="T21.4?axis?ПРД?РЕГ">[27]P2.1!$G$11:$G$43,[27]P2.1!$I$11:$I$43,[27]P2.1!$K$11:$K$43,[27]P2.1!$M$11:$M$43,[27]P2.1!$D$11:$D$43</definedName>
    <definedName name="T21.4?Data" localSheetId="28">P1_T21.4?Data,P2_T21.4?Data</definedName>
    <definedName name="T21.4?Data" localSheetId="2">P1_T21.4?Data,P2_T21.4?Data</definedName>
    <definedName name="T21.4?Data" localSheetId="9">P1_T21.4?Data,P2_T21.4?Data</definedName>
    <definedName name="T21.4?Data" localSheetId="25">P1_T21.4?Data,P2_T21.4?Data</definedName>
    <definedName name="T21.4?Data" localSheetId="24">P1_T21.4?Data,P2_T21.4?Data</definedName>
    <definedName name="T21.4?Data">P1_T21.4?Data,P2_T21.4?Data</definedName>
    <definedName name="T21.4?L1">[27]P2.1!$F$11:$M$11,[27]P2.1!$C$11:$D$11</definedName>
    <definedName name="T21.4?L1.1">[27]P2.1!$F$13:$M$13,[27]P2.1!$C$13:$D$13</definedName>
    <definedName name="T21.4?L2">[27]P2.1!$F$14:$M$14,[27]P2.1!$C$14:$D$14</definedName>
    <definedName name="T21.4?L2.1">[27]P2.1!$F$16:$M$16,[27]P2.1!$C$16:$D$16</definedName>
    <definedName name="T21.4?L3">[27]P2.1!$F$17:$M$17,[27]P2.1!$C$17:$D$17</definedName>
    <definedName name="T21.4?L4">[27]P2.1!$F$18:$M$18,[27]P2.1!$C$18:$D$18</definedName>
    <definedName name="T21.4?L5">[27]P2.1!$F$19:$M$19,[27]P2.1!$C$19:$D$19</definedName>
    <definedName name="T21.4?L5.1">[27]P2.1!$F$21:$M$21,[27]P2.1!$C$21:$D$21</definedName>
    <definedName name="T21.4?L5.2">[27]P2.1!$F$22:$M$22,[27]P2.1!$C$22:$D$22</definedName>
    <definedName name="T21.4?L5.3">[27]P2.1!$F$23:$M$23,[27]P2.1!$C$23:$D$23</definedName>
    <definedName name="T21.4?L5.3.x">[27]P2.1!$F$25:$M$27,[27]P2.1!$C$25:$D$27</definedName>
    <definedName name="T21.4?L6">[27]P2.1!$F$29:$M$29,[27]P2.1!$C$29:$D$29</definedName>
    <definedName name="T21.4?L7">[27]P2.1!$F$30:$M$30,[27]P2.1!$C$30:$D$30</definedName>
    <definedName name="T21.4?L7.1">[27]P2.1!$F$32:$M$32,[27]P2.1!$C$32:$D$32</definedName>
    <definedName name="T21.4?L7.2">[27]P2.1!$F$33:$M$33,[27]P2.1!$C$33:$D$33</definedName>
    <definedName name="T21.4?L7.3">[27]P2.1!$F$34:$M$34,[27]P2.1!$C$34:$D$34</definedName>
    <definedName name="T21.4?L7.4">[27]P2.1!$F$35:$M$35,[27]P2.1!$C$35:$D$35</definedName>
    <definedName name="T21.4?L7.4.x">[27]P2.1!$F$37:$M$38,[27]P2.1!$C$37:$D$38</definedName>
    <definedName name="T21.4?L8">[27]P2.1!$F$40:$M$40,[27]P2.1!$C$40:$D$40</definedName>
    <definedName name="T21.4?L8.1">[27]P2.1!$F$42:$M$42,[27]P2.1!$C$42:$D$42</definedName>
    <definedName name="T21.4?L8.2">[27]P2.1!$F$43:$M$43,[27]P2.1!$C$43:$D$43</definedName>
    <definedName name="T21.4_Name3">[27]P2.1!$J$4,[27]P2.1!$H$4,[27]P2.1!$F$4,[27]P2.1!$L$4</definedName>
    <definedName name="T21?axis?R?ВРАС">'[27]27'!$C$20:$D$22,'[27]27'!$C$32:$D$33</definedName>
    <definedName name="T21?axis?R?ВРАС?">'[27]27'!$B$20:$B$22,'[27]27'!$B$32:$B$33</definedName>
    <definedName name="T21?Data">'[27]27'!$C$8:$D$9,'[27]27'!$C$11:$D$14,'[27]27'!$C$16:$D$18,'[27]27'!$C$20:$D$22,'[27]27'!$C$24:$D$25,'[27]27'!$C$27:$D$30,'[27]27'!$C$32:$D$33,'[27]27'!$C$35:$D$35,'[27]27'!$C$37:$D$40,'[27]27'!$C$6:$D$6</definedName>
    <definedName name="T21_" localSheetId="28">#REF!</definedName>
    <definedName name="T21_" localSheetId="2">#REF!</definedName>
    <definedName name="T21_" localSheetId="25">#REF!</definedName>
    <definedName name="T21_" localSheetId="24">#REF!</definedName>
    <definedName name="T21_">#REF!</definedName>
    <definedName name="T21_Protect">'[26]21'!$B$16:$B$20,'[26]21'!$E$15:$I$20,'[26]21'!$A$23:$IV$122,'[26]21'!$N$1:$AN$65536,'[26]21'!$E$11:$I$13,'[26]21'!$E$6:$I$8,'[26]21'!$B$11:$B$13</definedName>
    <definedName name="T22?axis?C?СЦТ">'[27]4'!$H$7:$K$202,'[27]4'!$M$7:$M$202</definedName>
    <definedName name="T22?axis?C?СЦТ?">'[27]4'!$H$5:$K$5,'[27]4'!$M$5</definedName>
    <definedName name="T22?Data">'[27]4'!$H$7:$K$202,'[27]4'!$M$7:$N$202,'[27]4'!$E$7:$F$202</definedName>
    <definedName name="T22?L1">'[27]4'!$E$7:$F$7,'[27]4'!$H$7:$K$7,'[27]4'!$M$7:$N$7</definedName>
    <definedName name="T22?L1.1">'[27]4'!$E$8:$F$8,'[27]4'!$H$8:$K$8,'[27]4'!$M$8:$N$8</definedName>
    <definedName name="T22?L1.1.x">'[27]4'!$E$10:$F$13,'[27]4'!$H$10:$K$13,'[27]4'!$M$10:$N$13</definedName>
    <definedName name="T22?L1.2">'[27]4'!$N$15,'[27]4'!$E$15:$F$15</definedName>
    <definedName name="T22?L1.3">'[27]4'!$N$16,'[27]4'!$E$16:$F$16</definedName>
    <definedName name="T22?L1.4">'[27]4'!$N$17,'[27]4'!$E$17:$F$17</definedName>
    <definedName name="T22?L1.4.x">'[27]4'!$N$19:$N$21,'[27]4'!$E$19:$F$21</definedName>
    <definedName name="T22?L2">'[27]4'!$E$25:$F$25,'[27]4'!$H$25:$K$25,'[27]4'!$M$25:$N$25</definedName>
    <definedName name="T22?L2.1">'[27]4'!$E$26:$F$26,'[27]4'!$H$26:$K$26,'[27]4'!$M$26:$N$26</definedName>
    <definedName name="T22?L2.1.x">'[27]4'!$E$28:$F$31,'[27]4'!$H$28:$K$31,'[27]4'!$M$28:$N$31</definedName>
    <definedName name="T22?L2.2">'[27]4'!$N$33,'[27]4'!$E$33:$F$33</definedName>
    <definedName name="T22?L2.3">'[27]4'!$N$34,'[27]4'!$E$34:$F$34</definedName>
    <definedName name="T22?L2.4">'[27]4'!$N$35,'[27]4'!$E$35:$F$35</definedName>
    <definedName name="T22?L2.4.x">'[27]4'!$N$37:$N$39,'[27]4'!$E$37:$F$39</definedName>
    <definedName name="T22?L3">'[27]4'!$E$43:$F$43,'[27]4'!$H$43:$K$43,'[27]4'!$M$43:$N$43</definedName>
    <definedName name="T22?L3.1">'[27]4'!$E$44:$F$44,'[27]4'!$H$44:$K$44,'[27]4'!$M$44:$N$44</definedName>
    <definedName name="T22?L3.1.x">'[27]4'!$E$46:$F$49,'[27]4'!$H$46:$K$49,'[27]4'!$M$46:$N$49</definedName>
    <definedName name="T22?L3.2">'[27]4'!$N$51,'[27]4'!$E$51:$F$51</definedName>
    <definedName name="T22?L3.3">'[27]4'!$N$52,'[27]4'!$E$52:$F$52</definedName>
    <definedName name="T22?L3.4">'[27]4'!$E$53:$F$53,'[27]4'!$N$53</definedName>
    <definedName name="T22?L3.4.x">'[27]4'!$N$55:$N$57,'[27]4'!$E$55:$F$57</definedName>
    <definedName name="T22?L4">'[27]4'!$E$61:$F$61,'[27]4'!$H$61:$K$61,'[27]4'!$M$61:$N$61</definedName>
    <definedName name="T22?L4.1">'[27]4'!$E$62:$F$62,'[27]4'!$H$62:$K$62,'[27]4'!$M$62:$N$62</definedName>
    <definedName name="T22?L4.1.x">'[27]4'!$E$64:$F$67,'[27]4'!$H$64:$K$67,'[27]4'!$M$64:$N$67</definedName>
    <definedName name="T22?L4.2">'[27]4'!$N$69,'[27]4'!$E$69:$F$69</definedName>
    <definedName name="T22?L4.3">'[27]4'!$N$70,'[27]4'!$E$70:$F$70</definedName>
    <definedName name="T22?L4.4">'[27]4'!$N$71,'[27]4'!$E$71:$F$71</definedName>
    <definedName name="T22?L4.4.x">'[27]4'!$N$73:$N$75,'[27]4'!$E$73:$F$75</definedName>
    <definedName name="T22?L5.1">'[27]4'!$E$80:$F$80,'[27]4'!$H$80:$K$80,'[27]4'!$M$80:$N$80</definedName>
    <definedName name="T22?L5.1.x">'[27]4'!$E$82:$F$85,'[27]4'!$H$82:$K$85,'[27]4'!$M$82:$N$85</definedName>
    <definedName name="T22?L5.2">'[27]4'!$N$87,'[27]4'!$E$87:$F$87</definedName>
    <definedName name="T22?L5.3">'[27]4'!$N$88,'[27]4'!$E$88:$F$88</definedName>
    <definedName name="T22?L5.4">'[27]4'!$N$89,'[27]4'!$E$89:$F$89</definedName>
    <definedName name="T22?L5.4.x">'[27]4'!$N$91:$N$93,'[27]4'!$E$91:$F$93</definedName>
    <definedName name="T22?L6">'[27]4'!$E$97:$F$97,'[27]4'!$H$97:$K$97,'[27]4'!$M$97:$N$97</definedName>
    <definedName name="T22?L6.1">'[27]4'!$E$98:$F$98,'[27]4'!$H$98:$K$98,'[27]4'!$M$98:$N$98</definedName>
    <definedName name="T22?L6.1.x">'[27]4'!$E$100:$F$103,'[27]4'!$H$100:$K$103,'[27]4'!$M$100:$N$103</definedName>
    <definedName name="T22?L6.2">'[27]4'!$N$105,'[27]4'!$E$105:$F$105</definedName>
    <definedName name="T22?L6.3">'[27]4'!$N$106,'[27]4'!$E$106:$F$106</definedName>
    <definedName name="T22?L6.4">'[27]4'!$N$107,'[27]4'!$E$107:$F$107</definedName>
    <definedName name="T22?L6.4.x">'[27]4'!$N$109:$N$111,'[27]4'!$E$109:$F$111</definedName>
    <definedName name="T22?L7.1">'[27]4'!$E$116:$F$116,'[27]4'!$H$116:$K$116,'[27]4'!$M$116</definedName>
    <definedName name="T22?L8.1">'[27]4'!$E$134:$F$134,'[27]4'!$H$134:$K$134,'[27]4'!$M$134</definedName>
    <definedName name="T22?L8.1.x">'[27]4'!$E$136:$F$139,'[27]4'!$H$136:$K$139,'[27]4'!$M$136:$M$139</definedName>
    <definedName name="T22?L9.1">'[27]4'!$E$152:$F$152,'[27]4'!$H$152:$K$152,'[27]4'!$M$152</definedName>
    <definedName name="T22?L9.1.x">'[27]4'!$E$154:$F$157,'[27]4'!$H$154:$K$157,'[27]4'!$M$154:$M$157</definedName>
    <definedName name="T22?unit?РУБ.ТКВТЧ">'[27]4'!$A$187:$N$202,'[27]4'!$A$151:$N$166</definedName>
    <definedName name="T22?unit?ТРУБ">'[27]4'!$A$7:$N$22,'[27]4'!$A$25:$N$40,'[27]4'!$A$43:$N$58,'[27]4'!$A$61:$N$76,'[27]4'!$A$97:$N$112</definedName>
    <definedName name="T22_Protect">'[26]22'!$A$6:$C$106,'[26]22'!$A$109:$IV$209,'[26]22'!$P$1:$AP$65536,'[26]22'!$G$8:$K$105</definedName>
    <definedName name="T23?Data">'[27]5'!$D$6:$E$6,'[27]5'!$D$8:$E$11,'[27]5'!$D$13:$E$28</definedName>
    <definedName name="T23?unit?МВТ">'[27]5'!$D$11:$E$11,'[27]5'!$D$13:$E$15</definedName>
    <definedName name="T23?unit?МКВТЧ">'[27]5'!$D$6:$E$6,'[27]5'!$D$8:$E$10</definedName>
    <definedName name="T23?unit?РУБ.ТКВТ">'[27]5'!$D$19:$E$19,'[27]5'!$D$22:$E$22,'[27]5'!$D$25:$E$25,'[27]5'!$D$28:$E$28</definedName>
    <definedName name="T23?unit?РУБ.ТКВТЧ">'[27]5'!$D$17:$E$18,'[27]5'!$D$20:$E$21,'[27]5'!$D$23:$E$24,'[27]5'!$D$26:$E$27</definedName>
    <definedName name="T23_Protect">'[26]23'!$D$12:$H$12,'[26]23'!$D$6:$H$7,'[26]23'!$A$14:$IV$113,'[26]23'!$M$1:$AM$65536,'[26]23'!$D$9:$H$9</definedName>
    <definedName name="T24.1?axis?ПРД?БАЗ">'[27]21.2.1'!$K$8:$K$29,'[27]21.2.1'!$I$8:$I$29,'[27]21.2.1'!$G$8:$G$29,'[27]21.2.1'!$D$8:$D$29,'[27]21.2.1'!$M$8:$M$29</definedName>
    <definedName name="T24.1?axis?ПРД?РЕГ">'[27]21.2.1'!$L$8:$L$29,'[27]21.2.1'!$J$8:$J$29,'[27]21.2.1'!$H$8:$H$29,'[27]21.2.1'!$E$8:$E$29,'[27]21.2.1'!$N$8:$N$29</definedName>
    <definedName name="T24.1?Data">'[27]21.2.1'!$D$8:$N$8,'[27]21.2.1'!$D$10:$N$29</definedName>
    <definedName name="T24.1?unit?ТРУБ">'[27]21.2.1'!$D$8:$N$19,'[27]21.2.1'!$D$21:$N$23</definedName>
    <definedName name="T24.1_Protect">'[26]24.1'!$B$6:$I$9,'[26]24.1'!$A$22:$IV$122,'[26]24.1'!$K$1:$AK$65536,'[26]24.1'!$B$16:$I$19</definedName>
    <definedName name="T24?axis?R?НАП">'[27]19.1.1'!$D$7:$E$8,'[27]19.1.1'!$D$10:$E$12,'[27]19.1.1'!$D$14:$E$15,'[27]19.1.1'!$D$17:$E$19,'[27]19.1.1'!$D$22:$E$23,'[27]19.1.1'!$D$25:$E$27,'[27]19.1.1'!$D$33:$E$34,'[27]19.1.1'!$D$36:$E$38,'[27]19.1.1'!$D$40:$E$41,'[27]19.1.1'!$D$43:$E$45</definedName>
    <definedName name="T24?axis?R?НАП?">'[27]19.1.1'!$B$7:$B$8,'[27]19.1.1'!$B$10:$B$12,'[27]19.1.1'!$B$14:$B$15,'[27]19.1.1'!$B$17:$B$19,'[27]19.1.1'!$B$22:$B$23,'[27]19.1.1'!$B$25:$B$27,'[27]19.1.1'!$B$33:$B$34,'[27]19.1.1'!$B$36:$B$38,'[27]19.1.1'!$B$40:$B$41,'[27]19.1.1'!$B$43:$B$45</definedName>
    <definedName name="T24?axis?ПРД?РЕГ" localSheetId="28">#REF!</definedName>
    <definedName name="T24?axis?ПРД?РЕГ" localSheetId="2">#REF!</definedName>
    <definedName name="T24?axis?ПРД?РЕГ" localSheetId="25">#REF!</definedName>
    <definedName name="T24?axis?ПРД?РЕГ" localSheetId="24">#REF!</definedName>
    <definedName name="T24?axis?ПРД?РЕГ">#REF!</definedName>
    <definedName name="T24?axis?ПФ?NA" localSheetId="25">#REF!</definedName>
    <definedName name="T24?axis?ПФ?NA" localSheetId="24">#REF!</definedName>
    <definedName name="T24?axis?ПФ?NA">#REF!</definedName>
    <definedName name="T24?Data">'[27]19.1.1'!$D$40:$E$40,'[27]19.1.1'!$D$36:$E$38,'[27]19.1.1'!$D$33:$E$33,'[27]19.1.1'!$D$25:$E$31,'[27]19.1.1'!$D$6:$E$8,'[27]19.1.1'!$D$10:$E$15,'[27]19.1.1'!$D$17:$E$23,'[27]19.1.1'!$D$43:$E$45</definedName>
    <definedName name="T24?item_ext?РОСТ" localSheetId="28">#REF!</definedName>
    <definedName name="T24?item_ext?РОСТ" localSheetId="2">#REF!</definedName>
    <definedName name="T24?item_ext?РОСТ" localSheetId="25">#REF!</definedName>
    <definedName name="T24?item_ext?РОСТ" localSheetId="24">#REF!</definedName>
    <definedName name="T24?item_ext?РОСТ">#REF!</definedName>
    <definedName name="T24?L1" localSheetId="25">#REF!</definedName>
    <definedName name="T24?L1" localSheetId="24">#REF!</definedName>
    <definedName name="T24?L1">#REF!</definedName>
    <definedName name="T24?L1.1">'[27]19.1.1'!$D$7:$E$8,'[27]19.1.1'!$D$10:$E$12</definedName>
    <definedName name="T24?L1.x" localSheetId="28">#REF!</definedName>
    <definedName name="T24?L1.x" localSheetId="2">#REF!</definedName>
    <definedName name="T24?L1.x" localSheetId="25">#REF!</definedName>
    <definedName name="T24?L1.x" localSheetId="24">#REF!</definedName>
    <definedName name="T24?L1.x">#REF!</definedName>
    <definedName name="T24?L2" localSheetId="25">#REF!</definedName>
    <definedName name="T24?L2" localSheetId="24">#REF!</definedName>
    <definedName name="T24?L2">#REF!</definedName>
    <definedName name="T24?L2.1">'[27]19.1.1'!$D$14:$E$15,'[27]19.1.1'!$D$17:$E$19</definedName>
    <definedName name="T24?L2.2" localSheetId="28">#REF!</definedName>
    <definedName name="T24?L2.2" localSheetId="2">#REF!</definedName>
    <definedName name="T24?L2.2" localSheetId="25">#REF!</definedName>
    <definedName name="T24?L2.2" localSheetId="24">#REF!</definedName>
    <definedName name="T24?L2.2">#REF!</definedName>
    <definedName name="T24?L3" localSheetId="25">#REF!</definedName>
    <definedName name="T24?L3" localSheetId="24">#REF!</definedName>
    <definedName name="T24?L3">#REF!</definedName>
    <definedName name="T24?L4" localSheetId="25">#REF!</definedName>
    <definedName name="T24?L4" localSheetId="24">#REF!</definedName>
    <definedName name="T24?L4">#REF!</definedName>
    <definedName name="T24?L4.1">'[27]19.1.1'!$D$22:$E$23,'[27]19.1.1'!$D$25:$E$27</definedName>
    <definedName name="T24?L5" localSheetId="28">#REF!</definedName>
    <definedName name="T24?L5" localSheetId="2">#REF!</definedName>
    <definedName name="T24?L5" localSheetId="25">#REF!</definedName>
    <definedName name="T24?L5" localSheetId="24">#REF!</definedName>
    <definedName name="T24?L5">#REF!</definedName>
    <definedName name="T24?L5.1">'[27]19.1.1'!$D$33:$E$33,'[27]19.1.1'!$D$36:$E$38</definedName>
    <definedName name="T24?L5.x" localSheetId="28">#REF!</definedName>
    <definedName name="T24?L5.x" localSheetId="2">#REF!</definedName>
    <definedName name="T24?L5.x" localSheetId="25">#REF!</definedName>
    <definedName name="T24?L5.x" localSheetId="24">#REF!</definedName>
    <definedName name="T24?L5.x">#REF!</definedName>
    <definedName name="T24?L6" localSheetId="25">#REF!</definedName>
    <definedName name="T24?L6" localSheetId="24">#REF!</definedName>
    <definedName name="T24?L6">#REF!</definedName>
    <definedName name="T24?L6.1">'[27]19.1.1'!$D$40:$E$40,'[27]19.1.1'!$D$43:$E$45</definedName>
    <definedName name="T24?Name" localSheetId="28">#REF!</definedName>
    <definedName name="T24?Name" localSheetId="2">#REF!</definedName>
    <definedName name="T24?Name" localSheetId="25">#REF!</definedName>
    <definedName name="T24?Name" localSheetId="24">#REF!</definedName>
    <definedName name="T24?Name">#REF!</definedName>
    <definedName name="T24?Table" localSheetId="25">#REF!</definedName>
    <definedName name="T24?Table" localSheetId="24">#REF!</definedName>
    <definedName name="T24?Table">#REF!</definedName>
    <definedName name="T24?Title" localSheetId="25">#REF!</definedName>
    <definedName name="T24?Title" localSheetId="24">#REF!</definedName>
    <definedName name="T24?Title">#REF!</definedName>
    <definedName name="T24?unit?ТРУБ">'[27]19.1.1'!$D$6:$E$19,'[27]19.1.1'!$D$21:$E$27</definedName>
    <definedName name="T24_1_Name">'[27]21.2.1'!$K$4,'[27]21.2.1'!$I$4,'[27]21.2.1'!$G$4,'[27]21.2.1'!$M$4</definedName>
    <definedName name="T24_1_Protect">'[26]24.1'!$B$16:$I$19,'[26]24.1'!$B$6:$I$9</definedName>
    <definedName name="T24_Protect">'[26]24'!$B$20:$B$23,'[26]24'!$D$20:$H$23,'[26]24'!$D$13:$H$17,'[26]24'!$B$8:$B$11,'[26]24'!$A$26:$IV$141,'[26]24'!$M$1:$AN$65536,'[26]24'!$D$8:$H$11</definedName>
    <definedName name="T25.1?axis?ПРД?БАЗ">'[27]2.1'!$J$8:$J$22,'[27]2.1'!$H$8:$H$22,'[27]2.1'!$F$8:$F$22,'[27]2.1'!$D$8:$D$22,'[27]2.1'!$L$8:$L$22</definedName>
    <definedName name="T25.1?axis?ПРД?РЕГ">'[27]2.1'!$K$8:$K$22,'[27]2.1'!$I$8:$I$22,'[27]2.1'!$G$8:$G$22,'[27]2.1'!$E$8:$E$22,'[27]2.1'!$M$8:$M$22</definedName>
    <definedName name="T25.1?unit?РУБ.ГКАЛ">'[27]2.1'!$D$8:$M$10,'[27]2.1'!$D$20:$M$22</definedName>
    <definedName name="T25?axis?R?ВРАС" localSheetId="28">'[34]10'!#REF!</definedName>
    <definedName name="T25?axis?R?ВРАС" localSheetId="2">'[34]10'!#REF!</definedName>
    <definedName name="T25?axis?R?ВРАС" localSheetId="25">'[34]10'!#REF!</definedName>
    <definedName name="T25?axis?R?ВРАС" localSheetId="24">'[34]10'!#REF!</definedName>
    <definedName name="T25?axis?R?ВРАС">'[34]10'!#REF!</definedName>
    <definedName name="T25?axis?R?ВРАС?" localSheetId="25">'[34]10'!#REF!</definedName>
    <definedName name="T25?axis?R?ВРАС?" localSheetId="24">'[34]10'!#REF!</definedName>
    <definedName name="T25?axis?R?ВРАС?">'[34]10'!#REF!</definedName>
    <definedName name="T25?axis?R?ДОГОВОР">'[36]25'!$G$49:$O$50,'[36]25'!$G$9:$O$37,'[36]25'!$G$43:$O$44,'[36]25'!$G$54:$O$54,'[36]25'!$G$59:$O$64,'[36]25'!$G$68:$O$70</definedName>
    <definedName name="T25?axis?R?ДОГОВОР?">'[36]25'!$E$49:$E$50,'[36]25'!$E$9:$E$37,'[36]25'!$E$43:$E$44,'[36]25'!$E$54,'[36]25'!$E$59:$E$64,'[36]25'!$E$68:$E$70</definedName>
    <definedName name="T25?axis?ПРД?БАЗ">'[26]25'!$M$6:$N$56,'[26]25'!$J$6:$K$56</definedName>
    <definedName name="T25?axis?ПРД?ПРЕД">'[26]25'!$O$6:$P$56,'[26]25'!$H$6:$I$56</definedName>
    <definedName name="T25?axis?ПРД?РЕГ" localSheetId="28">'[34]10'!#REF!</definedName>
    <definedName name="T25?axis?ПРД?РЕГ" localSheetId="2">'[34]10'!#REF!</definedName>
    <definedName name="T25?axis?ПРД?РЕГ" localSheetId="25">'[34]10'!#REF!</definedName>
    <definedName name="T25?axis?ПРД?РЕГ" localSheetId="24">'[34]10'!#REF!</definedName>
    <definedName name="T25?axis?ПРД?РЕГ">'[34]10'!#REF!</definedName>
    <definedName name="T25?axis?ПФ?NA" localSheetId="25">'[34]10'!#REF!</definedName>
    <definedName name="T25?axis?ПФ?NA" localSheetId="24">'[34]10'!#REF!</definedName>
    <definedName name="T25?axis?ПФ?NA">'[34]10'!#REF!</definedName>
    <definedName name="T25?axis?ПФ?ПЛАН">'[36]25'!$I$7:$I$81,'[36]25'!$L$7:$L$81</definedName>
    <definedName name="T25?axis?ПФ?ФАКТ">'[36]25'!$J$7:$J$81,'[36]25'!$M$7:$M$81</definedName>
    <definedName name="T25?Data">'[27]25'!$D$6:$E$8,'[27]25'!$D$10:$E$11,'[27]25'!$D$13:$E$15,'[27]25'!$D$17:$E$17,'[27]25'!$D$20:$E$22,'[27]25'!$D$24:$E$25,'[27]25'!$D$27:$E$29,'[27]25'!$D$31:$E$31,'[27]25'!$D$34:$E$36,'[27]25'!$D$38:$E$38,'[27]25'!$D$41:$E$43</definedName>
    <definedName name="T25?item_ext?ПЛОЩАДЬ">'[26]25'!$H$39:$L$39,'[26]25'!$H$37:$L$37,'[26]25'!$H$32:$L$32,'[26]25'!$H$35:$L$35,'[26]25'!$H$41:$L$41</definedName>
    <definedName name="T25?item_ext?РОСТ" localSheetId="28">'[34]10'!#REF!</definedName>
    <definedName name="T25?item_ext?РОСТ" localSheetId="2">'[34]10'!#REF!</definedName>
    <definedName name="T25?item_ext?РОСТ" localSheetId="25">'[34]10'!#REF!</definedName>
    <definedName name="T25?item_ext?РОСТ" localSheetId="24">'[34]10'!#REF!</definedName>
    <definedName name="T25?item_ext?РОСТ">'[34]10'!#REF!</definedName>
    <definedName name="T25?L1">'[36]25'!$A$47:$O$47,'[36]25'!$A$7:$O$7,'[36]25'!$A$41:$O$41,'[36]25'!$A$52:$O$52,'[36]25'!$A$56:$O$56,'[36]25'!$A$66:$O$66</definedName>
    <definedName name="T25?L1.1">'[36]25'!$A$49:$O$50,'[36]25'!$A$61:$O$61,'[36]25'!$A$9:$O$37,'[36]25'!$A$43:$O$44,'[36]25'!$A$54:$O$54,'[36]25'!$A$59:$O$59,'[36]25'!$A$63:$O$63,'[36]25'!$A$68:$O$70</definedName>
    <definedName name="T25?L1.2.1">'[36]25'!$A$62:$O$62,'[36]25'!$A$60:$O$60,'[36]25'!$A$64:$O$64</definedName>
    <definedName name="T25?L2">'[27]25'!$D$10:$E$11,'[27]25'!$D$13:$E$14</definedName>
    <definedName name="T25?L2.1" localSheetId="28">'[34]10'!#REF!</definedName>
    <definedName name="T25?L2.1" localSheetId="2">'[34]10'!#REF!</definedName>
    <definedName name="T25?L2.1" localSheetId="25">'[34]10'!#REF!</definedName>
    <definedName name="T25?L2.1" localSheetId="24">'[34]10'!#REF!</definedName>
    <definedName name="T25?L2.1">'[34]10'!#REF!</definedName>
    <definedName name="T25?L2.1.1" localSheetId="25">'[34]10'!#REF!</definedName>
    <definedName name="T25?L2.1.1" localSheetId="24">'[34]10'!#REF!</definedName>
    <definedName name="T25?L2.1.1">'[34]10'!#REF!</definedName>
    <definedName name="T25?L2.1.2" localSheetId="25">'[34]10'!#REF!</definedName>
    <definedName name="T25?L2.1.2" localSheetId="24">'[34]10'!#REF!</definedName>
    <definedName name="T25?L2.1.2">'[34]10'!#REF!</definedName>
    <definedName name="T25?L2.2" localSheetId="25">'[34]10'!#REF!</definedName>
    <definedName name="T25?L2.2">'[34]10'!#REF!</definedName>
    <definedName name="T25?L2.2.1" localSheetId="25">'[34]10'!#REF!</definedName>
    <definedName name="T25?L2.2.1">'[34]10'!#REF!</definedName>
    <definedName name="T25?L2.2.2" localSheetId="25">'[34]10'!#REF!</definedName>
    <definedName name="T25?L2.2.2">'[34]10'!#REF!</definedName>
    <definedName name="T25?L2.2.3" localSheetId="25">'[34]10'!#REF!</definedName>
    <definedName name="T25?L2.2.3">'[34]10'!#REF!</definedName>
    <definedName name="T25?L2.2.4" localSheetId="25">'[34]10'!#REF!</definedName>
    <definedName name="T25?L2.2.4">'[34]10'!#REF!</definedName>
    <definedName name="T25?L3">'[27]25'!$D$17:$E$17,'[27]25'!$D$20:$E$22</definedName>
    <definedName name="T25?L4">'[27]25'!$D$24:$E$25,'[27]25'!$D$27:$E$29</definedName>
    <definedName name="T25?L5">'[27]25'!$D$31:$E$31,'[27]25'!$D$34:$E$36</definedName>
    <definedName name="T25?L6">'[27]25'!$D$38:$E$38,'[27]25'!$D$41:$E$43</definedName>
    <definedName name="T25?Name" localSheetId="28">'[34]10'!#REF!</definedName>
    <definedName name="T25?Name" localSheetId="2">'[34]10'!#REF!</definedName>
    <definedName name="T25?Name" localSheetId="25">'[34]10'!#REF!</definedName>
    <definedName name="T25?Name" localSheetId="24">'[34]10'!#REF!</definedName>
    <definedName name="T25?Name">'[34]10'!#REF!</definedName>
    <definedName name="T25?Table" localSheetId="25">'[34]10'!#REF!</definedName>
    <definedName name="T25?Table" localSheetId="24">'[34]10'!#REF!</definedName>
    <definedName name="T25?Table">'[34]10'!#REF!</definedName>
    <definedName name="T25?Title" localSheetId="25">'[34]10'!#REF!</definedName>
    <definedName name="T25?Title" localSheetId="24">'[34]10'!#REF!</definedName>
    <definedName name="T25?Title">'[34]10'!#REF!</definedName>
    <definedName name="T25?unit?ГА">'[36]25'!$G$62:$K$62,'[36]25'!$G$57:$K$57,'[36]25'!$G$60:$K$60,'[36]25'!$G$64:$K$64</definedName>
    <definedName name="T25?unit?МКВТЧ">'[27]25'!$D$9:$E$15,'[27]25'!$D$24:$E$29</definedName>
    <definedName name="T25?unit?ПРЦ" localSheetId="28">'[34]10'!#REF!</definedName>
    <definedName name="T25?unit?ПРЦ" localSheetId="2">'[34]10'!#REF!</definedName>
    <definedName name="T25?unit?ПРЦ" localSheetId="25">'[34]10'!#REF!</definedName>
    <definedName name="T25?unit?ПРЦ" localSheetId="24">'[34]10'!#REF!</definedName>
    <definedName name="T25?unit?ПРЦ">'[34]10'!#REF!</definedName>
    <definedName name="T25?unit?РУБ.МВТЧ">'[27]25'!$D$38:$E$43,'[27]25'!$D$6:$E$8</definedName>
    <definedName name="T25?unit?ТРУБ">'[36]25'!$G$61:$K$61,'[36]25'!$G$6:$K$56,'[36]25'!$G$59:$K$59,'[36]25'!$G$63:$K$63,'[36]25'!$G$66:$K$81</definedName>
    <definedName name="T25_1_Name">'[27]2.1'!$J$4,'[27]2.1'!$H$4,'[27]2.1'!$F$4,'[27]2.1'!$L$4</definedName>
    <definedName name="T25_ADD_1" localSheetId="28">'[34]10'!#REF!</definedName>
    <definedName name="T25_ADD_1" localSheetId="2">'[34]10'!#REF!</definedName>
    <definedName name="T25_ADD_1" localSheetId="25">'[34]10'!#REF!</definedName>
    <definedName name="T25_ADD_1" localSheetId="24">'[34]10'!#REF!</definedName>
    <definedName name="T25_ADD_1">'[34]10'!#REF!</definedName>
    <definedName name="T25_ADD_2" localSheetId="25">'[34]10'!#REF!</definedName>
    <definedName name="T25_ADD_2" localSheetId="24">'[34]10'!#REF!</definedName>
    <definedName name="T25_ADD_2">'[34]10'!#REF!</definedName>
    <definedName name="T25_Protect">'[26]25'!$H$7:$L$41,'[26]25'!$H$46:$L$50,'[26]25'!$H$52:$L$56,'[26]25'!$B$7:$B$28,'[26]25'!$A$57:$IV$157,'[26]25'!$Q$1:$AZ$65536,'[26]25'!$C$7:$C$41</definedName>
    <definedName name="T26?axis?R?ВРАС">'[26]26'!$D$9:$L$13,'[26]26'!$D$15:$L$16,'[26]26'!$D$18:$L$24,'[26]26'!$D$26:$L$40,'[26]26'!$D$6:$L$7</definedName>
    <definedName name="T26?axis?R?ВРАС?">'[26]26'!$B$9:$B$13,'[26]26'!$B$15:$B$16,'[26]26'!$B$18:$B$24,'[26]26'!$B$26:$B$40,'[26]26'!$B$6:$B$7</definedName>
    <definedName name="T26?Data">'[27]2.2'!$D$6:$E$6,'[27]2.2'!$D$8:$E$16</definedName>
    <definedName name="T26?unit?МКВТЧ">'[27]2.2'!$D$6:$E$6,'[27]2.2'!$D$8:$E$10</definedName>
    <definedName name="T26_Protect">'[26]26'!$D$26:$H$40,'[26]26'!$D$9:$H$13,'[26]26'!$B$9:$B$13,'[26]26'!$B$18:$B$24,'[26]26'!$B$28:$B$40,'[26]26'!$D$15:$H$15,'[26]26'!$A$43:$IV$142,'[26]26'!$M$1:$AM$65536,'[26]26'!$D$18:$H$24</definedName>
    <definedName name="T27?axis?C?НАП">'[27]14'!$D$8:$P$34,'[27]14'!$R$8:$AU$34</definedName>
    <definedName name="T27?axis?C?НАП?">'[27]14'!$R$6:$AU$6,'[27]14'!$D$6:$P$6</definedName>
    <definedName name="T27?axis?C?ПОТ">'[27]14'!$D$8:$P$34,'[27]14'!$R$8:$AU$34</definedName>
    <definedName name="T27?axis?C?ПОТ?">'[27]14'!$D$5:$P$5,'[27]14'!$R$5:$AU$5</definedName>
    <definedName name="T27?Data">'[27]14'!$K$8:$P$34,'[27]14'!$R$8:$AU$34,'[27]14'!$D$8:$I$34</definedName>
    <definedName name="T27?L1">'[27]14'!$R$8:$AU$8,'[27]14'!$D$8:$I$8,'[27]14'!$K$8:$P$8</definedName>
    <definedName name="T27?L2">'[27]14'!$R$9:$AU$9,'[27]14'!$D$9:$I$9,'[27]14'!$K$9:$P$9</definedName>
    <definedName name="T27?L3">'[27]14'!$D$11:$I$11,'[27]14'!$R$11:$AO$11,'[27]14'!$K$11:$P$11</definedName>
    <definedName name="T27?L3.1" localSheetId="28">'[27]14'!#REF!,'[27]14'!#REF!,'[27]14'!#REF!,'[27]14'!#REF!,'[27]14'!#REF!,'доп. прил. 4.22 (общехоз)'!P1_T27?L3.1</definedName>
    <definedName name="T27?L3.1" localSheetId="2">'[27]14'!#REF!,'[27]14'!#REF!,'[27]14'!#REF!,'[27]14'!#REF!,'[27]14'!#REF!,'прил. 3.1'!P1_T27?L3.1</definedName>
    <definedName name="T27?L3.1" localSheetId="9">'[27]14'!#REF!,'[27]14'!#REF!,'[27]14'!#REF!,'[27]14'!#REF!,'[27]14'!#REF!,P1_T27?L3.1</definedName>
    <definedName name="T27?L3.1" localSheetId="25">'[27]14'!#REF!,'[27]14'!#REF!,'[27]14'!#REF!,'[27]14'!#REF!,'[27]14'!#REF!,УС2017!P1_T27?L3.1</definedName>
    <definedName name="T27?L3.1" localSheetId="24">'[27]14'!#REF!,'[27]14'!#REF!,'[27]14'!#REF!,'[27]14'!#REF!,'[27]14'!#REF!,'Услуги сторонних организаций'!P1_T27?L3.1</definedName>
    <definedName name="T27?L3.1">'[27]14'!#REF!,'[27]14'!#REF!,'[27]14'!#REF!,'[27]14'!#REF!,'[27]14'!#REF!,P1_T27?L3.1</definedName>
    <definedName name="T27?L3.2" localSheetId="28">'[27]14'!#REF!,'[27]14'!#REF!,'[27]14'!#REF!,'[27]14'!#REF!,'[27]14'!#REF!,'доп. прил. 4.22 (общехоз)'!P1_T27?L3.2</definedName>
    <definedName name="T27?L3.2" localSheetId="2">'[27]14'!#REF!,'[27]14'!#REF!,'[27]14'!#REF!,'[27]14'!#REF!,'[27]14'!#REF!,'прил. 3.1'!P1_T27?L3.2</definedName>
    <definedName name="T27?L3.2" localSheetId="9">'[27]14'!#REF!,'[27]14'!#REF!,'[27]14'!#REF!,'[27]14'!#REF!,'[27]14'!#REF!,P1_T27?L3.2</definedName>
    <definedName name="T27?L3.2" localSheetId="25">'[27]14'!#REF!,'[27]14'!#REF!,'[27]14'!#REF!,'[27]14'!#REF!,'[27]14'!#REF!,УС2017!P1_T27?L3.2</definedName>
    <definedName name="T27?L3.2" localSheetId="24">'[27]14'!#REF!,'[27]14'!#REF!,'[27]14'!#REF!,'[27]14'!#REF!,'[27]14'!#REF!,'Услуги сторонних организаций'!P1_T27?L3.2</definedName>
    <definedName name="T27?L3.2">'[27]14'!#REF!,'[27]14'!#REF!,'[27]14'!#REF!,'[27]14'!#REF!,'[27]14'!#REF!,P1_T27?L3.2</definedName>
    <definedName name="T27?L4" localSheetId="28">'[27]14'!#REF!,'[27]14'!#REF!,'[27]14'!#REF!,'[27]14'!#REF!,'[27]14'!#REF!,'[27]14'!#REF!,'[27]14'!#REF!,'[27]14'!#REF!,'доп. прил. 4.22 (общехоз)'!P1_T27?L4</definedName>
    <definedName name="T27?L4" localSheetId="2">'[27]14'!#REF!,'[27]14'!#REF!,'[27]14'!#REF!,'[27]14'!#REF!,'[27]14'!#REF!,'[27]14'!#REF!,'[27]14'!#REF!,'[27]14'!#REF!,'прил. 3.1'!P1_T27?L4</definedName>
    <definedName name="T27?L4" localSheetId="9">'[27]14'!#REF!,'[27]14'!#REF!,'[27]14'!#REF!,'[27]14'!#REF!,'[27]14'!#REF!,'[27]14'!#REF!,'[27]14'!#REF!,'[27]14'!#REF!,P1_T27?L4</definedName>
    <definedName name="T27?L4" localSheetId="25">'[27]14'!#REF!,'[27]14'!#REF!,'[27]14'!#REF!,'[27]14'!#REF!,'[27]14'!#REF!,'[27]14'!#REF!,'[27]14'!#REF!,'[27]14'!#REF!,УС2017!P1_T27?L4</definedName>
    <definedName name="T27?L4" localSheetId="24">'[27]14'!#REF!,'[27]14'!#REF!,'[27]14'!#REF!,'[27]14'!#REF!,'[27]14'!#REF!,'[27]14'!#REF!,'[27]14'!#REF!,'[27]14'!#REF!,'Услуги сторонних организаций'!P1_T27?L4</definedName>
    <definedName name="T27?L4">'[27]14'!#REF!,'[27]14'!#REF!,'[27]14'!#REF!,'[27]14'!#REF!,'[27]14'!#REF!,'[27]14'!#REF!,'[27]14'!#REF!,'[27]14'!#REF!,P1_T27?L4</definedName>
    <definedName name="T27?L4.1" localSheetId="28">'[27]14'!#REF!,'[27]14'!#REF!,'[27]14'!#REF!,'[27]14'!#REF!,'[27]14'!#REF!,'[27]14'!$F$16:$I$16,'[27]14'!#REF!,'доп. прил. 4.22 (общехоз)'!P1_T27?L4.1</definedName>
    <definedName name="T27?L4.1" localSheetId="2">'[27]14'!#REF!,'[27]14'!#REF!,'[27]14'!#REF!,'[27]14'!#REF!,'[27]14'!#REF!,'[27]14'!$F$16:$I$16,'[27]14'!#REF!,'прил. 3.1'!P1_T27?L4.1</definedName>
    <definedName name="T27?L4.1" localSheetId="9">'[27]14'!#REF!,'[27]14'!#REF!,'[27]14'!#REF!,'[27]14'!#REF!,'[27]14'!#REF!,'[27]14'!$F$16:$I$16,'[27]14'!#REF!,P1_T27?L4.1</definedName>
    <definedName name="T27?L4.1" localSheetId="25">'[27]14'!#REF!,'[27]14'!#REF!,'[27]14'!#REF!,'[27]14'!#REF!,'[27]14'!#REF!,'[27]14'!$F$16:$I$16,'[27]14'!#REF!,УС2017!P1_T27?L4.1</definedName>
    <definedName name="T27?L4.1" localSheetId="24">'[27]14'!#REF!,'[27]14'!#REF!,'[27]14'!#REF!,'[27]14'!#REF!,'[27]14'!#REF!,'[27]14'!$F$16:$I$16,'[27]14'!#REF!,'Услуги сторонних организаций'!P1_T27?L4.1</definedName>
    <definedName name="T27?L4.1">'[27]14'!#REF!,'[27]14'!#REF!,'[27]14'!#REF!,'[27]14'!#REF!,'[27]14'!#REF!,'[27]14'!$F$16:$I$16,'[27]14'!#REF!,P1_T27?L4.1</definedName>
    <definedName name="T27?L4.1.1" localSheetId="28">'[27]14'!$F$17:$I$17,'[27]14'!$AR$17:$AU$17,'[27]14'!$AL$17:$AO$17,'[27]14'!$AF$17:$AI$17,'[27]14'!$Z$17:$AC$17,'[27]14'!$T$17:$W$17,'[27]14'!#REF!,'доп. прил. 4.22 (общехоз)'!P1_T27?L4.1.1</definedName>
    <definedName name="T27?L4.1.1" localSheetId="2">'[27]14'!$F$17:$I$17,'[27]14'!$AR$17:$AU$17,'[27]14'!$AL$17:$AO$17,'[27]14'!$AF$17:$AI$17,'[27]14'!$Z$17:$AC$17,'[27]14'!$T$17:$W$17,'[27]14'!#REF!,'прил. 3.1'!P1_T27?L4.1.1</definedName>
    <definedName name="T27?L4.1.1" localSheetId="9">'[27]14'!$F$17:$I$17,'[27]14'!$AR$17:$AU$17,'[27]14'!$AL$17:$AO$17,'[27]14'!$AF$17:$AI$17,'[27]14'!$Z$17:$AC$17,'[27]14'!$T$17:$W$17,'[27]14'!#REF!,P1_T27?L4.1.1</definedName>
    <definedName name="T27?L4.1.1" localSheetId="25">'[27]14'!$F$17:$I$17,'[27]14'!$AR$17:$AU$17,'[27]14'!$AL$17:$AO$17,'[27]14'!$AF$17:$AI$17,'[27]14'!$Z$17:$AC$17,'[27]14'!$T$17:$W$17,'[27]14'!#REF!,УС2017!P1_T27?L4.1.1</definedName>
    <definedName name="T27?L4.1.1" localSheetId="24">'[27]14'!$F$17:$I$17,'[27]14'!$AR$17:$AU$17,'[27]14'!$AL$17:$AO$17,'[27]14'!$AF$17:$AI$17,'[27]14'!$Z$17:$AC$17,'[27]14'!$T$17:$W$17,'[27]14'!#REF!,'Услуги сторонних организаций'!P1_T27?L4.1.1</definedName>
    <definedName name="T27?L4.1.1">'[27]14'!$F$17:$I$17,'[27]14'!$AR$17:$AU$17,'[27]14'!$AL$17:$AO$17,'[27]14'!$AF$17:$AI$17,'[27]14'!$Z$17:$AC$17,'[27]14'!$T$17:$W$17,'[27]14'!#REF!,P1_T27?L4.1.1</definedName>
    <definedName name="T27?L4.1.1.1" localSheetId="28">'[27]14'!#REF!,'[27]14'!#REF!,'[27]14'!#REF!,'[27]14'!#REF!,'[27]14'!#REF!,'[27]14'!#REF!,'[27]14'!#REF!,'доп. прил. 4.22 (общехоз)'!P1_T27?L4.1.1.1</definedName>
    <definedName name="T27?L4.1.1.1" localSheetId="2">'[27]14'!#REF!,'[27]14'!#REF!,'[27]14'!#REF!,'[27]14'!#REF!,'[27]14'!#REF!,'[27]14'!#REF!,'[27]14'!#REF!,'прил. 3.1'!P1_T27?L4.1.1.1</definedName>
    <definedName name="T27?L4.1.1.1" localSheetId="9">'[27]14'!#REF!,'[27]14'!#REF!,'[27]14'!#REF!,'[27]14'!#REF!,'[27]14'!#REF!,'[27]14'!#REF!,'[27]14'!#REF!,P1_T27?L4.1.1.1</definedName>
    <definedName name="T27?L4.1.1.1" localSheetId="25">'[27]14'!#REF!,'[27]14'!#REF!,'[27]14'!#REF!,'[27]14'!#REF!,'[27]14'!#REF!,'[27]14'!#REF!,'[27]14'!#REF!,УС2017!P1_T27?L4.1.1.1</definedName>
    <definedName name="T27?L4.1.1.1" localSheetId="24">'[27]14'!#REF!,'[27]14'!#REF!,'[27]14'!#REF!,'[27]14'!#REF!,'[27]14'!#REF!,'[27]14'!#REF!,'[27]14'!#REF!,'Услуги сторонних организаций'!P1_T27?L4.1.1.1</definedName>
    <definedName name="T27?L4.1.1.1">'[27]14'!#REF!,'[27]14'!#REF!,'[27]14'!#REF!,'[27]14'!#REF!,'[27]14'!#REF!,'[27]14'!#REF!,'[27]14'!#REF!,P1_T27?L4.1.1.1</definedName>
    <definedName name="T27?L4.1.2" localSheetId="28">'[27]14'!#REF!,'[27]14'!#REF!,'[27]14'!#REF!,'[27]14'!#REF!,'[27]14'!#REF!,'[27]14'!#REF!,'[27]14'!#REF!,'доп. прил. 4.22 (общехоз)'!P1_T27?L4.1.2</definedName>
    <definedName name="T27?L4.1.2" localSheetId="2">'[27]14'!#REF!,'[27]14'!#REF!,'[27]14'!#REF!,'[27]14'!#REF!,'[27]14'!#REF!,'[27]14'!#REF!,'[27]14'!#REF!,'прил. 3.1'!P1_T27?L4.1.2</definedName>
    <definedName name="T27?L4.1.2" localSheetId="9">'[27]14'!#REF!,'[27]14'!#REF!,'[27]14'!#REF!,'[27]14'!#REF!,'[27]14'!#REF!,'[27]14'!#REF!,'[27]14'!#REF!,P1_T27?L4.1.2</definedName>
    <definedName name="T27?L4.1.2" localSheetId="25">'[27]14'!#REF!,'[27]14'!#REF!,'[27]14'!#REF!,'[27]14'!#REF!,'[27]14'!#REF!,'[27]14'!#REF!,'[27]14'!#REF!,УС2017!P1_T27?L4.1.2</definedName>
    <definedName name="T27?L4.1.2" localSheetId="24">'[27]14'!#REF!,'[27]14'!#REF!,'[27]14'!#REF!,'[27]14'!#REF!,'[27]14'!#REF!,'[27]14'!#REF!,'[27]14'!#REF!,'Услуги сторонних организаций'!P1_T27?L4.1.2</definedName>
    <definedName name="T27?L4.1.2">'[27]14'!#REF!,'[27]14'!#REF!,'[27]14'!#REF!,'[27]14'!#REF!,'[27]14'!#REF!,'[27]14'!#REF!,'[27]14'!#REF!,P1_T27?L4.1.2</definedName>
    <definedName name="T27?L4.2" localSheetId="28">'[27]14'!$T$21:$W$21,'[27]14'!$Z$21:$AC$21,'[27]14'!$AF$21:$AI$21,'[27]14'!$AL$21:$AO$21,'[27]14'!$E$21:$I$21,'[27]14'!$M$21:$P$21,'доп. прил. 4.22 (общехоз)'!P1_T27?L4.2</definedName>
    <definedName name="T27?L4.2" localSheetId="2">'[27]14'!$T$21:$W$21,'[27]14'!$Z$21:$AC$21,'[27]14'!$AF$21:$AI$21,'[27]14'!$AL$21:$AO$21,'[27]14'!$E$21:$I$21,'[27]14'!$M$21:$P$21,'прил. 3.1'!P1_T27?L4.2</definedName>
    <definedName name="T27?L4.2" localSheetId="9">'[27]14'!$T$21:$W$21,'[27]14'!$Z$21:$AC$21,'[27]14'!$AF$21:$AI$21,'[27]14'!$AL$21:$AO$21,'[27]14'!$E$21:$I$21,'[27]14'!$M$21:$P$21,P1_T27?L4.2</definedName>
    <definedName name="T27?L4.2" localSheetId="25">'[27]14'!$T$21:$W$21,'[27]14'!$Z$21:$AC$21,'[27]14'!$AF$21:$AI$21,'[27]14'!$AL$21:$AO$21,'[27]14'!$E$21:$I$21,'[27]14'!$M$21:$P$21,УС2017!P1_T27?L4.2</definedName>
    <definedName name="T27?L4.2" localSheetId="24">'[27]14'!$T$21:$W$21,'[27]14'!$Z$21:$AC$21,'[27]14'!$AF$21:$AI$21,'[27]14'!$AL$21:$AO$21,'[27]14'!$E$21:$I$21,'[27]14'!$M$21:$P$21,'Услуги сторонних организаций'!P1_T27?L4.2</definedName>
    <definedName name="T27?L4.2">'[27]14'!$T$21:$W$21,'[27]14'!$Z$21:$AC$21,'[27]14'!$AF$21:$AI$21,'[27]14'!$AL$21:$AO$21,'[27]14'!$E$21:$I$21,'[27]14'!$M$21:$P$21,P1_T27?L4.2</definedName>
    <definedName name="T27?L5">'[27]14'!$R$23:$AP$23,'[27]14'!$AR$23:$AU$23,'[27]14'!$D$23:$I$23,'[27]14'!$K$23:$P$23</definedName>
    <definedName name="T27?L5.1">'[27]14'!$R$24:$AP$24,'[27]14'!$AR$24:$AU$24,'[27]14'!$D$24:$I$24,'[27]14'!$K$24:$P$24</definedName>
    <definedName name="T27?L5.2">'[27]14'!$R$25:$AP$25,'[27]14'!$AR$25:$AU$25,'[27]14'!$D$25:$I$25,'[27]14'!$K$25:$P$25</definedName>
    <definedName name="T27?L6">'[27]14'!$R$27:$AP$27,'[27]14'!$AR$27:$AU$27,'[27]14'!$D$27:$I$27,'[27]14'!$K$27:$P$27</definedName>
    <definedName name="T27?L6.1">'[27]14'!$R$29:$AP$29,'[27]14'!$AR$29:$AU$29,'[27]14'!$D$29:$I$29,'[27]14'!$K$29:$P$29</definedName>
    <definedName name="T27?L6.2">'[27]14'!$R$30:$AP$30,'[27]14'!$AR$30:$AU$30,'[27]14'!$D$30:$I$30,'[27]14'!$K$30:$P$30</definedName>
    <definedName name="T27?L6.2.1">'[27]14'!$R$31:$AP$31,'[27]14'!$AR$31:$AU$31,'[27]14'!$D$31:$I$31,'[27]14'!$K$31:$P$31</definedName>
    <definedName name="T27?L6.3.1">'[27]14'!$R$33:$AP$33,'[27]14'!$AR$33:$AU$33,'[27]14'!$D$33:$I$33,'[27]14'!$K$33:$P$33</definedName>
    <definedName name="T27?L6.3.2">'[27]14'!$R$34:$AP$34,'[27]14'!$AR$34:$AU$34,'[27]14'!$D$34:$I$34,'[27]14'!$K$34:$P$34</definedName>
    <definedName name="T27?unit?РУБ.МВТ">'[27]14'!$D$12:$AU$12,'[27]14'!$D$18:$AU$18,'[27]14'!$D$24:$AU$24</definedName>
    <definedName name="T27?unit?РУБ.МВТЧ">'[27]14'!$D$11:$AU$11,'[27]14'!$D$15:$AU$17,'[27]14'!$D$19:$AU$19,'[27]14'!$D$21:$AU$21,'[27]14'!$D$23:$AU$23,'[27]14'!$D$25:$AU$25,'[27]14'!$D$13:$AU$13</definedName>
    <definedName name="T27?unit?ТРУБ">'[27]14'!$D$27:$AU$27,'[27]14'!$D$29:$AU$31,'[27]14'!$D$33:$AU$34</definedName>
    <definedName name="T27_Copy" localSheetId="28">'[27]14'!#REF!</definedName>
    <definedName name="T27_Copy" localSheetId="2">'[27]14'!#REF!</definedName>
    <definedName name="T27_Copy" localSheetId="25">'[27]14'!#REF!</definedName>
    <definedName name="T27_Copy" localSheetId="24">'[27]14'!#REF!</definedName>
    <definedName name="T27_Copy">'[27]14'!#REF!</definedName>
    <definedName name="T27_Name" localSheetId="28">'[27]14'!#REF!,'[27]14'!#REF!,'[27]14'!#REF!,'[27]14'!#REF!,'[27]14'!#REF!,'[27]14'!#REF!,'[27]14'!#REF!,'[27]14'!#REF!,'[27]14'!#REF!,'[27]14'!$K$4,'[27]14'!#REF!</definedName>
    <definedName name="T27_Name" localSheetId="2">'[27]14'!#REF!,'[27]14'!#REF!,'[27]14'!#REF!,'[27]14'!#REF!,'[27]14'!#REF!,'[27]14'!#REF!,'[27]14'!#REF!,'[27]14'!#REF!,'[27]14'!#REF!,'[27]14'!$K$4,'[27]14'!#REF!</definedName>
    <definedName name="T27_Name" localSheetId="25">'[27]14'!#REF!,'[27]14'!#REF!,'[27]14'!#REF!,'[27]14'!#REF!,'[27]14'!#REF!,'[27]14'!#REF!,'[27]14'!#REF!,'[27]14'!#REF!,'[27]14'!#REF!,'[27]14'!$K$4,'[27]14'!#REF!</definedName>
    <definedName name="T27_Name" localSheetId="24">'[27]14'!#REF!,'[27]14'!#REF!,'[27]14'!#REF!,'[27]14'!#REF!,'[27]14'!#REF!,'[27]14'!#REF!,'[27]14'!#REF!,'[27]14'!#REF!,'[27]14'!#REF!,'[27]14'!$K$4,'[27]14'!#REF!</definedName>
    <definedName name="T27_Name">'[27]14'!#REF!,'[27]14'!#REF!,'[27]14'!#REF!,'[27]14'!#REF!,'[27]14'!#REF!,'[27]14'!#REF!,'[27]14'!#REF!,'[27]14'!#REF!,'[27]14'!#REF!,'[27]14'!$K$4,'[27]14'!#REF!</definedName>
    <definedName name="T27_Protect">'[26]27'!$D$7:$I$8,'[26]27'!$A$9:$IV$109,'[26]27'!$S$1:$AS$65536,'[26]27'!$L$7:$N$8</definedName>
    <definedName name="T28.1?axis?ПРД?БАЗ">'[27]1.1'!$K$8:$K$12,'[27]1.1'!$I$8:$I$12,'[27]1.1'!$G$8:$G$12,'[27]1.1'!$D$8:$D$12,'[27]1.1'!$M$8:$M$12</definedName>
    <definedName name="T28.1?axis?ПРД?РЕГ">'[27]1.1'!$L$8:$L$12,'[27]1.1'!$J$8:$J$12,'[27]1.1'!$H$8:$H$12,'[27]1.1'!$E$8:$E$12,'[27]1.1'!$N$8:$N$12</definedName>
    <definedName name="T28.2?axis?R?ПАР">'[27]7'!$E$15:$F$20,'[27]7'!$E$22:$F$27,'[27]7'!$H$15:$O$20,'[27]7'!$H$22:$O$27</definedName>
    <definedName name="T28.2?axis?R?ПАР?">'[27]7'!$C$22:$C$27,'[27]7'!$C$15:$C$20</definedName>
    <definedName name="T28.2?axis?ПРД?БАЗ">'[27]7'!$L$8:$L$30,'[27]7'!$J$8:$J$30,'[27]7'!$H$8:$H$30,'[27]7'!$N$8:$N$30,'[27]7'!$E$8:$E$30</definedName>
    <definedName name="T28.2?axis?ПРД?РЕГ">'[27]7'!$M$8:$M$30,'[27]7'!$K$8:$K$30,'[27]7'!$I$8:$I$30,'[27]7'!$O$8:$O$30,'[27]7'!$F$8:$F$30</definedName>
    <definedName name="T28.2?Data">'[27]7'!$E$13:$F$13,'[27]7'!$H$13:$O$13,'[27]7'!$E$15:$F$20,'[27]7'!$H$15:$O$20,'[27]7'!$E$22:$F$29,'[27]7'!$H$22:$O$29,'[27]7'!$E$9:$F$11,'[27]7'!$H$9:$O$11</definedName>
    <definedName name="T28.2?L0.1">'[27]7'!$E$9:$F$9,'[27]7'!$H$9:$O$9</definedName>
    <definedName name="T28.2?L0.2">'[27]7'!$H$10:$O$10,'[27]7'!$E$10:$F$10</definedName>
    <definedName name="T28.2?L0.3">'[27]7'!$H$11:$O$11,'[27]7'!$E$11:$F$11</definedName>
    <definedName name="T28.2?L1">'[27]7'!$E$13:$F$13,'[27]7'!$H$13:$O$13</definedName>
    <definedName name="T28.2?L1.1">'[27]7'!$H$15:$O$20,'[27]7'!$E$15:$F$20</definedName>
    <definedName name="T28.2?L2">'[27]7'!$E$22:$F$26,'[27]7'!$H$22:$O$26</definedName>
    <definedName name="T28.2?L3">'[27]7'!$E$27:$F$27,'[27]7'!$H$27:$O$27</definedName>
    <definedName name="T28.2?L4">'[27]7'!$E$28:$F$28,'[27]7'!$H$28:$O$28</definedName>
    <definedName name="T28.2?L5">'[27]7'!$E$29:$F$29,'[27]7'!$H$29:$O$29</definedName>
    <definedName name="T28.2?unit?КГ.ГКАЛ">'[27]7'!$E$28:$O$28,'[27]7'!$E$13:$O$13</definedName>
    <definedName name="T28.2?unit?РУБ.ГКАЛ">'[27]7'!$E$29:$O$29,'[27]7'!$E$22:$O$27</definedName>
    <definedName name="T28.2_Name">'[27]7'!$L$4,'[27]7'!$J$4,'[27]7'!$H$4,'[27]7'!$N$4</definedName>
    <definedName name="T28.3?axis?C?ПАР">'[27]28.2'!$E$89:$S$105,'[27]28.2'!$E$64:$S$80,'[27]28.2'!$E$39:$S$55,'[27]28.2'!$E$14:$S$30,'[27]28.2'!$E$114:$S$130</definedName>
    <definedName name="T28.3?axis?C?ПОТ">'[27]28.2'!$E$89:$S$105,'[27]28.2'!$E$64:$S$80,'[27]28.2'!$E$39:$S$55,'[27]28.2'!$E$14:$S$30,'[27]28.2'!$E$114:$S$130</definedName>
    <definedName name="T28.3?axis?R?СЦТ">'[27]28.2'!$E$89:$S$105,'[27]28.2'!$E$64:$S$80,'[27]28.2'!$E$39:$S$55,'[27]28.2'!$E$14:$S$30,'[27]28.2'!$E$114:$S$130</definedName>
    <definedName name="T28.3?axis?R?СЦТ?">'[27]28.2'!$C$89:$C$105,'[27]28.2'!$C$64:$C$80,'[27]28.2'!$C$39:$C$55,'[27]28.2'!$C$14:$C$30,'[27]28.2'!$C$114:$C$130</definedName>
    <definedName name="T28.3?Data">'[27]28.2'!$E$89:$S$105,'[27]28.2'!$E$64:$S$80,'[27]28.2'!$E$39:$S$55,'[27]28.2'!$E$14:$S$30,'[27]28.2'!$E$114:$S$130</definedName>
    <definedName name="T28.3?L1">'[27]28.2'!$E$39:$S$39,'[27]28.2'!$E$14:$S$14,'[27]28.2'!$E$114:$S$114,'[27]28.2'!$E$89:$S$89,'[27]28.2'!$E$64:$S$64</definedName>
    <definedName name="T28.3?L2">'[27]28.2'!$E$40:$S$40,'[27]28.2'!$E$115:$S$115,'[27]28.2'!$E$15:$S$15,'[27]28.2'!$E$90:$S$90,'[27]28.2'!$E$65:$S$65</definedName>
    <definedName name="T28.3?L3">'[27]28.2'!$E$42:$S$42,'[27]28.2'!$E$17:$S$17,'[27]28.2'!$E$117:$S$117,'[27]28.2'!$E$92:$S$92,'[27]28.2'!$E$67:$S$67</definedName>
    <definedName name="T28.3?L3.1">'[27]28.2'!$E$43:$S$43,'[27]28.2'!$E$118:$S$118,'[27]28.2'!$E$18:$S$18,'[27]28.2'!$E$93:$S$93,'[27]28.2'!$E$68:$S$68</definedName>
    <definedName name="T28.3?L3.2">'[27]28.2'!$E$44:$S$44,'[27]28.2'!$E$19:$S$19,'[27]28.2'!$E$119:$S$119,'[27]28.2'!$E$94:$S$94,'[27]28.2'!$E$69:$S$69</definedName>
    <definedName name="T28.3?L4">'[27]28.2'!$E$46:$S$46,'[27]28.2'!$E$121:$S$121,'[27]28.2'!$E$21:$S$21,'[27]28.2'!$E$96:$S$96,'[27]28.2'!$E$71:$S$71</definedName>
    <definedName name="T28.3?L4.1">'[27]28.2'!$E$47:$S$47,'[27]28.2'!$E$22:$S$22,'[27]28.2'!$E$122:$S$122,'[27]28.2'!$E$97:$S$97,'[27]28.2'!$E$72:$S$72</definedName>
    <definedName name="T28.3?L4.2">'[27]28.2'!$E$48:$S$48,'[27]28.2'!$E$123:$S$123,'[27]28.2'!$E$23:$S$23,'[27]28.2'!$E$98:$S$98,'[27]28.2'!$E$73:$S$73</definedName>
    <definedName name="T28.3?L5">'[27]28.2'!$E$50:$S$50,'[27]28.2'!$E$125:$S$125,'[27]28.2'!$E$25:$S$25,'[27]28.2'!$E$100:$S$100,'[27]28.2'!$E$75:$S$75</definedName>
    <definedName name="T28.3?L6">'[27]28.2'!$E$52:$S$52,'[27]28.2'!$E$27:$S$27,'[27]28.2'!$E$127:$S$127,'[27]28.2'!$E$102:$S$102,'[27]28.2'!$E$77:$S$77</definedName>
    <definedName name="T28.3?L6.1">'[27]28.2'!$E$54:$S$54,'[27]28.2'!$E$129:$S$129,'[27]28.2'!$E$29:$S$29,'[27]28.2'!$E$104:$S$104,'[27]28.2'!$E$79:$S$79</definedName>
    <definedName name="T28.3?L6.2">'[27]28.2'!$E$55:$S$55,'[27]28.2'!$E$30:$S$30,'[27]28.2'!$E$130:$S$130,'[27]28.2'!$E$105:$S$105,'[27]28.2'!$E$80:$S$80</definedName>
    <definedName name="T28.3?unit?ГКАЛЧ">'[27]28.2'!$A$90:$S$90,'[27]28.2'!$A$65:$S$65,'[27]28.2'!$A$40:$S$40,'[27]28.2'!$A$115:$S$115,'[27]28.2'!$A$15:$S$15</definedName>
    <definedName name="T28.3?unit?РУБ.ГКАЛ" localSheetId="28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9">P1_T28.3?unit?РУБ.ГКАЛ,P2_T28.3?unit?РУБ.ГКАЛ</definedName>
    <definedName name="T28.3?unit?РУБ.ГКАЛ" localSheetId="25">P1_T28.3?unit?РУБ.ГКАЛ,P2_T28.3?unit?РУБ.ГКАЛ</definedName>
    <definedName name="T28.3?unit?РУБ.ГКАЛ" localSheetId="24">P1_T28.3?unit?РУБ.ГКАЛ,P2_T28.3?unit?РУБ.ГКАЛ</definedName>
    <definedName name="T28.3?unit?РУБ.ГКАЛ">P1_T28.3?unit?РУБ.ГКАЛ,P2_T28.3?unit?РУБ.ГКАЛ</definedName>
    <definedName name="T28.3?unit?РУБ.ГКАЛЧ">'[27]28.2'!$A$93:$S$93,'[27]28.2'!$A$68:$S$68,'[27]28.2'!$A$43:$S$43,'[27]28.2'!$A$118:$S$118,'[27]28.2'!$A$18:$S$18</definedName>
    <definedName name="T28.3?unit?ТГКАЛ">'[27]28.2'!$A$89:$S$89,'[27]28.2'!$A$64:$S$64,'[27]28.2'!$A$39:$S$39,'[27]28.2'!$A$14:$S$14,'[27]28.2'!$A$114:$S$114</definedName>
    <definedName name="T28.3?unit?ТРУБ">'[27]28.2'!$A$104:$S$105,'[27]28.2'!$A$102:$S$102,'[27]28.2'!$A$79:$S$80,'[27]28.2'!$A$77:$S$77,'[27]28.2'!$A$54:$S$55,'[27]28.2'!$A$52:$S$52,'[27]28.2'!$A$27:$S$27,'[27]28.2'!$A$127:$S$127,'[27]28.2'!$A$29:$S$30,'[27]28.2'!$A$129:$S$130</definedName>
    <definedName name="T28?axis?R?ПАР">'[27]12'!$E$56:$J$62,'[27]12'!$E$41:$J$47,'[27]12'!$E$26:$J$32,'[27]12'!$E$10:$J$16,'[27]12'!$E$71:$J$77</definedName>
    <definedName name="T28?axis?R?ПАР?">'[27]12'!$D$56:$D$62,'[27]12'!$D$41:$D$47,'[27]12'!$D$26:$D$32,'[27]12'!$D$71:$D$77,'[27]12'!$D$10:$D$16</definedName>
    <definedName name="T28?axis?R?СЦТ">'[27]12'!$E$56:$J$62,'[27]12'!$E$41:$J$47,'[27]12'!$E$26:$J$32,'[27]12'!$E$10:$J$16,'[27]12'!$E$71:$J$77</definedName>
    <definedName name="T28?axis?R?СЦТ?">'[27]12'!$C$56:$C$62,'[27]12'!$C$41:$C$47,'[27]12'!$C$26:$C$32,'[27]12'!$C$71:$C$77,'[27]12'!$C$10:$C$16</definedName>
    <definedName name="T28?axis?ПРД?РЕГ" localSheetId="28">#REF!</definedName>
    <definedName name="T28?axis?ПРД?РЕГ" localSheetId="2">#REF!</definedName>
    <definedName name="T28?axis?ПРД?РЕГ" localSheetId="25">#REF!</definedName>
    <definedName name="T28?axis?ПРД?РЕГ" localSheetId="24">#REF!</definedName>
    <definedName name="T28?axis?ПРД?РЕГ">#REF!</definedName>
    <definedName name="T28?axis?ПФ?NA" localSheetId="25">#REF!</definedName>
    <definedName name="T28?axis?ПФ?NA" localSheetId="24">#REF!</definedName>
    <definedName name="T28?axis?ПФ?NA">#REF!</definedName>
    <definedName name="T28?Data">'[27]12'!$E$56:$J$62,'[27]12'!$E$41:$J$47,'[27]12'!$E$26:$J$32,'[27]12'!$E$10:$J$16,'[27]12'!$E$71:$J$77</definedName>
    <definedName name="T28?item_ext?РОСТ" localSheetId="28">#REF!</definedName>
    <definedName name="T28?item_ext?РОСТ" localSheetId="2">#REF!</definedName>
    <definedName name="T28?item_ext?РОСТ" localSheetId="25">#REF!</definedName>
    <definedName name="T28?item_ext?РОСТ" localSheetId="24">#REF!</definedName>
    <definedName name="T28?item_ext?РОСТ">#REF!</definedName>
    <definedName name="T28?L1" localSheetId="25">#REF!</definedName>
    <definedName name="T28?L1" localSheetId="24">#REF!</definedName>
    <definedName name="T28?L1">#REF!</definedName>
    <definedName name="T28?L2" localSheetId="25">#REF!</definedName>
    <definedName name="T28?L2" localSheetId="24">#REF!</definedName>
    <definedName name="T28?L2">#REF!</definedName>
    <definedName name="T28?L3">'[27]12'!$E$26:$E$32,'[27]12'!$E$10:$E$16,'[27]12'!$E$71:$E$77,'[27]12'!$E$56:$E$62,'[27]12'!$E$41:$E$47</definedName>
    <definedName name="T28?L4">'[27]12'!$F$26:$F$32,'[27]12'!$F$10:$F$16,'[27]12'!$F$71:$F$77,'[27]12'!$F$56:$F$62,'[27]12'!$F$41:$F$47</definedName>
    <definedName name="T28?L5">'[27]12'!$G$26:$G$32,'[27]12'!$G$10:$G$16,'[27]12'!$G$71:$G$77,'[27]12'!$G$56:$G$62,'[27]12'!$G$41:$G$47</definedName>
    <definedName name="T28?L6">'[27]12'!$H$26:$H$32,'[27]12'!$H$10:$H$16,'[27]12'!$H$71:$H$77,'[27]12'!$H$56:$H$62,'[27]12'!$H$41:$H$47</definedName>
    <definedName name="T28?L7">'[27]12'!$I$26:$I$32,'[27]12'!$I$10:$I$16,'[27]12'!$I$71:$I$77,'[27]12'!$I$56:$I$62,'[27]12'!$I$41:$I$47</definedName>
    <definedName name="T28?L8">'[27]12'!$J$26:$J$32,'[27]12'!$J$10:$J$16,'[27]12'!$J$71:$J$77,'[27]12'!$J$56:$J$62,'[27]12'!$J$41:$J$47</definedName>
    <definedName name="T28?Name" localSheetId="28">#REF!</definedName>
    <definedName name="T28?Name" localSheetId="2">#REF!</definedName>
    <definedName name="T28?Name" localSheetId="25">#REF!</definedName>
    <definedName name="T28?Name" localSheetId="24">#REF!</definedName>
    <definedName name="T28?Name">#REF!</definedName>
    <definedName name="T28?Table" localSheetId="25">#REF!</definedName>
    <definedName name="T28?Table" localSheetId="24">#REF!</definedName>
    <definedName name="T28?Table">#REF!</definedName>
    <definedName name="T28?Title" localSheetId="25">#REF!</definedName>
    <definedName name="T28?Title" localSheetId="24">#REF!</definedName>
    <definedName name="T28?Title">#REF!</definedName>
    <definedName name="T28?unit?ПРЦ">'[26]28'!$D$7:$H$7,'[26]28'!$I$6:$L$11</definedName>
    <definedName name="T28?unit?ТРУБ">'[26]28'!$D$6:$H$6,'[26]28'!$D$8:$H$11</definedName>
    <definedName name="T28_1_Name">'[27]1.1'!$K$4,'[27]1.1'!$I$4,'[27]1.1'!$G$4,'[27]1.1'!$M$4</definedName>
    <definedName name="T28_3_Name">'[27]28.2'!$B$83,'[27]28.2'!$B$58,'[27]28.2'!$B$33,'[27]28.2'!$B$108</definedName>
    <definedName name="T28_Name">'[27]12'!$B$51,'[27]12'!$B$36,'[27]12'!$B$21,'[27]12'!$B$66</definedName>
    <definedName name="T28_Protect">'[26]28'!$D$11:$H$11,'[26]28'!$D$6:$H$7,'[26]28'!$A$12:$IV$112,'[26]28'!$M$1:$AM$65536,'[26]28'!$D$9:$H$9</definedName>
    <definedName name="T29?axis?ПРД?БАЗ">'[26]29'!$I$6:$J$13,'[26]29'!$F$6:$G$13</definedName>
    <definedName name="T29?axis?ПРД?ПРЕД">'[26]29'!$K$6:$L$13,'[26]29'!$D$6:$E$13</definedName>
    <definedName name="T29?item_ext?1СТ" localSheetId="28">[27]Заголовок!$G$72:$X$72,[27]Заголовок!$G$78:$X$78,[27]Заголовок!$G$89:$X$89,P1_T29?item_ext?1СТ</definedName>
    <definedName name="T29?item_ext?1СТ" localSheetId="2">[27]Заголовок!$G$72:$X$72,[27]Заголовок!$G$78:$X$78,[27]Заголовок!$G$89:$X$89,P1_T29?item_ext?1СТ</definedName>
    <definedName name="T29?item_ext?1СТ" localSheetId="9">[27]Заголовок!$G$72:$X$72,[27]Заголовок!$G$78:$X$78,[27]Заголовок!$G$89:$X$89,P1_T29?item_ext?1СТ</definedName>
    <definedName name="T29?item_ext?1СТ" localSheetId="25">[27]Заголовок!$G$72:$X$72,[27]Заголовок!$G$78:$X$78,[27]Заголовок!$G$89:$X$89,P1_T29?item_ext?1СТ</definedName>
    <definedName name="T29?item_ext?1СТ" localSheetId="24">[27]Заголовок!$G$72:$X$72,[27]Заголовок!$G$78:$X$78,[27]Заголовок!$G$89:$X$89,P1_T29?item_ext?1СТ</definedName>
    <definedName name="T29?item_ext?1СТ">[27]Заголовок!$G$72:$X$72,[27]Заголовок!$G$78:$X$78,[27]Заголовок!$G$89:$X$89,P1_T29?item_ext?1СТ</definedName>
    <definedName name="T29?item_ext?1СТ.ДО3">[27]Заголовок!$G$83:$X$83,[27]Заголовок!$G$97:$X$97</definedName>
    <definedName name="T29?item_ext?1СТ.ДО4">[27]Заголовок!$G$96:$X$96,[27]Заголовок!$G$82:$X$82</definedName>
    <definedName name="T29?item_ext?1СТ.ДО5">[27]Заголовок!$G$95:$X$95,[27]Заголовок!$G$81:$X$81</definedName>
    <definedName name="T29?item_ext?1СТ.ДО6">[27]Заголовок!$G$94:$X$94,[27]Заголовок!$G$80:$X$80</definedName>
    <definedName name="T29?item_ext?1СТ.ДО7">[27]Заголовок!$G$93:$X$93,[27]Заголовок!$G$79:$X$79</definedName>
    <definedName name="T29?item_ext?2СТ.М" localSheetId="28">[27]Заголовок!$G$85:$X$85,[27]Заголовок!$G$99:$X$99,P1_T29?item_ext?2СТ.М</definedName>
    <definedName name="T29?item_ext?2СТ.М" localSheetId="2">[27]Заголовок!$G$85:$X$85,[27]Заголовок!$G$99:$X$99,P1_T29?item_ext?2СТ.М</definedName>
    <definedName name="T29?item_ext?2СТ.М" localSheetId="9">[27]Заголовок!$G$85:$X$85,[27]Заголовок!$G$99:$X$99,P1_T29?item_ext?2СТ.М</definedName>
    <definedName name="T29?item_ext?2СТ.М" localSheetId="25">[27]Заголовок!$G$85:$X$85,[27]Заголовок!$G$99:$X$99,P1_T29?item_ext?2СТ.М</definedName>
    <definedName name="T29?item_ext?2СТ.М" localSheetId="24">[27]Заголовок!$G$85:$X$85,[27]Заголовок!$G$99:$X$99,P1_T29?item_ext?2СТ.М</definedName>
    <definedName name="T29?item_ext?2СТ.М">[27]Заголовок!$G$85:$X$85,[27]Заголовок!$G$99:$X$99,P1_T29?item_ext?2СТ.М</definedName>
    <definedName name="T29?item_ext?2СТ.Э" localSheetId="28">[27]Заголовок!$G$86:$X$86,[27]Заголовок!$G$100:$X$100,P1_T29?item_ext?2СТ.Э</definedName>
    <definedName name="T29?item_ext?2СТ.Э" localSheetId="2">[27]Заголовок!$G$86:$X$86,[27]Заголовок!$G$100:$X$100,P1_T29?item_ext?2СТ.Э</definedName>
    <definedName name="T29?item_ext?2СТ.Э" localSheetId="9">[27]Заголовок!$G$86:$X$86,[27]Заголовок!$G$100:$X$100,P1_T29?item_ext?2СТ.Э</definedName>
    <definedName name="T29?item_ext?2СТ.Э" localSheetId="25">[27]Заголовок!$G$86:$X$86,[27]Заголовок!$G$100:$X$100,P1_T29?item_ext?2СТ.Э</definedName>
    <definedName name="T29?item_ext?2СТ.Э" localSheetId="24">[27]Заголовок!$G$86:$X$86,[27]Заголовок!$G$100:$X$100,P1_T29?item_ext?2СТ.Э</definedName>
    <definedName name="T29?item_ext?2СТ.Э">[27]Заголовок!$G$86:$X$86,[27]Заголовок!$G$100:$X$100,P1_T29?item_ext?2СТ.Э</definedName>
    <definedName name="T29?L10" localSheetId="28">[27]Заголовок!$M$60:$X$60,[27]Заголовок!$M$66:$X$66,[27]Заголовок!$M$72:$X$72,P1_T29?L10</definedName>
    <definedName name="T29?L10" localSheetId="2">[27]Заголовок!$M$60:$X$60,[27]Заголовок!$M$66:$X$66,[27]Заголовок!$M$72:$X$72,P1_T29?L10</definedName>
    <definedName name="T29?L10" localSheetId="9">[27]Заголовок!$M$60:$X$60,[27]Заголовок!$M$66:$X$66,[27]Заголовок!$M$72:$X$72,P1_T29?L10</definedName>
    <definedName name="T29?L10" localSheetId="25">[27]Заголовок!$M$60:$X$60,[27]Заголовок!$M$66:$X$66,[27]Заголовок!$M$72:$X$72,P1_T29?L10</definedName>
    <definedName name="T29?L10" localSheetId="24">[27]Заголовок!$M$60:$X$60,[27]Заголовок!$M$66:$X$66,[27]Заголовок!$M$72:$X$72,P1_T29?L10</definedName>
    <definedName name="T29?L10">[27]Заголовок!$M$60:$X$60,[27]Заголовок!$M$66:$X$66,[27]Заголовок!$M$72:$X$72,P1_T29?L10</definedName>
    <definedName name="T29?L4" localSheetId="28">[27]Заголовок!$G$66,[27]Заголовок!$G$68:$G$69,[27]Заголовок!$G$72,[27]Заголовок!$G$74:$G$75,[27]Заголовок!$G$78,[27]Заголовок!$G$85:$G$86,[27]Заголовок!$G$89,[27]Заголовок!$G$92,[27]Заголовок!$G$99:$G$100,[27]Заголовок!$G$12,[27]Заголовок!$G$14:$G$15,[27]Заголовок!$G$18,[27]Заголовок!$G$20:$G$21,P1_T29?L4</definedName>
    <definedName name="T29?L4" localSheetId="2">[27]Заголовок!$G$66,[27]Заголовок!$G$68:$G$69,[27]Заголовок!$G$72,[27]Заголовок!$G$74:$G$75,[27]Заголовок!$G$78,[27]Заголовок!$G$85:$G$86,[27]Заголовок!$G$89,[27]Заголовок!$G$92,[27]Заголовок!$G$99:$G$100,[27]Заголовок!$G$12,[27]Заголовок!$G$14:$G$15,[27]Заголовок!$G$18,[27]Заголовок!$G$20:$G$21,P1_T29?L4</definedName>
    <definedName name="T29?L4" localSheetId="9">[27]Заголовок!$G$66,[27]Заголовок!$G$68:$G$69,[27]Заголовок!$G$72,[27]Заголовок!$G$74:$G$75,[27]Заголовок!$G$78,[27]Заголовок!$G$85:$G$86,[27]Заголовок!$G$89,[27]Заголовок!$G$92,[27]Заголовок!$G$99:$G$100,[27]Заголовок!$G$12,[27]Заголовок!$G$14:$G$15,[27]Заголовок!$G$18,[27]Заголовок!$G$20:$G$21,P1_T29?L4</definedName>
    <definedName name="T29?L4" localSheetId="25">[27]Заголовок!$G$66,[27]Заголовок!$G$68:$G$69,[27]Заголовок!$G$72,[27]Заголовок!$G$74:$G$75,[27]Заголовок!$G$78,[27]Заголовок!$G$85:$G$86,[27]Заголовок!$G$89,[27]Заголовок!$G$92,[27]Заголовок!$G$99:$G$100,[27]Заголовок!$G$12,[27]Заголовок!$G$14:$G$15,[27]Заголовок!$G$18,[27]Заголовок!$G$20:$G$21,P1_T29?L4</definedName>
    <definedName name="T29?L4" localSheetId="24">[27]Заголовок!$G$66,[27]Заголовок!$G$68:$G$69,[27]Заголовок!$G$72,[27]Заголовок!$G$74:$G$75,[27]Заголовок!$G$78,[27]Заголовок!$G$85:$G$86,[27]Заголовок!$G$89,[27]Заголовок!$G$92,[27]Заголовок!$G$99:$G$100,[27]Заголовок!$G$12,[27]Заголовок!$G$14:$G$15,[27]Заголовок!$G$18,[27]Заголовок!$G$20:$G$21,P1_T29?L4</definedName>
    <definedName name="T29?L4">[27]Заголовок!$G$66,[27]Заголовок!$G$68:$G$69,[27]Заголовок!$G$72,[27]Заголовок!$G$74:$G$75,[27]Заголовок!$G$78,[27]Заголовок!$G$85:$G$86,[27]Заголовок!$G$89,[27]Заголовок!$G$92,[27]Заголовок!$G$99:$G$100,[27]Заголовок!$G$12,[27]Заголовок!$G$14:$G$15,[27]Заголовок!$G$18,[27]Заголовок!$G$20:$G$21,P1_T29?L4</definedName>
    <definedName name="T29?L5" localSheetId="28">[27]Заголовок!$H$21,[27]Заголовок!$H$24,[27]Заголовок!$H$27,[27]Заголовок!$H$30,[27]Заголовок!$H$33,[27]Заголовок!$H$36,[27]Заголовок!$H$39,[27]Заголовок!$H$42,[27]Заголовок!$H$45,P1_T29?L5</definedName>
    <definedName name="T29?L5" localSheetId="2">[27]Заголовок!$H$21,[27]Заголовок!$H$24,[27]Заголовок!$H$27,[27]Заголовок!$H$30,[27]Заголовок!$H$33,[27]Заголовок!$H$36,[27]Заголовок!$H$39,[27]Заголовок!$H$42,[27]Заголовок!$H$45,P1_T29?L5</definedName>
    <definedName name="T29?L5" localSheetId="9">[27]Заголовок!$H$21,[27]Заголовок!$H$24,[27]Заголовок!$H$27,[27]Заголовок!$H$30,[27]Заголовок!$H$33,[27]Заголовок!$H$36,[27]Заголовок!$H$39,[27]Заголовок!$H$42,[27]Заголовок!$H$45,P1_T29?L5</definedName>
    <definedName name="T29?L5" localSheetId="25">[27]Заголовок!$H$21,[27]Заголовок!$H$24,[27]Заголовок!$H$27,[27]Заголовок!$H$30,[27]Заголовок!$H$33,[27]Заголовок!$H$36,[27]Заголовок!$H$39,[27]Заголовок!$H$42,[27]Заголовок!$H$45,P1_T29?L5</definedName>
    <definedName name="T29?L5" localSheetId="24">[27]Заголовок!$H$21,[27]Заголовок!$H$24,[27]Заголовок!$H$27,[27]Заголовок!$H$30,[27]Заголовок!$H$33,[27]Заголовок!$H$36,[27]Заголовок!$H$39,[27]Заголовок!$H$42,[27]Заголовок!$H$45,P1_T29?L5</definedName>
    <definedName name="T29?L5">[27]Заголовок!$H$21,[27]Заголовок!$H$24,[27]Заголовок!$H$27,[27]Заголовок!$H$30,[27]Заголовок!$H$33,[27]Заголовок!$H$36,[27]Заголовок!$H$39,[27]Заголовок!$H$42,[27]Заголовок!$H$45,P1_T29?L5</definedName>
    <definedName name="T29?L6" localSheetId="28">[27]Заголовок!$I$56:$L$57,[27]Заголовок!$I$60:$L$60,[27]Заголовок!$I$62:$L$63,[27]Заголовок!$I$66:$L$66,[27]Заголовок!$I$68:$L$69,P1_T29?L6,P2_T29?L6</definedName>
    <definedName name="T29?L6" localSheetId="2">[27]Заголовок!$I$56:$L$57,[27]Заголовок!$I$60:$L$60,[27]Заголовок!$I$62:$L$63,[27]Заголовок!$I$66:$L$66,[27]Заголовок!$I$68:$L$69,P1_T29?L6,P2_T29?L6</definedName>
    <definedName name="T29?L6" localSheetId="9">[27]Заголовок!$I$56:$L$57,[27]Заголовок!$I$60:$L$60,[27]Заголовок!$I$62:$L$63,[27]Заголовок!$I$66:$L$66,[27]Заголовок!$I$68:$L$69,P1_T29?L6,P2_T29?L6</definedName>
    <definedName name="T29?L6" localSheetId="25">[27]Заголовок!$I$56:$L$57,[27]Заголовок!$I$60:$L$60,[27]Заголовок!$I$62:$L$63,[27]Заголовок!$I$66:$L$66,[27]Заголовок!$I$68:$L$69,P1_T29?L6,P2_T29?L6</definedName>
    <definedName name="T29?L6" localSheetId="24">[27]Заголовок!$I$56:$L$57,[27]Заголовок!$I$60:$L$60,[27]Заголовок!$I$62:$L$63,[27]Заголовок!$I$66:$L$66,[27]Заголовок!$I$68:$L$69,P1_T29?L6,P2_T29?L6</definedName>
    <definedName name="T29?L6">[27]Заголовок!$I$56:$L$57,[27]Заголовок!$I$60:$L$60,[27]Заголовок!$I$62:$L$63,[27]Заголовок!$I$66:$L$66,[27]Заголовок!$I$68:$L$69,P1_T29?L6,P2_T29?L6</definedName>
    <definedName name="T29_Name">[27]Заголовок!$B$65,[27]Заголовок!$B$59,[27]Заголовок!$B$53,[27]Заголовок!$B$47,[27]Заголовок!$B$41,[27]Заголовок!$B$35,[27]Заголовок!$B$29,[27]Заголовок!$B$23,[27]Заголовок!$B$17,[27]Заголовок!$B$11,[27]Заголовок!$B$71</definedName>
    <definedName name="T29_Protect">'[26]29'!$B$7:$B$11,'[26]29'!$A$14:$IV$114,'[26]29'!$M$1:$AM$65536,'[26]29'!$D$7:$L$11</definedName>
    <definedName name="T3?axis?R?ВОБР">'[27]19.1.2'!$E$19:$N$24,'[27]19.1.2'!$E$27:$N$32</definedName>
    <definedName name="T3?axis?R?ВОБР?">'[27]19.1.2'!$C$19:$C$24,'[27]19.1.2'!$C$27:$C$32</definedName>
    <definedName name="T3?Data">'[27]19.1.2'!$E$7:$N$40,'[27]19.1.2'!$E$42:$N$42,'[27]19.1.2'!$E$44:$N$44,'[27]19.1.2'!$E$46:$N$46</definedName>
    <definedName name="T3?L1.4.1">'[27]19.1.2'!$E$19:$N$19,'[27]19.1.2'!$E$22:$N$22</definedName>
    <definedName name="T3?L1.4.1.а">'[27]19.1.2'!$E$20:$N$20,'[27]19.1.2'!$E$23:$N$23</definedName>
    <definedName name="T3?L1.4.1.б">'[27]19.1.2'!$E$21:$N$21,'[27]19.1.2'!$E$24:$N$24</definedName>
    <definedName name="T3?L1.5.1">'[27]19.1.2'!$E$27:$N$27,'[27]19.1.2'!$E$30:$N$30</definedName>
    <definedName name="T3?L1.5.1.а">'[27]19.1.2'!$E$28:$N$28,'[27]19.1.2'!$E$31:$N$31</definedName>
    <definedName name="T3?L1.5.1.б">'[27]19.1.2'!$E$29:$N$29,'[27]19.1.2'!$E$32:$N$32</definedName>
    <definedName name="T3?unit?КМ">'[27]19.1.2'!$E$29:$N$29,'[27]19.1.2'!$E$40:$N$40,'[27]19.1.2'!$E$32:$N$32</definedName>
    <definedName name="T3?unit?МКВТЧ">'[27]19.1.2'!$E$12:$N$12,'[27]19.1.2'!$E$15:$N$15,'[27]19.1.2'!$E$18:$N$19,'[27]19.1.2'!$E$22:$N$22,'[27]19.1.2'!$E$26:$N$27,'[27]19.1.2'!$E$30:$N$30,'[27]19.1.2'!$E$34:$N$35,'[27]19.1.2'!$E$37:$N$38,'[27]19.1.2'!$E$42:$N$42,'[27]19.1.2'!$E$44:$N$44,'[27]19.1.2'!$E$46:$N$46,'[27]19.1.2'!$E$7:$N$8</definedName>
    <definedName name="T3?unit?ТКВТЧ.Г.КМ">'[27]19.1.2'!$E$28:$N$28,'[27]19.1.2'!$E$39:$N$39,'[27]19.1.2'!$E$31:$N$31</definedName>
    <definedName name="T3?unit?ТКВТЧ.Г.ШТ">'[27]19.1.2'!$E$20:$N$20,'[27]19.1.2'!$E$13:$N$13,'[27]19.1.2'!$E$16:$N$16,'[27]19.1.2'!$E$23:$N$23</definedName>
    <definedName name="T3?unit?ШТ">'[27]19.1.2'!$E$21:$N$21,'[27]19.1.2'!$E$14:$N$14,'[27]19.1.2'!$E$17:$N$17,'[27]19.1.2'!$E$24:$N$24</definedName>
    <definedName name="T3_" localSheetId="28">#REF!</definedName>
    <definedName name="T3_" localSheetId="2">#REF!</definedName>
    <definedName name="T3_" localSheetId="25">#REF!</definedName>
    <definedName name="T3_" localSheetId="24">#REF!</definedName>
    <definedName name="T3_">#REF!</definedName>
    <definedName name="T3_Name1">'[27]19.1.2'!$B$19,'[27]19.1.2'!$B$22</definedName>
    <definedName name="T3_Name2">'[27]19.1.2'!$B$27,'[27]19.1.2'!$B$30</definedName>
    <definedName name="T30?axis?ПФ?ПЛАН">'[26]30'!$F$5:$F$12,'[26]30'!$D$5:$D$12</definedName>
    <definedName name="T30?axis?ПФ?ФАКТ">'[26]30'!$G$5:$G$12,'[26]30'!$E$5:$E$12</definedName>
    <definedName name="T30?Data">'[26]30'!$D$12:$H$12,'[26]30'!$D$6:$H$10</definedName>
    <definedName name="T30_Protect">'[26]30'!$B$6:$B$10,'[26]30'!$A$13:$IV$113,'[26]30'!$I$1:$AI$65536,'[26]30'!$D$6:$H$10</definedName>
    <definedName name="T4?axis?C?ПРД" localSheetId="28">#REF!</definedName>
    <definedName name="T4?axis?C?ПРД" localSheetId="2">#REF!</definedName>
    <definedName name="T4?axis?C?ПРД" localSheetId="25">#REF!</definedName>
    <definedName name="T4?axis?C?ПРД" localSheetId="24">#REF!</definedName>
    <definedName name="T4?axis?C?ПРД">#REF!</definedName>
    <definedName name="T4?axis?C?ПРД?" localSheetId="25">#REF!</definedName>
    <definedName name="T4?axis?C?ПРД?" localSheetId="24">#REF!</definedName>
    <definedName name="T4?axis?C?ПРД?">#REF!</definedName>
    <definedName name="T4?axis?C?ПЭ" localSheetId="25">#REF!</definedName>
    <definedName name="T4?axis?C?ПЭ" localSheetId="24">#REF!</definedName>
    <definedName name="T4?axis?C?ПЭ">#REF!</definedName>
    <definedName name="T4?axis?C?ПЭ?" localSheetId="25">#REF!</definedName>
    <definedName name="T4?axis?C?ПЭ?">#REF!</definedName>
    <definedName name="T4?axis?R?ДЕТ">'[26]4'!$E$39:$S$51,'[26]4'!$E$8:$S$20,'[26]4'!$E$24:$S$36</definedName>
    <definedName name="T4?axis?R?ДЕТ?">'[26]4'!$B$24:$B$36,'[26]4'!$B$39:$B$51,'[26]4'!$B$8:$B$20</definedName>
    <definedName name="T4?Data">'[27]28.3'!$D$9:$G$9,'[27]28.3'!$I$9:$L$9,'[27]28.3'!$D$11:$G$21,'[27]28.3'!$C$14:$C$19,'[27]28.3'!$C$21,'[27]28.3'!$H$14:$H$19,'[27]28.3'!$H$21,'[27]28.3'!$I$11:$L$21,'[27]28.3'!$C$23:$L$25,'[27]28.3'!$C$8:$L$8</definedName>
    <definedName name="T4?L1" localSheetId="28">#REF!</definedName>
    <definedName name="T4?L1" localSheetId="2">#REF!</definedName>
    <definedName name="T4?L1" localSheetId="25">#REF!</definedName>
    <definedName name="T4?L1" localSheetId="24">#REF!</definedName>
    <definedName name="T4?L1">#REF!</definedName>
    <definedName name="T4?L1.1">'[27]28.3'!$D$11:$G$13,'[27]28.3'!$I$11:$L$13</definedName>
    <definedName name="T4?L1.1.ВСЕГО">'[27]28.3'!$D$9:$G$9,'[27]28.3'!$I$9:$L$9</definedName>
    <definedName name="T4?L1.x" localSheetId="28">#REF!</definedName>
    <definedName name="T4?L1.x" localSheetId="2">#REF!</definedName>
    <definedName name="T4?L1.x" localSheetId="25">#REF!</definedName>
    <definedName name="T4?L1.x" localSheetId="24">#REF!</definedName>
    <definedName name="T4?L1.x">#REF!</definedName>
    <definedName name="T4?L2" localSheetId="25">#REF!</definedName>
    <definedName name="T4?L2" localSheetId="24">#REF!</definedName>
    <definedName name="T4?L2">#REF!</definedName>
    <definedName name="T4?L2.x" localSheetId="25">#REF!</definedName>
    <definedName name="T4?L2.x" localSheetId="24">#REF!</definedName>
    <definedName name="T4?L2.x">#REF!</definedName>
    <definedName name="T4?L3.x" localSheetId="25">#REF!</definedName>
    <definedName name="T4?L3.x">#REF!</definedName>
    <definedName name="T4?L4">'[27]28.3'!$D$20:$G$20,'[27]28.3'!$I$20:$L$20</definedName>
    <definedName name="T4?Name" localSheetId="28">#REF!</definedName>
    <definedName name="T4?Name" localSheetId="2">#REF!</definedName>
    <definedName name="T4?Name" localSheetId="25">#REF!</definedName>
    <definedName name="T4?Name" localSheetId="24">#REF!</definedName>
    <definedName name="T4?Name">#REF!</definedName>
    <definedName name="T4?Table" localSheetId="25">#REF!</definedName>
    <definedName name="T4?Table" localSheetId="24">#REF!</definedName>
    <definedName name="T4?Table">#REF!</definedName>
    <definedName name="T4?Title" localSheetId="25">#REF!</definedName>
    <definedName name="T4?Title" localSheetId="24">#REF!</definedName>
    <definedName name="T4?Title">#REF!</definedName>
    <definedName name="T4?unit?МКВТЧ">'[27]28.3'!$C$8:$L$9,'[27]28.3'!$C$11:$L$21,'[27]28.3'!$C$23:$L$25</definedName>
    <definedName name="T4?unit?ТТУТ" localSheetId="28">#REF!</definedName>
    <definedName name="T4?unit?ТТУТ" localSheetId="2">#REF!</definedName>
    <definedName name="T4?unit?ТТУТ" localSheetId="25">#REF!</definedName>
    <definedName name="T4?unit?ТТУТ" localSheetId="24">#REF!</definedName>
    <definedName name="T4?unit?ТТУТ">#REF!</definedName>
    <definedName name="T4?unit?ЧСЛ" localSheetId="25">#REF!</definedName>
    <definedName name="T4?unit?ЧСЛ" localSheetId="24">#REF!</definedName>
    <definedName name="T4?unit?ЧСЛ">#REF!</definedName>
    <definedName name="T4_" localSheetId="25">#REF!</definedName>
    <definedName name="T4_" localSheetId="24">#REF!</definedName>
    <definedName name="T4_">#REF!</definedName>
    <definedName name="T4_ADD_1" localSheetId="25">#REF!</definedName>
    <definedName name="T4_ADD_1">#REF!</definedName>
    <definedName name="T4_Protect" localSheetId="28">'[26]4'!$E$9:$S$10,'[26]4'!$B$9:$B$10,'[26]4'!$B$18:$B$19,'[26]4'!$B$25:$B$26,'[26]4'!$A$53:$IV$152,'[26]4'!$U$1:$AU$65536,'[26]4'!$B$34:$B$35,P1_T4_Protect</definedName>
    <definedName name="T4_Protect" localSheetId="2">'[26]4'!$E$9:$S$10,'[26]4'!$B$9:$B$10,'[26]4'!$B$18:$B$19,'[26]4'!$B$25:$B$26,'[26]4'!$A$53:$IV$152,'[26]4'!$U$1:$AU$65536,'[26]4'!$B$34:$B$35,P1_T4_Protect</definedName>
    <definedName name="T4_Protect" localSheetId="9">'[26]4'!$E$9:$S$10,'[26]4'!$B$9:$B$10,'[26]4'!$B$18:$B$19,'[26]4'!$B$25:$B$26,'[26]4'!$A$53:$IV$152,'[26]4'!$U$1:$AU$65536,'[26]4'!$B$34:$B$35,P1_T4_Protect</definedName>
    <definedName name="T4_Protect" localSheetId="25">'[26]4'!$E$9:$S$10,'[26]4'!$B$9:$B$10,'[26]4'!$B$18:$B$19,'[26]4'!$B$25:$B$26,'[26]4'!$A$53:$IV$152,'[26]4'!$U$1:$AU$65536,'[26]4'!$B$34:$B$35,P1_T4_Protect</definedName>
    <definedName name="T4_Protect" localSheetId="24">'[26]4'!$E$9:$S$10,'[26]4'!$B$9:$B$10,'[26]4'!$B$18:$B$19,'[26]4'!$B$25:$B$26,'[26]4'!$A$53:$IV$152,'[26]4'!$U$1:$AU$65536,'[26]4'!$B$34:$B$35,P1_T4_Protect</definedName>
    <definedName name="T4_Protect">'[26]4'!$E$9:$S$10,'[26]4'!$B$9:$B$10,'[26]4'!$B$18:$B$19,'[26]4'!$B$25:$B$26,'[26]4'!$A$53:$IV$152,'[26]4'!$U$1:$AU$65536,'[26]4'!$B$34:$B$35,P1_T4_Protect</definedName>
    <definedName name="T5?axis?ПФ?ПЛАН">'[26]5'!$G$6:$G$95,'[26]5'!$N$6:$N$95,'[26]5'!$P$6:$P$95,'[26]5'!$E$6:$E$95</definedName>
    <definedName name="T5?axis?ПФ?ФАКТ">'[26]5'!$H$6:$H$95,'[26]5'!$O$6:$O$95,'[26]5'!$Q$6:$Q$95,'[26]5'!$F$6:$F$95</definedName>
    <definedName name="T5?Data">'[27]3'!$D$9:$G$9,'[27]3'!$I$9:$L$9,'[27]3'!$D$11:$G$13,'[27]3'!$I$11:$L$13,'[27]3'!$C$14:$L$23,'[27]3'!$C$8:$L$8</definedName>
    <definedName name="T5?item_ext?РОСТ" localSheetId="28">'[34]9'!#REF!</definedName>
    <definedName name="T5?item_ext?РОСТ" localSheetId="2">'[34]9'!#REF!</definedName>
    <definedName name="T5?item_ext?РОСТ" localSheetId="25">'[34]9'!#REF!</definedName>
    <definedName name="T5?item_ext?РОСТ" localSheetId="24">'[34]9'!#REF!</definedName>
    <definedName name="T5?item_ext?РОСТ">'[34]9'!#REF!</definedName>
    <definedName name="T5?L1.1">'[27]3'!$D$11:$G$13,'[27]3'!$I$11:$L$13</definedName>
    <definedName name="T5?L1.1.ВСЕГО">'[27]3'!$D$9:$G$9,'[27]3'!$I$9:$L$9</definedName>
    <definedName name="T5?Name" localSheetId="28">'[34]9'!#REF!</definedName>
    <definedName name="T5?Name" localSheetId="2">'[34]9'!#REF!</definedName>
    <definedName name="T5?Name" localSheetId="25">'[34]9'!#REF!</definedName>
    <definedName name="T5?Name" localSheetId="24">'[34]9'!#REF!</definedName>
    <definedName name="T5?Name">'[34]9'!#REF!</definedName>
    <definedName name="T5?unit?МВТ">'[27]3'!$C$8:$L$17,'[27]3'!$C$19:$L$23</definedName>
    <definedName name="T5_" localSheetId="28">#REF!</definedName>
    <definedName name="T5_" localSheetId="2">#REF!</definedName>
    <definedName name="T5_" localSheetId="25">#REF!</definedName>
    <definedName name="T5_" localSheetId="24">#REF!</definedName>
    <definedName name="T5_">#REF!</definedName>
    <definedName name="T5_Protect" localSheetId="28">'[26]5'!$J$22:$M$24,'[26]5'!$E$26:$H$34,'[26]5'!$J$26:$M$34,'[26]5'!$E$37:$H$39,'[26]5'!$J$37:$M$39,'[26]5'!$A$96:$IV$196,'[26]5'!$R$1:$AR$65536,'[26]5'!$E$41:$H$49,P1_T5_Protect</definedName>
    <definedName name="T5_Protect" localSheetId="2">'[26]5'!$J$22:$M$24,'[26]5'!$E$26:$H$34,'[26]5'!$J$26:$M$34,'[26]5'!$E$37:$H$39,'[26]5'!$J$37:$M$39,'[26]5'!$A$96:$IV$196,'[26]5'!$R$1:$AR$65536,'[26]5'!$E$41:$H$49,P1_T5_Protect</definedName>
    <definedName name="T5_Protect" localSheetId="9">'[26]5'!$J$22:$M$24,'[26]5'!$E$26:$H$34,'[26]5'!$J$26:$M$34,'[26]5'!$E$37:$H$39,'[26]5'!$J$37:$M$39,'[26]5'!$A$96:$IV$196,'[26]5'!$R$1:$AR$65536,'[26]5'!$E$41:$H$49,P1_T5_Protect</definedName>
    <definedName name="T5_Protect" localSheetId="25">'[26]5'!$J$22:$M$24,'[26]5'!$E$26:$H$34,'[26]5'!$J$26:$M$34,'[26]5'!$E$37:$H$39,'[26]5'!$J$37:$M$39,'[26]5'!$A$96:$IV$196,'[26]5'!$R$1:$AR$65536,'[26]5'!$E$41:$H$49,P1_T5_Protect</definedName>
    <definedName name="T5_Protect" localSheetId="24">'[26]5'!$J$22:$M$24,'[26]5'!$E$26:$H$34,'[26]5'!$J$26:$M$34,'[26]5'!$E$37:$H$39,'[26]5'!$J$37:$M$39,'[26]5'!$A$96:$IV$196,'[26]5'!$R$1:$AR$65536,'[26]5'!$E$41:$H$49,P1_T5_Protect</definedName>
    <definedName name="T5_Protect">'[26]5'!$J$22:$M$24,'[26]5'!$E$26:$H$34,'[26]5'!$J$26:$M$34,'[26]5'!$E$37:$H$39,'[26]5'!$J$37:$M$39,'[26]5'!$A$96:$IV$196,'[26]5'!$R$1:$AR$65536,'[26]5'!$E$41:$H$49,P1_T5_Protect</definedName>
    <definedName name="T6.1_Protect">'[26]6.1'!$C$6:$J$6,'[26]6.1'!$L$6,'[26]6.1'!$A$7:$IV$106,'[26]6.1'!$M$1:$AM$65536,'[26]6.1'!$C$5:$C$6</definedName>
    <definedName name="T6?axis?C?НАП">'[27]6'!$C$7:$N$44,'[27]6'!$P$7:$U$44</definedName>
    <definedName name="T6?axis?C?НАП?">'[27]6'!$P$5:$U$5,'[27]6'!$C$5:$N$5</definedName>
    <definedName name="T6?axis?R?ПОТ">'[27]6'!$C$8:$U$8,'[27]6'!$C$10:$U$20,'[27]6'!$C$22:$U$25,'[27]6'!$C$27:$U$27,'[27]6'!$C$29:$U$39,'[27]6'!$C$41:$U$44</definedName>
    <definedName name="T6?axis?R?ПОТ?">'[27]6'!$B$8,'[27]6'!$B$10:$B$20,'[27]6'!$B$22:$B$25,'[27]6'!$B$27,'[27]6'!$B$29:$B$39,'[27]6'!$B$41:$B$44</definedName>
    <definedName name="T6?Data">'[27]6'!$C$8:$U$8,'[27]6'!$C$10:$U$20,'[27]6'!$C$22:$U$25,'[27]6'!$C$27:$U$27,'[27]6'!$C$29:$U$39,'[27]6'!$C$41:$U$44</definedName>
    <definedName name="T6?L1">'[27]6'!$C$22:$H$25,'[27]6'!$C$27:$H$27,'[27]6'!$C$29:$H$39,'[27]6'!$C$41:$H$44,'[27]6'!$C$8:$H$8,'[27]6'!$C$10:$H$20</definedName>
    <definedName name="T6?L2">'[27]6'!$I$22:$N$25,'[27]6'!$I$27:$N$27,'[27]6'!$I$29:$N$39,'[27]6'!$I$41:$N$44,'[27]6'!$I$8:$N$8,'[27]6'!$I$10:$N$20</definedName>
    <definedName name="T6?L3">'[27]6'!$O$22:$O$25,'[27]6'!$O$27,'[27]6'!$O$29:$O$39,'[27]6'!$O$41:$O$44,'[27]6'!$O$8,'[27]6'!$O$10:$O$20</definedName>
    <definedName name="T6?L4">'[27]6'!$P$22:$U$25,'[27]6'!$P$27:$U$27,'[27]6'!$P$29:$U$39,'[27]6'!$P$41:$U$44,'[27]6'!$P$8:$U$8,'[27]6'!$P$10:$U$20</definedName>
    <definedName name="T6_" localSheetId="28">#REF!</definedName>
    <definedName name="T6_" localSheetId="2">#REF!</definedName>
    <definedName name="T6_" localSheetId="25">#REF!</definedName>
    <definedName name="T6_" localSheetId="24">#REF!</definedName>
    <definedName name="T6_">#REF!</definedName>
    <definedName name="T6_1_Protect">'[26]6.1'!$C$6:$J$6,'[26]6.1'!$L$6,'[26]6.1'!$C$5</definedName>
    <definedName name="T6_Protect" localSheetId="28">P1_T6_Protect,P2_T6_Protect</definedName>
    <definedName name="T6_Protect" localSheetId="2">P1_T6_Protect,P2_T6_Protect</definedName>
    <definedName name="T6_Protect" localSheetId="9">P1_T6_Protect,P2_T6_Protect</definedName>
    <definedName name="T6_Protect" localSheetId="25">P1_T6_Protect,P2_T6_Protect</definedName>
    <definedName name="T6_Protect" localSheetId="24">P1_T6_Protect,P2_T6_Protect</definedName>
    <definedName name="T6_Protect">P1_T6_Protect,P2_T6_Protect</definedName>
    <definedName name="T7?axis?R?ПЭ">'[27]10'!$D$27:$S$27,'[27]10'!$D$31:$S$31,'[27]10'!$D$17:$S$23</definedName>
    <definedName name="T7?axis?R?ПЭ?">'[27]10'!$B$27:$B$27,'[27]10'!$B$31,'[27]10'!$B$17:$B$23</definedName>
    <definedName name="T7?axis?R?СЦТ">'[27]10'!$D$63:$S$66,'[27]10'!$D$42:$S$45,'[27]10'!$D$34:$S$37,'[27]10'!$D$49:$S$52,'[27]10'!$D$70:$S$73,'[27]10'!$D$56:$S$59</definedName>
    <definedName name="T7?axis?R?СЦТ?">'[27]10'!$B$63:$B$66,'[27]10'!$B$42:$B$45,'[27]10'!$B$34:$B$37,'[27]10'!$B$49:$B$52,'[27]10'!$B$70:$B$73,'[27]10'!$B$56:$B$59</definedName>
    <definedName name="T7?Data" localSheetId="28">'[27]10'!$D$54:$S$54,'[27]10'!$D$56:$S$59,'[27]10'!$D$68:$S$68,'[27]10'!$D$70:$S$73,'[27]10'!$D$61:$S$61,P1_T7?Data</definedName>
    <definedName name="T7?Data" localSheetId="2">'[27]10'!$D$54:$S$54,'[27]10'!$D$56:$S$59,'[27]10'!$D$68:$S$68,'[27]10'!$D$70:$S$73,'[27]10'!$D$61:$S$61,P1_T7?Data</definedName>
    <definedName name="T7?Data" localSheetId="9">'[27]10'!$D$54:$S$54,'[27]10'!$D$56:$S$59,'[27]10'!$D$68:$S$68,'[27]10'!$D$70:$S$73,'[27]10'!$D$61:$S$61,P1_T7?Data</definedName>
    <definedName name="T7?Data" localSheetId="25">'[27]10'!$D$54:$S$54,'[27]10'!$D$56:$S$59,'[27]10'!$D$68:$S$68,'[27]10'!$D$70:$S$73,'[27]10'!$D$61:$S$61,P1_T7?Data</definedName>
    <definedName name="T7?Data" localSheetId="24">'[27]10'!$D$54:$S$54,'[27]10'!$D$56:$S$59,'[27]10'!$D$68:$S$68,'[27]10'!$D$70:$S$73,'[27]10'!$D$61:$S$61,P1_T7?Data</definedName>
    <definedName name="T7?Data">'[27]10'!$D$54:$S$54,'[27]10'!$D$56:$S$59,'[27]10'!$D$68:$S$68,'[27]10'!$D$70:$S$73,'[27]10'!$D$61:$S$61,P1_T7?Data</definedName>
    <definedName name="T7?item_ext?ВСЕГО">'[27]10'!$D$54:$S$54,'[27]10'!$D$61:$S$61,'[27]10'!$D$14:$S$14,'[27]10'!$D$68:$S$68,'[27]10'!$D$40:$S$40,'[27]10'!$D$47:$S$47</definedName>
    <definedName name="T7?L1">'[27]10'!$D$29:$S$29,'[27]10'!$D$31:$S$31,'[27]10'!$D$14:$S$15,'[27]10'!$D$17:$S$23,'[27]10'!$D$25:$S$25,'[27]10'!$D$27:$S$27</definedName>
    <definedName name="T7?L3">'[27]10'!$D$42:$S$45,'[27]10'!$D$40:$S$40</definedName>
    <definedName name="T7?L4">'[27]10'!$D$49:$S$52,'[27]10'!$D$47:$S$47</definedName>
    <definedName name="T7?L4.1">'[27]10'!$D$56:$S$59,'[27]10'!$D$54:$S$54</definedName>
    <definedName name="T7?L5">'[27]10'!$D$63:$S$66,'[27]10'!$D$61:$S$61</definedName>
    <definedName name="T7?L5.1">'[27]10'!$D$68:$S$68,'[27]10'!$D$70:$S$73</definedName>
    <definedName name="T7?unit?ТГКАЛ">'[27]10'!$D$61:$S$74,'[27]10'!$D$14:$S$53</definedName>
    <definedName name="T7_" localSheetId="28">#REF!</definedName>
    <definedName name="T7_" localSheetId="2">#REF!</definedName>
    <definedName name="T7_" localSheetId="25">#REF!</definedName>
    <definedName name="T7_" localSheetId="24">#REF!</definedName>
    <definedName name="T7_">#REF!</definedName>
    <definedName name="T7_Protect">'[26]7'!$B$14:$B$18,'[26]7'!$A$21:$IV$120,'[26]7'!$M$1:$AM$65536,'[26]7'!$D$6:$H$18</definedName>
    <definedName name="T8?axis?R?ПАР" localSheetId="28">'[27]11'!#REF!,'[27]11'!#REF!,'[27]11'!$G$46:$J$72,'[27]11'!$G$11:$J$37,'[27]11'!$G$84:$J$110</definedName>
    <definedName name="T8?axis?R?ПАР" localSheetId="2">'[27]11'!#REF!,'[27]11'!#REF!,'[27]11'!$G$46:$J$72,'[27]11'!$G$11:$J$37,'[27]11'!$G$84:$J$110</definedName>
    <definedName name="T8?axis?R?ПАР" localSheetId="25">'[27]11'!#REF!,'[27]11'!#REF!,'[27]11'!$G$46:$J$72,'[27]11'!$G$11:$J$37,'[27]11'!$G$84:$J$110</definedName>
    <definedName name="T8?axis?R?ПАР" localSheetId="24">'[27]11'!#REF!,'[27]11'!#REF!,'[27]11'!$G$46:$J$72,'[27]11'!$G$11:$J$37,'[27]11'!$G$84:$J$110</definedName>
    <definedName name="T8?axis?R?ПАР">'[27]11'!#REF!,'[27]11'!#REF!,'[27]11'!$G$46:$J$72,'[27]11'!$G$11:$J$37,'[27]11'!$G$84:$J$110</definedName>
    <definedName name="T8?axis?R?ПАР?" localSheetId="2">'[27]11'!#REF!,'[27]11'!#REF!,'[27]11'!$E$46:$E$72,'[27]11'!$E$11:$E$37,'[27]11'!$E$84:$E$110</definedName>
    <definedName name="T8?axis?R?ПАР?" localSheetId="25">'[27]11'!#REF!,'[27]11'!#REF!,'[27]11'!$E$46:$E$72,'[27]11'!$E$11:$E$37,'[27]11'!$E$84:$E$110</definedName>
    <definedName name="T8?axis?R?ПАР?" localSheetId="24">'[27]11'!#REF!,'[27]11'!#REF!,'[27]11'!$E$46:$E$72,'[27]11'!$E$11:$E$37,'[27]11'!$E$84:$E$110</definedName>
    <definedName name="T8?axis?R?ПАР?">'[27]11'!#REF!,'[27]11'!#REF!,'[27]11'!$E$46:$E$72,'[27]11'!$E$11:$E$37,'[27]11'!$E$84:$E$110</definedName>
    <definedName name="T8?axis?R?ПОТ" localSheetId="2">'[27]11'!#REF!,'[27]11'!#REF!,'[27]11'!$G$46:$J$72,'[27]11'!$G$11:$J$37,'[27]11'!$G$84:$J$110</definedName>
    <definedName name="T8?axis?R?ПОТ" localSheetId="25">'[27]11'!#REF!,'[27]11'!#REF!,'[27]11'!$G$46:$J$72,'[27]11'!$G$11:$J$37,'[27]11'!$G$84:$J$110</definedName>
    <definedName name="T8?axis?R?ПОТ" localSheetId="24">'[27]11'!#REF!,'[27]11'!#REF!,'[27]11'!$G$46:$J$72,'[27]11'!$G$11:$J$37,'[27]11'!$G$84:$J$110</definedName>
    <definedName name="T8?axis?R?ПОТ">'[27]11'!#REF!,'[27]11'!#REF!,'[27]11'!$G$46:$J$72,'[27]11'!$G$11:$J$37,'[27]11'!$G$84:$J$110</definedName>
    <definedName name="T8?axis?R?ПОТ?" localSheetId="2">'[27]11'!#REF!,'[27]11'!#REF!,'[27]11'!$D$46:$D$72,'[27]11'!$D$84:$D$110,'[27]11'!$D$11:$D$37</definedName>
    <definedName name="T8?axis?R?ПОТ?" localSheetId="25">'[27]11'!#REF!,'[27]11'!#REF!,'[27]11'!$D$46:$D$72,'[27]11'!$D$84:$D$110,'[27]11'!$D$11:$D$37</definedName>
    <definedName name="T8?axis?R?ПОТ?" localSheetId="24">'[27]11'!#REF!,'[27]11'!#REF!,'[27]11'!$D$46:$D$72,'[27]11'!$D$84:$D$110,'[27]11'!$D$11:$D$37</definedName>
    <definedName name="T8?axis?R?ПОТ?">'[27]11'!#REF!,'[27]11'!#REF!,'[27]11'!$D$46:$D$72,'[27]11'!$D$84:$D$110,'[27]11'!$D$11:$D$37</definedName>
    <definedName name="T8?axis?R?СЦТ" localSheetId="2">'[27]11'!#REF!,'[27]11'!#REF!,'[27]11'!$G$46:$J$72,'[27]11'!$G$11:$J$37,'[27]11'!$G$84:$J$110</definedName>
    <definedName name="T8?axis?R?СЦТ" localSheetId="25">'[27]11'!#REF!,'[27]11'!#REF!,'[27]11'!$G$46:$J$72,'[27]11'!$G$11:$J$37,'[27]11'!$G$84:$J$110</definedName>
    <definedName name="T8?axis?R?СЦТ" localSheetId="24">'[27]11'!#REF!,'[27]11'!#REF!,'[27]11'!$G$46:$J$72,'[27]11'!$G$11:$J$37,'[27]11'!$G$84:$J$110</definedName>
    <definedName name="T8?axis?R?СЦТ">'[27]11'!#REF!,'[27]11'!#REF!,'[27]11'!$G$46:$J$72,'[27]11'!$G$11:$J$37,'[27]11'!$G$84:$J$110</definedName>
    <definedName name="T8?axis?R?СЦТ?" localSheetId="2">'[27]11'!#REF!,'[27]11'!#REF!,'[27]11'!$C$46:$C$72,'[27]11'!$C$11:$C$37,'[27]11'!$C$84:$C$110</definedName>
    <definedName name="T8?axis?R?СЦТ?" localSheetId="25">'[27]11'!#REF!,'[27]11'!#REF!,'[27]11'!$C$46:$C$72,'[27]11'!$C$11:$C$37,'[27]11'!$C$84:$C$110</definedName>
    <definedName name="T8?axis?R?СЦТ?" localSheetId="24">'[27]11'!#REF!,'[27]11'!#REF!,'[27]11'!$C$46:$C$72,'[27]11'!$C$11:$C$37,'[27]11'!$C$84:$C$110</definedName>
    <definedName name="T8?axis?R?СЦТ?">'[27]11'!#REF!,'[27]11'!#REF!,'[27]11'!$C$46:$C$72,'[27]11'!$C$11:$C$37,'[27]11'!$C$84:$C$110</definedName>
    <definedName name="T8?Data" localSheetId="28">'[27]11'!#REF!,'[27]11'!#REF!,'[27]11'!$G$46:$J$72,'[27]11'!$G$11:$J$37,'[27]11'!$G$84:$J$110</definedName>
    <definedName name="T8?Data" localSheetId="2">'[27]11'!#REF!,'[27]11'!#REF!,'[27]11'!$G$46:$J$72,'[27]11'!$G$11:$J$37,'[27]11'!$G$84:$J$110</definedName>
    <definedName name="T8?Data" localSheetId="25">'[27]11'!#REF!,'[27]11'!#REF!,'[27]11'!$G$46:$J$72,'[27]11'!$G$11:$J$37,'[27]11'!$G$84:$J$110</definedName>
    <definedName name="T8?Data" localSheetId="24">'[27]11'!#REF!,'[27]11'!#REF!,'[27]11'!$G$46:$J$72,'[27]11'!$G$11:$J$37,'[27]11'!$G$84:$J$110</definedName>
    <definedName name="T8?Data">'[27]11'!#REF!,'[27]11'!#REF!,'[27]11'!$G$46:$J$72,'[27]11'!$G$11:$J$37,'[27]11'!$G$84:$J$110</definedName>
    <definedName name="T8?L3" localSheetId="28">'[27]11'!$G$46:$G$72,'[27]11'!$G$11:$G$37,'[27]11'!$G$84:$G$110,'[27]11'!#REF!,'[27]11'!#REF!,'[27]11'!$I$46:$I$72,'[27]11'!$I$11:$I$37,'[27]11'!$I$84:$I$110,'[27]11'!#REF!,'[27]11'!#REF!</definedName>
    <definedName name="T8?L3" localSheetId="2">'[27]11'!$G$46:$G$72,'[27]11'!$G$11:$G$37,'[27]11'!$G$84:$G$110,'[27]11'!#REF!,'[27]11'!#REF!,'[27]11'!$I$46:$I$72,'[27]11'!$I$11:$I$37,'[27]11'!$I$84:$I$110,'[27]11'!#REF!,'[27]11'!#REF!</definedName>
    <definedName name="T8?L3" localSheetId="25">'[27]11'!$G$46:$G$72,'[27]11'!$G$11:$G$37,'[27]11'!$G$84:$G$110,'[27]11'!#REF!,'[27]11'!#REF!,'[27]11'!$I$46:$I$72,'[27]11'!$I$11:$I$37,'[27]11'!$I$84:$I$110,'[27]11'!#REF!,'[27]11'!#REF!</definedName>
    <definedName name="T8?L3" localSheetId="24">'[27]11'!$G$46:$G$72,'[27]11'!$G$11:$G$37,'[27]11'!$G$84:$G$110,'[27]11'!#REF!,'[27]11'!#REF!,'[27]11'!$I$46:$I$72,'[27]11'!$I$11:$I$37,'[27]11'!$I$84:$I$110,'[27]11'!#REF!,'[27]11'!#REF!</definedName>
    <definedName name="T8?L3">'[27]11'!$G$46:$G$72,'[27]11'!$G$11:$G$37,'[27]11'!$G$84:$G$110,'[27]11'!#REF!,'[27]11'!#REF!,'[27]11'!$I$46:$I$72,'[27]11'!$I$11:$I$37,'[27]11'!$I$84:$I$110,'[27]11'!#REF!,'[27]11'!#REF!</definedName>
    <definedName name="T8?L4" localSheetId="28">'[27]11'!$H$46:$H$72,'[27]11'!$H$11:$H$37,'[27]11'!$H$84:$H$110,'[27]11'!#REF!,'[27]11'!#REF!,'[27]11'!$J$46:$J$72,'[27]11'!$J$11:$J$37,'[27]11'!$J$84:$J$110,'[27]11'!#REF!,'[27]11'!#REF!</definedName>
    <definedName name="T8?L4" localSheetId="2">'[27]11'!$H$46:$H$72,'[27]11'!$H$11:$H$37,'[27]11'!$H$84:$H$110,'[27]11'!#REF!,'[27]11'!#REF!,'[27]11'!$J$46:$J$72,'[27]11'!$J$11:$J$37,'[27]11'!$J$84:$J$110,'[27]11'!#REF!,'[27]11'!#REF!</definedName>
    <definedName name="T8?L4" localSheetId="25">'[27]11'!$H$46:$H$72,'[27]11'!$H$11:$H$37,'[27]11'!$H$84:$H$110,'[27]11'!#REF!,'[27]11'!#REF!,'[27]11'!$J$46:$J$72,'[27]11'!$J$11:$J$37,'[27]11'!$J$84:$J$110,'[27]11'!#REF!,'[27]11'!#REF!</definedName>
    <definedName name="T8?L4">'[27]11'!$H$46:$H$72,'[27]11'!$H$11:$H$37,'[27]11'!$H$84:$H$110,'[27]11'!#REF!,'[27]11'!#REF!,'[27]11'!$J$46:$J$72,'[27]11'!$J$11:$J$37,'[27]11'!$J$84:$J$110,'[27]11'!#REF!,'[27]11'!#REF!</definedName>
    <definedName name="T8?unit?ГКАЛ.Ч" localSheetId="28">'[27]11'!#REF!,'[27]11'!#REF!,'[27]11'!#REF!,'[27]11'!#REF!,'[27]11'!$I$46:$I$72,'[27]11'!$G$46:$G$72,'[27]11'!$G$11:$G$37,'[27]11'!$I$11:$I$37,'[27]11'!$G$84:$G$110,'[27]11'!$I$84:$I$110</definedName>
    <definedName name="T8?unit?ГКАЛ.Ч" localSheetId="2">'[27]11'!#REF!,'[27]11'!#REF!,'[27]11'!#REF!,'[27]11'!#REF!,'[27]11'!$I$46:$I$72,'[27]11'!$G$46:$G$72,'[27]11'!$G$11:$G$37,'[27]11'!$I$11:$I$37,'[27]11'!$G$84:$G$110,'[27]11'!$I$84:$I$110</definedName>
    <definedName name="T8?unit?ГКАЛ.Ч" localSheetId="25">'[27]11'!#REF!,'[27]11'!#REF!,'[27]11'!#REF!,'[27]11'!#REF!,'[27]11'!$I$46:$I$72,'[27]11'!$G$46:$G$72,'[27]11'!$G$11:$G$37,'[27]11'!$I$11:$I$37,'[27]11'!$G$84:$G$110,'[27]11'!$I$84:$I$110</definedName>
    <definedName name="T8?unit?ГКАЛ.Ч" localSheetId="24">'[27]11'!#REF!,'[27]11'!#REF!,'[27]11'!#REF!,'[27]11'!#REF!,'[27]11'!$I$46:$I$72,'[27]11'!$G$46:$G$72,'[27]11'!$G$11:$G$37,'[27]11'!$I$11:$I$37,'[27]11'!$G$84:$G$110,'[27]11'!$I$84:$I$110</definedName>
    <definedName name="T8?unit?ГКАЛ.Ч">'[27]11'!#REF!,'[27]11'!#REF!,'[27]11'!#REF!,'[27]11'!#REF!,'[27]11'!$I$46:$I$72,'[27]11'!$G$46:$G$72,'[27]11'!$G$11:$G$37,'[27]11'!$I$11:$I$37,'[27]11'!$G$84:$G$110,'[27]11'!$I$84:$I$110</definedName>
    <definedName name="T8?unit?ТГКАЛ" localSheetId="28">'[27]11'!#REF!,'[27]11'!#REF!,'[27]11'!#REF!,'[27]11'!#REF!,'[27]11'!$J$46:$J$72,'[27]11'!$H$46:$H$72,'[27]11'!$H$11:$H$37,'[27]11'!$J$11:$J$37,'[27]11'!$H$84:$H$110,'[27]11'!$J$84:$J$110</definedName>
    <definedName name="T8?unit?ТГКАЛ" localSheetId="2">'[27]11'!#REF!,'[27]11'!#REF!,'[27]11'!#REF!,'[27]11'!#REF!,'[27]11'!$J$46:$J$72,'[27]11'!$H$46:$H$72,'[27]11'!$H$11:$H$37,'[27]11'!$J$11:$J$37,'[27]11'!$H$84:$H$110,'[27]11'!$J$84:$J$110</definedName>
    <definedName name="T8?unit?ТГКАЛ" localSheetId="25">'[27]11'!#REF!,'[27]11'!#REF!,'[27]11'!#REF!,'[27]11'!#REF!,'[27]11'!$J$46:$J$72,'[27]11'!$H$46:$H$72,'[27]11'!$H$11:$H$37,'[27]11'!$J$11:$J$37,'[27]11'!$H$84:$H$110,'[27]11'!$J$84:$J$110</definedName>
    <definedName name="T8?unit?ТГКАЛ" localSheetId="24">'[27]11'!#REF!,'[27]11'!#REF!,'[27]11'!#REF!,'[27]11'!#REF!,'[27]11'!$J$46:$J$72,'[27]11'!$H$46:$H$72,'[27]11'!$H$11:$H$37,'[27]11'!$J$11:$J$37,'[27]11'!$H$84:$H$110,'[27]11'!$J$84:$J$110</definedName>
    <definedName name="T8?unit?ТГКАЛ">'[27]11'!#REF!,'[27]11'!#REF!,'[27]11'!#REF!,'[27]11'!#REF!,'[27]11'!$J$46:$J$72,'[27]11'!$H$46:$H$72,'[27]11'!$H$11:$H$37,'[27]11'!$J$11:$J$37,'[27]11'!$H$84:$H$110,'[27]11'!$J$84:$J$110</definedName>
    <definedName name="T8_" localSheetId="28">#REF!</definedName>
    <definedName name="T8_" localSheetId="2">#REF!</definedName>
    <definedName name="T8_" localSheetId="25">#REF!</definedName>
    <definedName name="T8_" localSheetId="24">#REF!</definedName>
    <definedName name="T8_">#REF!</definedName>
    <definedName name="T8_Name" localSheetId="28">'[27]11'!#REF!,'[27]11'!#REF!,'[27]11'!$B$40,'[27]11'!$B$78</definedName>
    <definedName name="T8_Name" localSheetId="2">'[27]11'!#REF!,'[27]11'!#REF!,'[27]11'!$B$40,'[27]11'!$B$78</definedName>
    <definedName name="T8_Name" localSheetId="25">'[27]11'!#REF!,'[27]11'!#REF!,'[27]11'!$B$40,'[27]11'!$B$78</definedName>
    <definedName name="T8_Name" localSheetId="24">'[27]11'!#REF!,'[27]11'!#REF!,'[27]11'!$B$40,'[27]11'!$B$78</definedName>
    <definedName name="T8_Name">'[27]11'!#REF!,'[27]11'!#REF!,'[27]11'!$B$40,'[27]11'!$B$78</definedName>
    <definedName name="T8_Protect">'[26]8'!$D$19:$H$20,'[26]8'!$D$23:$H$24,'[26]8'!$D$27:$H$28,'[26]8'!$D$36:$H$38,'[26]8'!$D$41:$H$42,'[26]8'!$D$11:$H$12,'[26]8'!$A$43:$IV$175,'[26]8'!$M$1:$AM$65536,'[26]8'!$D$15:$H$16</definedName>
    <definedName name="T9?axis?R?ПЭ">'[27]13'!$D$10:$P$16,'[27]13'!$D$21:$P$21,'[27]13'!$D$33:$P$39,'[27]13'!$D$43:$P$43</definedName>
    <definedName name="T9?axis?R?ПЭ?">'[27]13'!$B$10:$B$16,'[27]13'!$B$21:$B$21,'[27]13'!$B$33:$B$39,'[27]13'!$B$43:$B$43</definedName>
    <definedName name="T9?axis?R?СЦТ">'[27]13'!$D$25:$P$28,'[27]13'!$D$47:$P$50</definedName>
    <definedName name="T9?axis?R?СЦТ?">'[27]13'!$B$25:$B$28,'[27]13'!$B$47:$B$50</definedName>
    <definedName name="T9?Data">'[27]13'!$D$10:$P$16,'[27]13'!$L$18:$P$18,'[27]13'!$L$21:$P$21,'[27]13'!$D$23:$P$23,'[27]13'!$D$25:$P$28,'[27]13'!$D$31:$P$31,'[27]13'!$D$33:$P$39,'[27]13'!$L$41:$P$41,'[27]13'!$L$43:$P$43,'[27]13'!$D$45:$P$45,'[27]13'!$D$47:$P$50,'[27]13'!$D$8:$P$8</definedName>
    <definedName name="T9?item_ext?ВСЕГО">'[27]13'!$D$23:$P$23,'[27]13'!$D$45:$P$45</definedName>
    <definedName name="T9?item_ext?КОТЕЛЬНЫЕ">'[27]13'!$D$41:$P$41,'[27]13'!$D$18:$P$18</definedName>
    <definedName name="T9?item_ext?СЦТ">'[27]13'!$D$25:$P$28,'[27]13'!$D$47:$P$50</definedName>
    <definedName name="T9?item_ext?ТЭС">'[27]13'!$D$31:$P$31,'[27]13'!$D$8:$P$8</definedName>
    <definedName name="T9?L10">'[27]13'!$K$25:$K$28,'[27]13'!$K$31,'[27]13'!$K$33:$K$39,'[27]13'!$K$45,'[27]13'!$K$47:$K$50,'[27]13'!$K$8,'[27]13'!$K$10:$K$16,'[27]13'!$K$23</definedName>
    <definedName name="T9?L11">'[27]13'!$L$21,'[27]13'!$L$23,'[27]13'!$L$25:$L$28,'[27]13'!$L$31,'[27]13'!$L$33:$L$39,'[27]13'!$L$41,'[27]13'!$L$43,'[27]13'!$L$45,'[27]13'!$L$47:$L$50,'[27]13'!$L$8,'[27]13'!$L$10:$L$16,'[27]13'!$L$18</definedName>
    <definedName name="T9?L12">'[27]13'!$M$21,'[27]13'!$M$23,'[27]13'!$M$25:$M$28,'[27]13'!$M$31,'[27]13'!$M$33:$M$39,'[27]13'!$M$41,'[27]13'!$M$43,'[27]13'!$M$45,'[27]13'!$M$47:$M$50,'[27]13'!$M$8,'[27]13'!$M$10:$M$16,'[27]13'!$M$18</definedName>
    <definedName name="T9?L13">'[27]13'!$N$21,'[27]13'!$N$23,'[27]13'!$N$25:$N$28,'[27]13'!$N$31,'[27]13'!$N$33:$N$39,'[27]13'!$N$41,'[27]13'!$N$43,'[27]13'!$N$45,'[27]13'!$N$47:$N$50,'[27]13'!$N$8,'[27]13'!$N$10:$N$16,'[27]13'!$N$18</definedName>
    <definedName name="T9?L14">'[27]13'!$O$21,'[27]13'!$O$23,'[27]13'!$O$25:$O$28,'[27]13'!$O$31,'[27]13'!$O$33:$O$39,'[27]13'!$O$41,'[27]13'!$O$43,'[27]13'!$O$45,'[27]13'!$O$47:$O$50,'[27]13'!$O$8,'[27]13'!$O$10:$O$16,'[27]13'!$O$18</definedName>
    <definedName name="T9?L15">'[27]13'!$P$21,'[27]13'!$P$23,'[27]13'!$P$25:$P$28,'[27]13'!$P$31,'[27]13'!$P$33:$P$39,'[27]13'!$P$41,'[27]13'!$P$43,'[27]13'!$P$45,'[27]13'!$P$47:$P$50,'[27]13'!$P$8,'[27]13'!$P$10:$P$16,'[27]13'!$P$18</definedName>
    <definedName name="T9?L3">'[27]13'!$D$25:$D$28,'[27]13'!$D$31,'[27]13'!$D$33:$D$39,'[27]13'!$D$45,'[27]13'!$D$47:$D$50,'[27]13'!$D$8,'[27]13'!$D$10:$D$16,'[27]13'!$D$23</definedName>
    <definedName name="T9?L4">'[27]13'!$E$25:$E$28,'[27]13'!$E$31,'[27]13'!$E$33:$E$39,'[27]13'!$E$45,'[27]13'!$E$47:$E$50,'[27]13'!$E$8,'[27]13'!$E$10:$E$16,'[27]13'!$E$23</definedName>
    <definedName name="T9?L5">'[27]13'!$F$25:$F$28,'[27]13'!$F$31,'[27]13'!$F$33:$F$39,'[27]13'!$F$45,'[27]13'!$F$47:$F$50,'[27]13'!$F$8,'[27]13'!$F$10:$F$16,'[27]13'!$F$23</definedName>
    <definedName name="T9?L6">'[27]13'!$G$25:$G$28,'[27]13'!$G$31,'[27]13'!$G$33:$G$39,'[27]13'!$G$45,'[27]13'!$G$47:$G$50,'[27]13'!$G$8,'[27]13'!$G$10:$G$16,'[27]13'!$G$23</definedName>
    <definedName name="T9?L7">'[27]13'!$H$25:$H$28,'[27]13'!$H$31,'[27]13'!$H$33:$H$39,'[27]13'!$H$45,'[27]13'!$H$47:$H$50,'[27]13'!$H$8,'[27]13'!$H$10:$H$16,'[27]13'!$H$23</definedName>
    <definedName name="T9?L8">'[27]13'!$I$25:$I$28,'[27]13'!$I$31,'[27]13'!$I$33:$I$39,'[27]13'!$I$45,'[27]13'!$I$47:$I$50,'[27]13'!$I$8,'[27]13'!$I$10:$I$16,'[27]13'!$I$23</definedName>
    <definedName name="T9?L9">'[27]13'!$J$25:$J$28,'[27]13'!$J$31,'[27]13'!$J$33:$J$39,'[27]13'!$J$45,'[27]13'!$J$47:$J$50,'[27]13'!$J$8,'[27]13'!$J$10:$J$16,'[27]13'!$J$23</definedName>
    <definedName name="T9?unit?Г.КВТЧ">'[27]13'!$N$7:$N$51,'[27]13'!$J$7:$J$51</definedName>
    <definedName name="T9?unit?МКВТЧ">'[27]13'!$D$7:$E$51,'[27]13'!$G$7:$G$51,'[27]13'!$I$7:$I$51</definedName>
    <definedName name="T9?unit?ПРЦ">'[27]13'!$F$7:$F$51,'[27]13'!$H$7:$H$51</definedName>
    <definedName name="T9?unit?ТТУТ">'[27]13'!$K$7:$K$51,'[27]13'!$O$7:$P$51</definedName>
    <definedName name="T9_" localSheetId="28">#REF!</definedName>
    <definedName name="T9_" localSheetId="2">#REF!</definedName>
    <definedName name="T9_" localSheetId="25">#REF!</definedName>
    <definedName name="T9_" localSheetId="24">#REF!</definedName>
    <definedName name="T9_">#REF!</definedName>
    <definedName name="T9_Protect">'[26]9'!$D$16:$H$16,'[26]9'!$D$17:$F$17,'[26]9'!$D$19:$H$19,'[26]9'!$D$20:$F$20,'[26]9'!$D$7:$E$7,'[26]9'!$D$8:$G$8,'[26]9'!$D$11:$H$13,'[26]9'!$A$22:$IV$122,'[26]9'!$M$1:$AM$65536,'[26]9'!$D$14:$F$14</definedName>
    <definedName name="Table" localSheetId="28">#REF!</definedName>
    <definedName name="Table" localSheetId="2">#REF!</definedName>
    <definedName name="Table" localSheetId="25">#REF!</definedName>
    <definedName name="Table" localSheetId="24">#REF!</definedName>
    <definedName name="Table">#REF!</definedName>
    <definedName name="TEMP" localSheetId="28">#REF!,#REF!</definedName>
    <definedName name="TEMP" localSheetId="2">#REF!,#REF!</definedName>
    <definedName name="TEMP" localSheetId="25">#REF!,#REF!</definedName>
    <definedName name="TEMP" localSheetId="24">#REF!,#REF!</definedName>
    <definedName name="TEMP">#REF!,#REF!</definedName>
    <definedName name="TES" localSheetId="28">#REF!</definedName>
    <definedName name="TES" localSheetId="2">#REF!</definedName>
    <definedName name="TES" localSheetId="25">#REF!</definedName>
    <definedName name="TES" localSheetId="24">#REF!</definedName>
    <definedName name="TES">#REF!</definedName>
    <definedName name="TES_DATA" localSheetId="25">#REF!</definedName>
    <definedName name="TES_DATA">#REF!</definedName>
    <definedName name="TES_LIST" localSheetId="25">#REF!</definedName>
    <definedName name="TES_LIST">#REF!</definedName>
    <definedName name="time" localSheetId="25">#REF!</definedName>
    <definedName name="time">#REF!</definedName>
    <definedName name="title">'[37]Огл. Графиков'!$B$2:$B$31</definedName>
    <definedName name="TP2.1?Data">[27]Содержание!$F$7:$H$26,[27]Содержание!$H$27,[27]Содержание!$F$28:$H$37,[27]Содержание!$H$38:$H$39,[27]Содержание!$F$40:$H$43,[27]Содержание!$H$44</definedName>
    <definedName name="TP2.1?L5">[27]Содержание!$F$40:$F$43,[27]Содержание!$F$7:$F$26,[27]Содержание!$F$28:$F$37</definedName>
    <definedName name="TP2.1?L6">[27]Содержание!$G$7:$G$26,[27]Содержание!$G$40:$G$43,[27]Содержание!$G$28:$G$37</definedName>
    <definedName name="TP2.1?unit?КМ">[27]Содержание!$G$40:$G$43,[27]Содержание!$G$28:$G$37,[27]Содержание!$G$7:$G$26</definedName>
    <definedName name="TP2.1?unit?УЕ.100КМ">[27]Содержание!$F$28:$F$37,[27]Содержание!$F$40:$F$43,[27]Содержание!$F$7:$F$26</definedName>
    <definedName name="TP2.2?Data">'[27]17.1'!$F$7:$H$47,'[27]17.1'!$H$48:$H$51</definedName>
    <definedName name="TTT" localSheetId="28">#REF!</definedName>
    <definedName name="TTT" localSheetId="2">#REF!</definedName>
    <definedName name="TTT" localSheetId="25">#REF!</definedName>
    <definedName name="TTT" localSheetId="24">#REF!</definedName>
    <definedName name="TTT">#REF!</definedName>
    <definedName name="usd" localSheetId="25">#REF!</definedName>
    <definedName name="usd" localSheetId="24">#REF!</definedName>
    <definedName name="usd">#REF!</definedName>
    <definedName name="VDOC" localSheetId="25">#REF!</definedName>
    <definedName name="VDOC" localSheetId="24">#REF!</definedName>
    <definedName name="VDOC">#REF!</definedName>
    <definedName name="version">[14]Инструкция!$B$3</definedName>
    <definedName name="vvvv" localSheetId="9">#N/A</definedName>
    <definedName name="vvvv">#N/A</definedName>
    <definedName name="wrn.ку." localSheetId="28" hidden="1">{#N/A,#N/A,TRUE,"Лист2"}</definedName>
    <definedName name="wrn.ку." localSheetId="2" hidden="1">{#N/A,#N/A,TRUE,"Лист2"}</definedName>
    <definedName name="wrn.ку." localSheetId="25" hidden="1">{#N/A,#N/A,TRUE,"Лист2"}</definedName>
    <definedName name="wrn.ку." localSheetId="24" hidden="1">{#N/A,#N/A,TRUE,"Лист2"}</definedName>
    <definedName name="wrn.ку." hidden="1">{#N/A,#N/A,TRUE,"Лист2"}</definedName>
    <definedName name="wrn.ку._1" localSheetId="28">{#N/A,#N/A,TRUE,"Лист2"}</definedName>
    <definedName name="wrn.ку._1" localSheetId="2">{#N/A,#N/A,TRUE,"Лист2"}</definedName>
    <definedName name="wrn.ку._1" localSheetId="25">{#N/A,#N/A,TRUE,"Лист2"}</definedName>
    <definedName name="wrn.ку._1" localSheetId="24">{#N/A,#N/A,TRUE,"Лист2"}</definedName>
    <definedName name="wrn.ку._1">{#N/A,#N/A,TRUE,"Лист2"}</definedName>
    <definedName name="wrn.ку._2" localSheetId="28">{#N/A,#N/A,TRUE,"Лист2"}</definedName>
    <definedName name="wrn.ку._2" localSheetId="2">{#N/A,#N/A,TRUE,"Лист2"}</definedName>
    <definedName name="wrn.ку._2" localSheetId="25">{#N/A,#N/A,TRUE,"Лист2"}</definedName>
    <definedName name="wrn.ку._2" localSheetId="24">{#N/A,#N/A,TRUE,"Лист2"}</definedName>
    <definedName name="wrn.ку._2">{#N/A,#N/A,TRUE,"Лист2"}</definedName>
    <definedName name="wrn.ку._3" localSheetId="28">{#N/A,#N/A,TRUE,"Лист2"}</definedName>
    <definedName name="wrn.ку._3" localSheetId="2">{#N/A,#N/A,TRUE,"Лист2"}</definedName>
    <definedName name="wrn.ку._3" localSheetId="25">{#N/A,#N/A,TRUE,"Лист2"}</definedName>
    <definedName name="wrn.ку._3" localSheetId="24">{#N/A,#N/A,TRUE,"Лист2"}</definedName>
    <definedName name="wrn.ку._3">{#N/A,#N/A,TRUE,"Лист2"}</definedName>
    <definedName name="wrn.ку._4" localSheetId="28">{#N/A,#N/A,TRUE,"Лист2"}</definedName>
    <definedName name="wrn.ку._4" localSheetId="2">{#N/A,#N/A,TRUE,"Лист2"}</definedName>
    <definedName name="wrn.ку._4" localSheetId="25">{#N/A,#N/A,TRUE,"Лист2"}</definedName>
    <definedName name="wrn.ку._4" localSheetId="24">{#N/A,#N/A,TRUE,"Лист2"}</definedName>
    <definedName name="wrn.ку._4">{#N/A,#N/A,TRUE,"Лист2"}</definedName>
    <definedName name="wrn.ку._5" localSheetId="28">{#N/A,#N/A,TRUE,"Лист2"}</definedName>
    <definedName name="wrn.ку._5" localSheetId="2">{#N/A,#N/A,TRUE,"Лист2"}</definedName>
    <definedName name="wrn.ку._5" localSheetId="25">{#N/A,#N/A,TRUE,"Лист2"}</definedName>
    <definedName name="wrn.ку._5" localSheetId="24">{#N/A,#N/A,TRUE,"Лист2"}</definedName>
    <definedName name="wrn.ку._5">{#N/A,#N/A,TRUE,"Лист2"}</definedName>
    <definedName name="wrn.ку._6" localSheetId="28">{#N/A,#N/A,TRUE,"Лист2"}</definedName>
    <definedName name="wrn.ку._6" localSheetId="2">{#N/A,#N/A,TRUE,"Лист2"}</definedName>
    <definedName name="wrn.ку._6" localSheetId="25">{#N/A,#N/A,TRUE,"Лист2"}</definedName>
    <definedName name="wrn.ку._6" localSheetId="24">{#N/A,#N/A,TRUE,"Лист2"}</definedName>
    <definedName name="wrn.ку._6">{#N/A,#N/A,TRUE,"Лист2"}</definedName>
    <definedName name="wrn.ку._7" localSheetId="28">{#N/A,#N/A,TRUE,"Лист2"}</definedName>
    <definedName name="wrn.ку._7" localSheetId="2">{#N/A,#N/A,TRUE,"Лист2"}</definedName>
    <definedName name="wrn.ку._7" localSheetId="25">{#N/A,#N/A,TRUE,"Лист2"}</definedName>
    <definedName name="wrn.ку._7" localSheetId="24">{#N/A,#N/A,TRUE,"Лист2"}</definedName>
    <definedName name="wrn.ку._7">{#N/A,#N/A,TRUE,"Лист2"}</definedName>
    <definedName name="wrn.ку._8" localSheetId="28">{#N/A,#N/A,TRUE,"Лист2"}</definedName>
    <definedName name="wrn.ку._8" localSheetId="2">{#N/A,#N/A,TRUE,"Лист2"}</definedName>
    <definedName name="wrn.ку._8" localSheetId="25">{#N/A,#N/A,TRUE,"Лист2"}</definedName>
    <definedName name="wrn.ку._8" localSheetId="24">{#N/A,#N/A,TRUE,"Лист2"}</definedName>
    <definedName name="wrn.ку._8">{#N/A,#N/A,TRUE,"Лист2"}</definedName>
    <definedName name="Z_0DD4EB58_0647_11D5_A6F7_00508B654A95_.wvu.Cols" localSheetId="28" hidden="1">#REF!,#REF!,#REF!,#REF!,#REF!</definedName>
    <definedName name="Z_0DD4EB58_0647_11D5_A6F7_00508B654A95_.wvu.Cols" localSheetId="2" hidden="1">#REF!,#REF!,#REF!,#REF!,#REF!</definedName>
    <definedName name="Z_0DD4EB58_0647_11D5_A6F7_00508B654A95_.wvu.Cols" localSheetId="25" hidden="1">#REF!,#REF!,#REF!,#REF!,#REF!</definedName>
    <definedName name="Z_0DD4EB58_0647_11D5_A6F7_00508B654A95_.wvu.Cols" hidden="1">#REF!,#REF!,#REF!,#REF!,#REF!</definedName>
    <definedName name="Z_0DD4EB58_0647_11D5_A6F7_00508B654A95_.wvu.Cols_1" localSheetId="25">(#REF!,#REF!,#REF!,#REF!,#REF!)</definedName>
    <definedName name="Z_0DD4EB58_0647_11D5_A6F7_00508B654A95_.wvu.Cols_1">(#REF!,#REF!,#REF!,#REF!,#REF!)</definedName>
    <definedName name="Z_0DD4EB58_0647_11D5_A6F7_00508B654A95_.wvu.Cols_2" localSheetId="25">(#REF!,#REF!,#REF!,#REF!,#REF!)</definedName>
    <definedName name="Z_0DD4EB58_0647_11D5_A6F7_00508B654A95_.wvu.Cols_2">(#REF!,#REF!,#REF!,#REF!,#REF!)</definedName>
    <definedName name="Z_0DD4EB58_0647_11D5_A6F7_00508B654A95_.wvu.Cols_3" localSheetId="25">(#REF!,#REF!,#REF!,#REF!,#REF!)</definedName>
    <definedName name="Z_0DD4EB58_0647_11D5_A6F7_00508B654A95_.wvu.Cols_3">(#REF!,#REF!,#REF!,#REF!,#REF!)</definedName>
    <definedName name="Z_10435A81_C305_11D5_A6F8_009027BEE0E0_.wvu.Cols" localSheetId="28" hidden="1">#REF!,#REF!,#REF!</definedName>
    <definedName name="Z_10435A81_C305_11D5_A6F8_009027BEE0E0_.wvu.Cols" localSheetId="2" hidden="1">#REF!,#REF!,#REF!</definedName>
    <definedName name="Z_10435A81_C305_11D5_A6F8_009027BEE0E0_.wvu.Cols" localSheetId="25" hidden="1">#REF!,#REF!,#REF!</definedName>
    <definedName name="Z_10435A81_C305_11D5_A6F8_009027BEE0E0_.wvu.Cols" hidden="1">#REF!,#REF!,#REF!</definedName>
    <definedName name="Z_10435A81_C305_11D5_A6F8_009027BEE0E0_.wvu.Cols_1" localSheetId="25">(#REF!,#REF!,#REF!)</definedName>
    <definedName name="Z_10435A81_C305_11D5_A6F8_009027BEE0E0_.wvu.Cols_1">(#REF!,#REF!,#REF!)</definedName>
    <definedName name="Z_10435A81_C305_11D5_A6F8_009027BEE0E0_.wvu.Cols_2" localSheetId="25">(#REF!,#REF!,#REF!)</definedName>
    <definedName name="Z_10435A81_C305_11D5_A6F8_009027BEE0E0_.wvu.Cols_2">(#REF!,#REF!,#REF!)</definedName>
    <definedName name="Z_10435A81_C305_11D5_A6F8_009027BEE0E0_.wvu.Cols_3" localSheetId="25">(#REF!,#REF!,#REF!)</definedName>
    <definedName name="Z_10435A81_C305_11D5_A6F8_009027BEE0E0_.wvu.Cols_3">(#REF!,#REF!,#REF!)</definedName>
    <definedName name="Z_10435A81_C305_11D5_A6F8_009027BEE0E0_.wvu.FilterData" localSheetId="28" hidden="1">#REF!</definedName>
    <definedName name="Z_10435A81_C305_11D5_A6F8_009027BEE0E0_.wvu.FilterData" localSheetId="2" hidden="1">#REF!</definedName>
    <definedName name="Z_10435A81_C305_11D5_A6F8_009027BEE0E0_.wvu.FilterData" localSheetId="25" hidden="1">#REF!</definedName>
    <definedName name="Z_10435A81_C305_11D5_A6F8_009027BEE0E0_.wvu.FilterData" hidden="1">#REF!</definedName>
    <definedName name="Z_10435A81_C305_11D5_A6F8_009027BEE0E0_.wvu.FilterData_1" localSheetId="25">#REF!</definedName>
    <definedName name="Z_10435A81_C305_11D5_A6F8_009027BEE0E0_.wvu.FilterData_1">#REF!</definedName>
    <definedName name="Z_10435A81_C305_11D5_A6F8_009027BEE0E0_.wvu.FilterData_2" localSheetId="25">#REF!</definedName>
    <definedName name="Z_10435A81_C305_11D5_A6F8_009027BEE0E0_.wvu.FilterData_2">#REF!</definedName>
    <definedName name="Z_10435A81_C305_11D5_A6F8_009027BEE0E0_.wvu.FilterData_3" localSheetId="25">#REF!</definedName>
    <definedName name="Z_10435A81_C305_11D5_A6F8_009027BEE0E0_.wvu.FilterData_3">#REF!</definedName>
    <definedName name="Z_10435A81_C305_11D5_A6F8_009027BEE0E0_.wvu.PrintArea" localSheetId="25" hidden="1">#REF!</definedName>
    <definedName name="Z_10435A81_C305_11D5_A6F8_009027BEE0E0_.wvu.PrintArea" hidden="1">#REF!</definedName>
    <definedName name="Z_10435A81_C305_11D5_A6F8_009027BEE0E0_.wvu.PrintArea_1" localSheetId="25">#REF!</definedName>
    <definedName name="Z_10435A81_C305_11D5_A6F8_009027BEE0E0_.wvu.PrintArea_1">#REF!</definedName>
    <definedName name="Z_10435A81_C305_11D5_A6F8_009027BEE0E0_.wvu.PrintArea_2" localSheetId="25">#REF!</definedName>
    <definedName name="Z_10435A81_C305_11D5_A6F8_009027BEE0E0_.wvu.PrintArea_2">#REF!</definedName>
    <definedName name="Z_10435A81_C305_11D5_A6F8_009027BEE0E0_.wvu.PrintArea_3" localSheetId="25">#REF!</definedName>
    <definedName name="Z_10435A81_C305_11D5_A6F8_009027BEE0E0_.wvu.PrintArea_3">#REF!</definedName>
    <definedName name="Z_10435A81_C305_11D5_A6F8_009027BEE0E0_.wvu.PrintTitles" localSheetId="25" hidden="1">#REF!</definedName>
    <definedName name="Z_10435A81_C305_11D5_A6F8_009027BEE0E0_.wvu.PrintTitles" hidden="1">#REF!</definedName>
    <definedName name="Z_10435A81_C305_11D5_A6F8_009027BEE0E0_.wvu.PrintTitles_1" localSheetId="25">#REF!</definedName>
    <definedName name="Z_10435A81_C305_11D5_A6F8_009027BEE0E0_.wvu.PrintTitles_1">#REF!</definedName>
    <definedName name="Z_10435A81_C305_11D5_A6F8_009027BEE0E0_.wvu.PrintTitles_2" localSheetId="25">#REF!</definedName>
    <definedName name="Z_10435A81_C305_11D5_A6F8_009027BEE0E0_.wvu.PrintTitles_2">#REF!</definedName>
    <definedName name="Z_10435A81_C305_11D5_A6F8_009027BEE0E0_.wvu.PrintTitles_3" localSheetId="25">#REF!</definedName>
    <definedName name="Z_10435A81_C305_11D5_A6F8_009027BEE0E0_.wvu.PrintTitles_3">#REF!</definedName>
    <definedName name="Z_10435A81_C305_11D5_A6F8_009027BEE0E0_.wvu.Rows" localSheetId="28" hidden="1">#REF!,#REF!</definedName>
    <definedName name="Z_10435A81_C305_11D5_A6F8_009027BEE0E0_.wvu.Rows" localSheetId="2" hidden="1">#REF!,#REF!</definedName>
    <definedName name="Z_10435A81_C305_11D5_A6F8_009027BEE0E0_.wvu.Rows" localSheetId="25" hidden="1">#REF!,#REF!</definedName>
    <definedName name="Z_10435A81_C305_11D5_A6F8_009027BEE0E0_.wvu.Rows" hidden="1">#REF!,#REF!</definedName>
    <definedName name="Z_10435A81_C305_11D5_A6F8_009027BEE0E0_.wvu.Rows_1" localSheetId="25">(#REF!,#REF!)</definedName>
    <definedName name="Z_10435A81_C305_11D5_A6F8_009027BEE0E0_.wvu.Rows_1">(#REF!,#REF!)</definedName>
    <definedName name="Z_10435A81_C305_11D5_A6F8_009027BEE0E0_.wvu.Rows_2" localSheetId="25">(#REF!,#REF!)</definedName>
    <definedName name="Z_10435A81_C305_11D5_A6F8_009027BEE0E0_.wvu.Rows_2">(#REF!,#REF!)</definedName>
    <definedName name="Z_10435A81_C305_11D5_A6F8_009027BEE0E0_.wvu.Rows_3" localSheetId="25">(#REF!,#REF!)</definedName>
    <definedName name="Z_10435A81_C305_11D5_A6F8_009027BEE0E0_.wvu.Rows_3">(#REF!,#REF!)</definedName>
    <definedName name="Z_18BC2B1D_FCB7_4A2A_AEF3_F624557CAAAD_.wvu.Cols" localSheetId="28">([8]ф17!#REF!,[8]ф17!$E$1:$E$65536,[8]ф17!#REF!,[8]ф17!$AA$1:$AB$65536,[8]ф17!#REF!,[8]ф17!#REF!)</definedName>
    <definedName name="Z_18BC2B1D_FCB7_4A2A_AEF3_F624557CAAAD_.wvu.Cols" localSheetId="2">([8]ф17!#REF!,[8]ф17!$E$1:$E$65536,[8]ф17!#REF!,[8]ф17!$AA$1:$AB$65536,[8]ф17!#REF!,[8]ф17!#REF!)</definedName>
    <definedName name="Z_18BC2B1D_FCB7_4A2A_AEF3_F624557CAAAD_.wvu.Cols" localSheetId="25">([8]ф17!#REF!,[8]ф17!$E$1:$E$65536,[8]ф17!#REF!,[8]ф17!$AA$1:$AB$65536,[8]ф17!#REF!,[8]ф17!#REF!)</definedName>
    <definedName name="Z_18BC2B1D_FCB7_4A2A_AEF3_F624557CAAAD_.wvu.Cols">([8]ф17!#REF!,[8]ф17!$E$1:$E$65536,[8]ф17!#REF!,[8]ф17!$AA$1:$AB$65536,[8]ф17!#REF!,[8]ф17!#REF!)</definedName>
    <definedName name="Z_18BC2B1D_FCB7_4A2A_AEF3_F624557CAAAD_.wvu.Rows" localSheetId="28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8BC2B1D_FCB7_4A2A_AEF3_F624557CAAAD_.wvu.Rows" localSheetId="2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8BC2B1D_FCB7_4A2A_AEF3_F624557CAAAD_.wvu.Rows" localSheetId="25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8BC2B1D_FCB7_4A2A_AEF3_F624557CAAAD_.wvu.Rows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CCFBBE1_D351_4D23_84B8_3580A24B7343_.wvu.Cols" localSheetId="28">([8]ф17!#REF!,[8]ф17!$E$1:$E$65536,[8]ф17!#REF!,[8]ф17!$AA$1:$AB$65536,[8]ф17!#REF!,[8]ф17!#REF!)</definedName>
    <definedName name="Z_1CCFBBE1_D351_4D23_84B8_3580A24B7343_.wvu.Cols" localSheetId="2">([8]ф17!#REF!,[8]ф17!$E$1:$E$65536,[8]ф17!#REF!,[8]ф17!$AA$1:$AB$65536,[8]ф17!#REF!,[8]ф17!#REF!)</definedName>
    <definedName name="Z_1CCFBBE1_D351_4D23_84B8_3580A24B7343_.wvu.Cols" localSheetId="25">([8]ф17!#REF!,[8]ф17!$E$1:$E$65536,[8]ф17!#REF!,[8]ф17!$AA$1:$AB$65536,[8]ф17!#REF!,[8]ф17!#REF!)</definedName>
    <definedName name="Z_1CCFBBE1_D351_4D23_84B8_3580A24B7343_.wvu.Cols">([8]ф17!#REF!,[8]ф17!$E$1:$E$65536,[8]ф17!#REF!,[8]ф17!$AA$1:$AB$65536,[8]ф17!#REF!,[8]ф17!#REF!)</definedName>
    <definedName name="Z_1CCFBBE1_D351_4D23_84B8_3580A24B7343_.wvu.Rows" localSheetId="28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CCFBBE1_D351_4D23_84B8_3580A24B7343_.wvu.Rows" localSheetId="2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CCFBBE1_D351_4D23_84B8_3580A24B7343_.wvu.Rows" localSheetId="25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1CCFBBE1_D351_4D23_84B8_3580A24B7343_.wvu.Rows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2804E4BB_ED21_11D4_A6F8_00508B654B8B_.wvu.Cols" localSheetId="28" hidden="1">#REF!,#REF!,#REF!</definedName>
    <definedName name="Z_2804E4BB_ED21_11D4_A6F8_00508B654B8B_.wvu.Cols" localSheetId="2" hidden="1">#REF!,#REF!,#REF!</definedName>
    <definedName name="Z_2804E4BB_ED21_11D4_A6F8_00508B654B8B_.wvu.Cols" localSheetId="25" hidden="1">#REF!,#REF!,#REF!</definedName>
    <definedName name="Z_2804E4BB_ED21_11D4_A6F8_00508B654B8B_.wvu.Cols" hidden="1">#REF!,#REF!,#REF!</definedName>
    <definedName name="Z_2804E4BB_ED21_11D4_A6F8_00508B654B8B_.wvu.Cols_1" localSheetId="25">(#REF!,#REF!,#REF!)</definedName>
    <definedName name="Z_2804E4BB_ED21_11D4_A6F8_00508B654B8B_.wvu.Cols_1">(#REF!,#REF!,#REF!)</definedName>
    <definedName name="Z_2804E4BB_ED21_11D4_A6F8_00508B654B8B_.wvu.Cols_2" localSheetId="25">(#REF!,#REF!,#REF!)</definedName>
    <definedName name="Z_2804E4BB_ED21_11D4_A6F8_00508B654B8B_.wvu.Cols_2">(#REF!,#REF!,#REF!)</definedName>
    <definedName name="Z_2804E4BB_ED21_11D4_A6F8_00508B654B8B_.wvu.Cols_3" localSheetId="25">(#REF!,#REF!,#REF!)</definedName>
    <definedName name="Z_2804E4BB_ED21_11D4_A6F8_00508B654B8B_.wvu.Cols_3">(#REF!,#REF!,#REF!)</definedName>
    <definedName name="Z_2804E4BB_ED21_11D4_A6F8_00508B654B8B_.wvu.FilterData" localSheetId="28" hidden="1">#REF!</definedName>
    <definedName name="Z_2804E4BB_ED21_11D4_A6F8_00508B654B8B_.wvu.FilterData" localSheetId="2" hidden="1">#REF!</definedName>
    <definedName name="Z_2804E4BB_ED21_11D4_A6F8_00508B654B8B_.wvu.FilterData" localSheetId="25" hidden="1">#REF!</definedName>
    <definedName name="Z_2804E4BB_ED21_11D4_A6F8_00508B654B8B_.wvu.FilterData" hidden="1">#REF!</definedName>
    <definedName name="Z_2804E4BB_ED21_11D4_A6F8_00508B654B8B_.wvu.FilterData_1" localSheetId="25">#REF!</definedName>
    <definedName name="Z_2804E4BB_ED21_11D4_A6F8_00508B654B8B_.wvu.FilterData_1">#REF!</definedName>
    <definedName name="Z_2804E4BB_ED21_11D4_A6F8_00508B654B8B_.wvu.FilterData_2" localSheetId="25">#REF!</definedName>
    <definedName name="Z_2804E4BB_ED21_11D4_A6F8_00508B654B8B_.wvu.FilterData_2">#REF!</definedName>
    <definedName name="Z_2804E4BB_ED21_11D4_A6F8_00508B654B8B_.wvu.FilterData_3" localSheetId="25">#REF!</definedName>
    <definedName name="Z_2804E4BB_ED21_11D4_A6F8_00508B654B8B_.wvu.FilterData_3">#REF!</definedName>
    <definedName name="Z_2804E4BB_ED21_11D4_A6F8_00508B654B8B_.wvu.PrintArea" localSheetId="25" hidden="1">#REF!</definedName>
    <definedName name="Z_2804E4BB_ED21_11D4_A6F8_00508B654B8B_.wvu.PrintArea" hidden="1">#REF!</definedName>
    <definedName name="Z_2804E4BB_ED21_11D4_A6F8_00508B654B8B_.wvu.PrintArea_1" localSheetId="25">#REF!</definedName>
    <definedName name="Z_2804E4BB_ED21_11D4_A6F8_00508B654B8B_.wvu.PrintArea_1">#REF!</definedName>
    <definedName name="Z_2804E4BB_ED21_11D4_A6F8_00508B654B8B_.wvu.PrintArea_2" localSheetId="25">#REF!</definedName>
    <definedName name="Z_2804E4BB_ED21_11D4_A6F8_00508B654B8B_.wvu.PrintArea_2">#REF!</definedName>
    <definedName name="Z_2804E4BB_ED21_11D4_A6F8_00508B654B8B_.wvu.PrintArea_3" localSheetId="25">#REF!</definedName>
    <definedName name="Z_2804E4BB_ED21_11D4_A6F8_00508B654B8B_.wvu.PrintArea_3">#REF!</definedName>
    <definedName name="Z_2804E4BB_ED21_11D4_A6F8_00508B654B8B_.wvu.Rows" localSheetId="28" hidden="1">#REF!,#REF!</definedName>
    <definedName name="Z_2804E4BB_ED21_11D4_A6F8_00508B654B8B_.wvu.Rows" localSheetId="2" hidden="1">#REF!,#REF!</definedName>
    <definedName name="Z_2804E4BB_ED21_11D4_A6F8_00508B654B8B_.wvu.Rows" localSheetId="25" hidden="1">#REF!,#REF!</definedName>
    <definedName name="Z_2804E4BB_ED21_11D4_A6F8_00508B654B8B_.wvu.Rows" hidden="1">#REF!,#REF!</definedName>
    <definedName name="Z_2804E4BB_ED21_11D4_A6F8_00508B654B8B_.wvu.Rows_1" localSheetId="25">(#REF!,#REF!)</definedName>
    <definedName name="Z_2804E4BB_ED21_11D4_A6F8_00508B654B8B_.wvu.Rows_1">(#REF!,#REF!)</definedName>
    <definedName name="Z_2804E4BB_ED21_11D4_A6F8_00508B654B8B_.wvu.Rows_2" localSheetId="25">(#REF!,#REF!)</definedName>
    <definedName name="Z_2804E4BB_ED21_11D4_A6F8_00508B654B8B_.wvu.Rows_2">(#REF!,#REF!)</definedName>
    <definedName name="Z_2804E4BB_ED21_11D4_A6F8_00508B654B8B_.wvu.Rows_3" localSheetId="25">(#REF!,#REF!)</definedName>
    <definedName name="Z_2804E4BB_ED21_11D4_A6F8_00508B654B8B_.wvu.Rows_3">(#REF!,#REF!)</definedName>
    <definedName name="Z_533B5265_3F07_46F2_B2D3_5DB63736E40E_.wvu.Cols_1">([38]ф16!$D$1:$F$65536,[38]ф16!$H$1:$J$65536,[38]ф16!$L$1:$N$65536,[38]ф16!$P$1:$R$65536)</definedName>
    <definedName name="Z_533B5265_3F07_46F2_B2D3_5DB63736E40E_.wvu.Cols_2">([8]ф17!$L$1:$Q$65536,[8]ф17!$U$1:$Z$65536,[8]ф17!$AD$1:$AI$65536,[8]ф17!$AM$1:$AR$65536)</definedName>
    <definedName name="Z_533B5265_3F07_46F2_B2D3_5DB63736E40E_.wvu.Cols_3">([38]ф19!$E$1:$L$65536,[38]ф19!$O$1:$V$65536,[38]ф19!$Y$1:$AF$65536,[38]ф19!$AI$1:$AP$65536,[38]ф19!$AS$1:$AZ$65536)</definedName>
    <definedName name="Z_533B5265_3F07_46F2_B2D3_5DB63736E40E_.wvu.Cols_4">([8]ф20!$D$1:$K$65536,[8]ф20!$N$1:$U$65536,[8]ф20!$X$1:$AE$65536,[8]ф20!$AH$1:$AO$65536,[8]ф20!$AR$1:$AY$65536)</definedName>
    <definedName name="Z_533B5265_3F07_46F2_B2D3_5DB63736E40E_.wvu.Cols_5">([38]ф4!$E$1:$G$65536,[38]ф4!$I$1:$K$65536,[38]ф4!$M$1:$O$65536,[38]ф4!$Q$1:$S$65536)</definedName>
    <definedName name="Z_533B5265_3F07_46F2_B2D3_5DB63736E40E_.wvu.Cols_6">([38]ф5!$E$1:$G$65536,[38]ф5!$I$1:$K$65536,[38]ф5!$M$1:$O$65536,[38]ф5!$Q$1:$S$65536,[38]ф5!$V$1:$X$65536,[38]ф5!$Z$1:$AB$65536,[38]ф5!$AD$1:$AF$65536,[38]ф5!$AH$1:$AJ$65536,[38]ф5!$AM$1:$AO$65536,[38]ф5!$AQ$1:$AS$65536,[38]ф5!$AU$1:$AW$65536,[38]ф5!$AY$1:$BA$65536,[38]ф5!$BD$1:$BF$65536,[38]ф5!$BH$1:$BJ$65536,[38]ф5!$BL$1:$BN$65536,[38]ф5!$BP$1:$BR$65536,[38]ф5!$BU$1:$BW$65536,[38]ф5!$BY$1:$CA$65536,[38]ф5!$CC$1:$CE$65536,[38]ф5!$CG$1:$CI$65536,[38]ф5!$CL$1:$CN$65536,[38]ф5!$CP$1:$CR$65536,[38]ф5!$CT$1:$CV$65536,[38]ф5!$CX$1:$CZ$65536,[38]ф5!$DC$1:$DE$65536,[38]ф5!$DG$1:$DI$65536,[38]ф5!$DK$1:$DM$65536,[38]ф5!$DO$1:$DQ$65536,[38]ф5!$DT$1:$DV$65536,[38]ф5!$DX$1:$DZ$65536,[38]ф5!$EB$1:$ED$65536,[38]ф5!$EF$1:$EH$65536)</definedName>
    <definedName name="Z_533B5265_3F07_46F2_B2D3_5DB63736E40E_.wvu.Cols_7">([38]ф6!$F$1:$H$65536,[38]ф6!$K$1:$M$65536,[38]ф6!$P$1:$R$65536,[38]ф6!$U$1:$W$65536)</definedName>
    <definedName name="Z_533B5265_3F07_46F2_B2D3_5DB63736E40E_.wvu.Rows">('[38]ф9(замена)'!$A$15:$IV$20,'[38]ф9(замена)'!$A$23:$IV$23,'[38]ф9(замена)'!$A$25:$IV$29,'[38]ф9(замена)'!$A$31:$IV$35,'[38]ф9(замена)'!$A$38:$IV$87,'[38]ф9(замена)'!$A$89:$IV$94,'[38]ф9(замена)'!$A$96:$IV$96,'[38]ф9(замена)'!$A$98:$IV$99,'[38]ф9(замена)'!$A$103:$IV$113,'[38]ф9(замена)'!$A$115:$IV$120,'[38]ф9(замена)'!$A$122:$IV$122,'[38]ф9(замена)'!$A$127:$IV$127,'[38]ф9(замена)'!$A$129:$IV$129,'[38]ф9(замена)'!$A$131:$IV$135,'[38]ф9(замена)'!$A$137:$IV$137,'[38]ф9(замена)'!$A$139:$IV$139,'[38]ф9(замена)'!$A$142:$IV$142,'[38]ф9(замена)'!$A$144:$IV$144,'[38]ф9(замена)'!$A$146:$IV$149,'[38]ф9(замена)'!$A$151:$IV$151,'[38]ф9(замена)'!$A$153:$IV$153,'[38]ф9(замена)'!$A$157:$IV$157,'[38]ф9(замена)'!$A$160:$IV$164,'[38]ф9(замена)'!$A$166:$IV$168,'[38]ф9(замена)'!$A$174:$IV$175)</definedName>
    <definedName name="Z_5A868EA0_ED63_11D4_A6F8_009027BEE0E0_.wvu.Cols" localSheetId="28" hidden="1">#REF!,#REF!,#REF!</definedName>
    <definedName name="Z_5A868EA0_ED63_11D4_A6F8_009027BEE0E0_.wvu.Cols" localSheetId="2" hidden="1">#REF!,#REF!,#REF!</definedName>
    <definedName name="Z_5A868EA0_ED63_11D4_A6F8_009027BEE0E0_.wvu.Cols" localSheetId="25" hidden="1">#REF!,#REF!,#REF!</definedName>
    <definedName name="Z_5A868EA0_ED63_11D4_A6F8_009027BEE0E0_.wvu.Cols" hidden="1">#REF!,#REF!,#REF!</definedName>
    <definedName name="Z_5A868EA0_ED63_11D4_A6F8_009027BEE0E0_.wvu.Cols_1" localSheetId="25">(#REF!,#REF!,#REF!)</definedName>
    <definedName name="Z_5A868EA0_ED63_11D4_A6F8_009027BEE0E0_.wvu.Cols_1">(#REF!,#REF!,#REF!)</definedName>
    <definedName name="Z_5A868EA0_ED63_11D4_A6F8_009027BEE0E0_.wvu.Cols_2" localSheetId="25">(#REF!,#REF!,#REF!)</definedName>
    <definedName name="Z_5A868EA0_ED63_11D4_A6F8_009027BEE0E0_.wvu.Cols_2">(#REF!,#REF!,#REF!)</definedName>
    <definedName name="Z_5A868EA0_ED63_11D4_A6F8_009027BEE0E0_.wvu.Cols_3" localSheetId="25">(#REF!,#REF!,#REF!)</definedName>
    <definedName name="Z_5A868EA0_ED63_11D4_A6F8_009027BEE0E0_.wvu.Cols_3">(#REF!,#REF!,#REF!)</definedName>
    <definedName name="Z_5A868EA0_ED63_11D4_A6F8_009027BEE0E0_.wvu.FilterData" localSheetId="28" hidden="1">#REF!</definedName>
    <definedName name="Z_5A868EA0_ED63_11D4_A6F8_009027BEE0E0_.wvu.FilterData" localSheetId="2" hidden="1">#REF!</definedName>
    <definedName name="Z_5A868EA0_ED63_11D4_A6F8_009027BEE0E0_.wvu.FilterData" localSheetId="25" hidden="1">#REF!</definedName>
    <definedName name="Z_5A868EA0_ED63_11D4_A6F8_009027BEE0E0_.wvu.FilterData" hidden="1">#REF!</definedName>
    <definedName name="Z_5A868EA0_ED63_11D4_A6F8_009027BEE0E0_.wvu.FilterData_1" localSheetId="25">#REF!</definedName>
    <definedName name="Z_5A868EA0_ED63_11D4_A6F8_009027BEE0E0_.wvu.FilterData_1">#REF!</definedName>
    <definedName name="Z_5A868EA0_ED63_11D4_A6F8_009027BEE0E0_.wvu.FilterData_2" localSheetId="25">#REF!</definedName>
    <definedName name="Z_5A868EA0_ED63_11D4_A6F8_009027BEE0E0_.wvu.FilterData_2">#REF!</definedName>
    <definedName name="Z_5A868EA0_ED63_11D4_A6F8_009027BEE0E0_.wvu.FilterData_3" localSheetId="25">#REF!</definedName>
    <definedName name="Z_5A868EA0_ED63_11D4_A6F8_009027BEE0E0_.wvu.FilterData_3">#REF!</definedName>
    <definedName name="Z_5A868EA0_ED63_11D4_A6F8_009027BEE0E0_.wvu.PrintArea" localSheetId="25" hidden="1">#REF!</definedName>
    <definedName name="Z_5A868EA0_ED63_11D4_A6F8_009027BEE0E0_.wvu.PrintArea" hidden="1">#REF!</definedName>
    <definedName name="Z_5A868EA0_ED63_11D4_A6F8_009027BEE0E0_.wvu.PrintArea_1" localSheetId="25">#REF!</definedName>
    <definedName name="Z_5A868EA0_ED63_11D4_A6F8_009027BEE0E0_.wvu.PrintArea_1">#REF!</definedName>
    <definedName name="Z_5A868EA0_ED63_11D4_A6F8_009027BEE0E0_.wvu.PrintArea_2" localSheetId="25">#REF!</definedName>
    <definedName name="Z_5A868EA0_ED63_11D4_A6F8_009027BEE0E0_.wvu.PrintArea_2">#REF!</definedName>
    <definedName name="Z_5A868EA0_ED63_11D4_A6F8_009027BEE0E0_.wvu.PrintArea_3" localSheetId="25">#REF!</definedName>
    <definedName name="Z_5A868EA0_ED63_11D4_A6F8_009027BEE0E0_.wvu.PrintArea_3">#REF!</definedName>
    <definedName name="Z_5A868EA0_ED63_11D4_A6F8_009027BEE0E0_.wvu.Rows" localSheetId="28" hidden="1">#REF!,#REF!</definedName>
    <definedName name="Z_5A868EA0_ED63_11D4_A6F8_009027BEE0E0_.wvu.Rows" localSheetId="2" hidden="1">#REF!,#REF!</definedName>
    <definedName name="Z_5A868EA0_ED63_11D4_A6F8_009027BEE0E0_.wvu.Rows" localSheetId="25" hidden="1">#REF!,#REF!</definedName>
    <definedName name="Z_5A868EA0_ED63_11D4_A6F8_009027BEE0E0_.wvu.Rows" hidden="1">#REF!,#REF!</definedName>
    <definedName name="Z_5A868EA0_ED63_11D4_A6F8_009027BEE0E0_.wvu.Rows_1" localSheetId="25">(#REF!,#REF!)</definedName>
    <definedName name="Z_5A868EA0_ED63_11D4_A6F8_009027BEE0E0_.wvu.Rows_1">(#REF!,#REF!)</definedName>
    <definedName name="Z_5A868EA0_ED63_11D4_A6F8_009027BEE0E0_.wvu.Rows_2" localSheetId="25">(#REF!,#REF!)</definedName>
    <definedName name="Z_5A868EA0_ED63_11D4_A6F8_009027BEE0E0_.wvu.Rows_2">(#REF!,#REF!)</definedName>
    <definedName name="Z_5A868EA0_ED63_11D4_A6F8_009027BEE0E0_.wvu.Rows_3" localSheetId="25">(#REF!,#REF!)</definedName>
    <definedName name="Z_5A868EA0_ED63_11D4_A6F8_009027BEE0E0_.wvu.Rows_3">(#REF!,#REF!)</definedName>
    <definedName name="Z_6E40955B_C2F5_11D5_A6F7_009027BEE7F1_.wvu.Cols" localSheetId="28" hidden="1">#REF!,#REF!,#REF!</definedName>
    <definedName name="Z_6E40955B_C2F5_11D5_A6F7_009027BEE7F1_.wvu.Cols" localSheetId="2" hidden="1">#REF!,#REF!,#REF!</definedName>
    <definedName name="Z_6E40955B_C2F5_11D5_A6F7_009027BEE7F1_.wvu.Cols" localSheetId="25" hidden="1">#REF!,#REF!,#REF!</definedName>
    <definedName name="Z_6E40955B_C2F5_11D5_A6F7_009027BEE7F1_.wvu.Cols" hidden="1">#REF!,#REF!,#REF!</definedName>
    <definedName name="Z_6E40955B_C2F5_11D5_A6F7_009027BEE7F1_.wvu.Cols_1" localSheetId="25">(#REF!,#REF!,#REF!)</definedName>
    <definedName name="Z_6E40955B_C2F5_11D5_A6F7_009027BEE7F1_.wvu.Cols_1">(#REF!,#REF!,#REF!)</definedName>
    <definedName name="Z_6E40955B_C2F5_11D5_A6F7_009027BEE7F1_.wvu.Cols_2" localSheetId="25">(#REF!,#REF!,#REF!)</definedName>
    <definedName name="Z_6E40955B_C2F5_11D5_A6F7_009027BEE7F1_.wvu.Cols_2">(#REF!,#REF!,#REF!)</definedName>
    <definedName name="Z_6E40955B_C2F5_11D5_A6F7_009027BEE7F1_.wvu.Cols_3" localSheetId="25">(#REF!,#REF!,#REF!)</definedName>
    <definedName name="Z_6E40955B_C2F5_11D5_A6F7_009027BEE7F1_.wvu.Cols_3">(#REF!,#REF!,#REF!)</definedName>
    <definedName name="Z_6E40955B_C2F5_11D5_A6F7_009027BEE7F1_.wvu.FilterData" localSheetId="28" hidden="1">#REF!</definedName>
    <definedName name="Z_6E40955B_C2F5_11D5_A6F7_009027BEE7F1_.wvu.FilterData" localSheetId="2" hidden="1">#REF!</definedName>
    <definedName name="Z_6E40955B_C2F5_11D5_A6F7_009027BEE7F1_.wvu.FilterData" localSheetId="25" hidden="1">#REF!</definedName>
    <definedName name="Z_6E40955B_C2F5_11D5_A6F7_009027BEE7F1_.wvu.FilterData" hidden="1">#REF!</definedName>
    <definedName name="Z_6E40955B_C2F5_11D5_A6F7_009027BEE7F1_.wvu.FilterData_1" localSheetId="25">#REF!</definedName>
    <definedName name="Z_6E40955B_C2F5_11D5_A6F7_009027BEE7F1_.wvu.FilterData_1">#REF!</definedName>
    <definedName name="Z_6E40955B_C2F5_11D5_A6F7_009027BEE7F1_.wvu.FilterData_2" localSheetId="25">#REF!</definedName>
    <definedName name="Z_6E40955B_C2F5_11D5_A6F7_009027BEE7F1_.wvu.FilterData_2">#REF!</definedName>
    <definedName name="Z_6E40955B_C2F5_11D5_A6F7_009027BEE7F1_.wvu.FilterData_3" localSheetId="25">#REF!</definedName>
    <definedName name="Z_6E40955B_C2F5_11D5_A6F7_009027BEE7F1_.wvu.FilterData_3">#REF!</definedName>
    <definedName name="Z_6E40955B_C2F5_11D5_A6F7_009027BEE7F1_.wvu.PrintArea" localSheetId="25" hidden="1">#REF!</definedName>
    <definedName name="Z_6E40955B_C2F5_11D5_A6F7_009027BEE7F1_.wvu.PrintArea" hidden="1">#REF!</definedName>
    <definedName name="Z_6E40955B_C2F5_11D5_A6F7_009027BEE7F1_.wvu.PrintArea_1" localSheetId="25">#REF!</definedName>
    <definedName name="Z_6E40955B_C2F5_11D5_A6F7_009027BEE7F1_.wvu.PrintArea_1">#REF!</definedName>
    <definedName name="Z_6E40955B_C2F5_11D5_A6F7_009027BEE7F1_.wvu.PrintArea_2" localSheetId="25">#REF!</definedName>
    <definedName name="Z_6E40955B_C2F5_11D5_A6F7_009027BEE7F1_.wvu.PrintArea_2">#REF!</definedName>
    <definedName name="Z_6E40955B_C2F5_11D5_A6F7_009027BEE7F1_.wvu.PrintArea_3" localSheetId="25">#REF!</definedName>
    <definedName name="Z_6E40955B_C2F5_11D5_A6F7_009027BEE7F1_.wvu.PrintArea_3">#REF!</definedName>
    <definedName name="Z_6E40955B_C2F5_11D5_A6F7_009027BEE7F1_.wvu.PrintTitles" localSheetId="25" hidden="1">#REF!</definedName>
    <definedName name="Z_6E40955B_C2F5_11D5_A6F7_009027BEE7F1_.wvu.PrintTitles" hidden="1">#REF!</definedName>
    <definedName name="Z_6E40955B_C2F5_11D5_A6F7_009027BEE7F1_.wvu.PrintTitles_1" localSheetId="25">#REF!</definedName>
    <definedName name="Z_6E40955B_C2F5_11D5_A6F7_009027BEE7F1_.wvu.PrintTitles_1">#REF!</definedName>
    <definedName name="Z_6E40955B_C2F5_11D5_A6F7_009027BEE7F1_.wvu.PrintTitles_2" localSheetId="25">#REF!</definedName>
    <definedName name="Z_6E40955B_C2F5_11D5_A6F7_009027BEE7F1_.wvu.PrintTitles_2">#REF!</definedName>
    <definedName name="Z_6E40955B_C2F5_11D5_A6F7_009027BEE7F1_.wvu.PrintTitles_3" localSheetId="25">#REF!</definedName>
    <definedName name="Z_6E40955B_C2F5_11D5_A6F7_009027BEE7F1_.wvu.PrintTitles_3">#REF!</definedName>
    <definedName name="Z_6E40955B_C2F5_11D5_A6F7_009027BEE7F1_.wvu.Rows" localSheetId="28" hidden="1">#REF!,#REF!</definedName>
    <definedName name="Z_6E40955B_C2F5_11D5_A6F7_009027BEE7F1_.wvu.Rows" localSheetId="2" hidden="1">#REF!,#REF!</definedName>
    <definedName name="Z_6E40955B_C2F5_11D5_A6F7_009027BEE7F1_.wvu.Rows" localSheetId="25" hidden="1">#REF!,#REF!</definedName>
    <definedName name="Z_6E40955B_C2F5_11D5_A6F7_009027BEE7F1_.wvu.Rows" hidden="1">#REF!,#REF!</definedName>
    <definedName name="Z_6E40955B_C2F5_11D5_A6F7_009027BEE7F1_.wvu.Rows_1" localSheetId="25">(#REF!,#REF!)</definedName>
    <definedName name="Z_6E40955B_C2F5_11D5_A6F7_009027BEE7F1_.wvu.Rows_1">(#REF!,#REF!)</definedName>
    <definedName name="Z_6E40955B_C2F5_11D5_A6F7_009027BEE7F1_.wvu.Rows_2" localSheetId="25">(#REF!,#REF!)</definedName>
    <definedName name="Z_6E40955B_C2F5_11D5_A6F7_009027BEE7F1_.wvu.Rows_2">(#REF!,#REF!)</definedName>
    <definedName name="Z_6E40955B_C2F5_11D5_A6F7_009027BEE7F1_.wvu.Rows_3" localSheetId="25">(#REF!,#REF!)</definedName>
    <definedName name="Z_6E40955B_C2F5_11D5_A6F7_009027BEE7F1_.wvu.Rows_3">(#REF!,#REF!)</definedName>
    <definedName name="Z_8B7728B0_C188_4F5C_9866_7BDFAB1F5F96_.wvu.Cols_1">([38]ф16!$D$1:$F$65536,[38]ф16!$H$1:$J$65536,[38]ф16!$L$1:$N$65536,[38]ф16!$P$1:$R$65536)</definedName>
    <definedName name="Z_8B7728B0_C188_4F5C_9866_7BDFAB1F5F96_.wvu.Cols_2">([8]ф17!$L$1:$Q$65536,[8]ф17!$U$1:$Z$65536,[8]ф17!$AD$1:$AI$65536,[8]ф17!$AM$1:$AR$65536)</definedName>
    <definedName name="Z_8B7728B0_C188_4F5C_9866_7BDFAB1F5F96_.wvu.Cols_3">([38]ф4!$E$1:$G$65536,[38]ф4!$I$1:$K$65536,[38]ф4!$M$1:$O$65536,[38]ф4!$Q$1:$S$65536)</definedName>
    <definedName name="Z_8B7728B0_C188_4F5C_9866_7BDFAB1F5F96_.wvu.Cols_4">([38]ф5!$E$1:$G$65536,[38]ф5!$I$1:$K$65536,[38]ф5!$M$1:$O$65536,[38]ф5!$Q$1:$S$65536,[38]ф5!$U$1:$EI$65536)</definedName>
    <definedName name="Z_8B7728B0_C188_4F5C_9866_7BDFAB1F5F96_.wvu.Cols_5">([38]ф6!$F$1:$H$65536,[38]ф6!$K$1:$M$65536,[38]ф6!$P$1:$R$65536,[38]ф6!$U$1:$W$65536)</definedName>
    <definedName name="Z_8B7728B0_C188_4F5C_9866_7BDFAB1F5F96_.wvu.Rows" localSheetId="28">([8]ф3!$A$9:$IV$16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)</definedName>
    <definedName name="Z_8B7728B0_C188_4F5C_9866_7BDFAB1F5F96_.wvu.Rows" localSheetId="2">([8]ф3!$A$9:$IV$16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)</definedName>
    <definedName name="Z_8B7728B0_C188_4F5C_9866_7BDFAB1F5F96_.wvu.Rows" localSheetId="25">([8]ф3!$A$9:$IV$16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)</definedName>
    <definedName name="Z_8B7728B0_C188_4F5C_9866_7BDFAB1F5F96_.wvu.Rows">([8]ф3!$A$9:$IV$16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,[8]ф3!#REF!)</definedName>
    <definedName name="Z_8B7728B0_C188_4F5C_9866_7BDFAB1F5F96_.wvu.Rows_1">([38]ф7!$A$14:$IV$16,[38]ф7!$A$18:$IV$20,[38]ф7!$A$22:$IV$24,[38]ф7!$A$26:$IV$28)</definedName>
    <definedName name="Z_8B7728B0_C188_4F5C_9866_7BDFAB1F5F96_.wvu.Rows_2">([38]ф8!$A$14:$IV$16,[38]ф8!$A$18:$IV$20,[38]ф8!$A$22:$IV$24,[38]ф8!$A$26:$IV$28)</definedName>
    <definedName name="Z_8B7728B0_C188_4F5C_9866_7BDFAB1F5F96_.wvu.Rows_3">([38]ф9!$A$13:$IV$15,[38]ф9!$A$17:$IV$19,[38]ф9!$A$21:$IV$23,[38]ф9!$A$25:$IV$27)</definedName>
    <definedName name="Z_8B7728B0_C188_4F5C_9866_7BDFAB1F5F96_.wvu.Rows_4">('[38]ф9(замена)'!$A$15:$IV$20,'[38]ф9(замена)'!$A$23:$IV$23,'[38]ф9(замена)'!$A$25:$IV$29,'[38]ф9(замена)'!$A$31:$IV$35,'[38]ф9(замена)'!$A$38:$IV$87,'[38]ф9(замена)'!$A$89:$IV$94,'[38]ф9(замена)'!$A$96:$IV$96,'[38]ф9(замена)'!$A$98:$IV$99,'[38]ф9(замена)'!$A$103:$IV$113,'[38]ф9(замена)'!$A$115:$IV$120,'[38]ф9(замена)'!$A$122:$IV$122,'[38]ф9(замена)'!$A$127:$IV$127,'[38]ф9(замена)'!$A$129:$IV$129,'[38]ф9(замена)'!$A$131:$IV$135,'[38]ф9(замена)'!$A$137:$IV$137,'[38]ф9(замена)'!$A$139:$IV$139,'[38]ф9(замена)'!$A$142:$IV$142,'[38]ф9(замена)'!$A$144:$IV$144,'[38]ф9(замена)'!$A$146:$IV$149,'[38]ф9(замена)'!$A$151:$IV$151,'[38]ф9(замена)'!$A$153:$IV$153,'[38]ф9(замена)'!$A$157:$IV$157,'[38]ф9(замена)'!$A$160:$IV$164,'[38]ф9(замена)'!$A$166:$IV$168,'[38]ф9(замена)'!$A$174:$IV$175)</definedName>
    <definedName name="Z_901DD601_3312_11D5_8F89_00010215A1CA_.wvu.Rows" localSheetId="28" hidden="1">#REF!,#REF!</definedName>
    <definedName name="Z_901DD601_3312_11D5_8F89_00010215A1CA_.wvu.Rows" localSheetId="2" hidden="1">#REF!,#REF!</definedName>
    <definedName name="Z_901DD601_3312_11D5_8F89_00010215A1CA_.wvu.Rows" localSheetId="25" hidden="1">#REF!,#REF!</definedName>
    <definedName name="Z_901DD601_3312_11D5_8F89_00010215A1CA_.wvu.Rows" hidden="1">#REF!,#REF!</definedName>
    <definedName name="Z_901DD601_3312_11D5_8F89_00010215A1CA_.wvu.Rows_1" localSheetId="25">(#REF!,#REF!)</definedName>
    <definedName name="Z_901DD601_3312_11D5_8F89_00010215A1CA_.wvu.Rows_1">(#REF!,#REF!)</definedName>
    <definedName name="Z_901DD601_3312_11D5_8F89_00010215A1CA_.wvu.Rows_2" localSheetId="25">(#REF!,#REF!)</definedName>
    <definedName name="Z_901DD601_3312_11D5_8F89_00010215A1CA_.wvu.Rows_2">(#REF!,#REF!)</definedName>
    <definedName name="Z_901DD601_3312_11D5_8F89_00010215A1CA_.wvu.Rows_3" localSheetId="25">(#REF!,#REF!)</definedName>
    <definedName name="Z_901DD601_3312_11D5_8F89_00010215A1CA_.wvu.Rows_3">(#REF!,#REF!)</definedName>
    <definedName name="Z_9F8531B1_2D7A_4AEF_A359_9A5FC9A7FBFC_.wvu.Cols" localSheetId="28">([8]ф17!#REF!,[8]ф17!$E$1:$E$65536,[8]ф17!#REF!,[8]ф17!$AA$1:$AB$65536,[8]ф17!#REF!,[8]ф17!#REF!)</definedName>
    <definedName name="Z_9F8531B1_2D7A_4AEF_A359_9A5FC9A7FBFC_.wvu.Cols" localSheetId="2">([8]ф17!#REF!,[8]ф17!$E$1:$E$65536,[8]ф17!#REF!,[8]ф17!$AA$1:$AB$65536,[8]ф17!#REF!,[8]ф17!#REF!)</definedName>
    <definedName name="Z_9F8531B1_2D7A_4AEF_A359_9A5FC9A7FBFC_.wvu.Cols" localSheetId="25">([8]ф17!#REF!,[8]ф17!$E$1:$E$65536,[8]ф17!#REF!,[8]ф17!$AA$1:$AB$65536,[8]ф17!#REF!,[8]ф17!#REF!)</definedName>
    <definedName name="Z_9F8531B1_2D7A_4AEF_A359_9A5FC9A7FBFC_.wvu.Cols">([8]ф17!#REF!,[8]ф17!$E$1:$E$65536,[8]ф17!#REF!,[8]ф17!$AA$1:$AB$65536,[8]ф17!#REF!,[8]ф17!#REF!)</definedName>
    <definedName name="Z_9F8531B1_2D7A_4AEF_A359_9A5FC9A7FBFC_.wvu.Rows" localSheetId="28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9F8531B1_2D7A_4AEF_A359_9A5FC9A7FBFC_.wvu.Rows" localSheetId="2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9F8531B1_2D7A_4AEF_A359_9A5FC9A7FBFC_.wvu.Rows" localSheetId="25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9F8531B1_2D7A_4AEF_A359_9A5FC9A7FBFC_.wvu.Rows">(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,[8]ф17!#REF!)</definedName>
    <definedName name="Z_A158D6E1_ED44_11D4_A6F7_00508B654028_.wvu.Cols" localSheetId="28" hidden="1">#REF!,#REF!</definedName>
    <definedName name="Z_A158D6E1_ED44_11D4_A6F7_00508B654028_.wvu.Cols" localSheetId="2" hidden="1">#REF!,#REF!</definedName>
    <definedName name="Z_A158D6E1_ED44_11D4_A6F7_00508B654028_.wvu.Cols" localSheetId="25" hidden="1">#REF!,#REF!</definedName>
    <definedName name="Z_A158D6E1_ED44_11D4_A6F7_00508B654028_.wvu.Cols" hidden="1">#REF!,#REF!</definedName>
    <definedName name="Z_A158D6E1_ED44_11D4_A6F7_00508B654028_.wvu.Cols_1" localSheetId="25">(#REF!,#REF!)</definedName>
    <definedName name="Z_A158D6E1_ED44_11D4_A6F7_00508B654028_.wvu.Cols_1">(#REF!,#REF!)</definedName>
    <definedName name="Z_A158D6E1_ED44_11D4_A6F7_00508B654028_.wvu.Cols_2" localSheetId="25">(#REF!,#REF!)</definedName>
    <definedName name="Z_A158D6E1_ED44_11D4_A6F7_00508B654028_.wvu.Cols_2">(#REF!,#REF!)</definedName>
    <definedName name="Z_A158D6E1_ED44_11D4_A6F7_00508B654028_.wvu.Cols_3" localSheetId="25">(#REF!,#REF!)</definedName>
    <definedName name="Z_A158D6E1_ED44_11D4_A6F7_00508B654028_.wvu.Cols_3">(#REF!,#REF!)</definedName>
    <definedName name="Z_A158D6E1_ED44_11D4_A6F7_00508B654028_.wvu.FilterData" localSheetId="28" hidden="1">#REF!</definedName>
    <definedName name="Z_A158D6E1_ED44_11D4_A6F7_00508B654028_.wvu.FilterData" localSheetId="2" hidden="1">#REF!</definedName>
    <definedName name="Z_A158D6E1_ED44_11D4_A6F7_00508B654028_.wvu.FilterData" localSheetId="25" hidden="1">#REF!</definedName>
    <definedName name="Z_A158D6E1_ED44_11D4_A6F7_00508B654028_.wvu.FilterData" hidden="1">#REF!</definedName>
    <definedName name="Z_A158D6E1_ED44_11D4_A6F7_00508B654028_.wvu.FilterData_1" localSheetId="25">#REF!</definedName>
    <definedName name="Z_A158D6E1_ED44_11D4_A6F7_00508B654028_.wvu.FilterData_1">#REF!</definedName>
    <definedName name="Z_A158D6E1_ED44_11D4_A6F7_00508B654028_.wvu.FilterData_2" localSheetId="25">#REF!</definedName>
    <definedName name="Z_A158D6E1_ED44_11D4_A6F7_00508B654028_.wvu.FilterData_2">#REF!</definedName>
    <definedName name="Z_A158D6E1_ED44_11D4_A6F7_00508B654028_.wvu.FilterData_3" localSheetId="25">#REF!</definedName>
    <definedName name="Z_A158D6E1_ED44_11D4_A6F7_00508B654028_.wvu.FilterData_3">#REF!</definedName>
    <definedName name="Z_A158D6E1_ED44_11D4_A6F7_00508B654028_.wvu.PrintArea" localSheetId="25" hidden="1">#REF!</definedName>
    <definedName name="Z_A158D6E1_ED44_11D4_A6F7_00508B654028_.wvu.PrintArea" hidden="1">#REF!</definedName>
    <definedName name="Z_A158D6E1_ED44_11D4_A6F7_00508B654028_.wvu.PrintArea_1" localSheetId="25">#REF!</definedName>
    <definedName name="Z_A158D6E1_ED44_11D4_A6F7_00508B654028_.wvu.PrintArea_1">#REF!</definedName>
    <definedName name="Z_A158D6E1_ED44_11D4_A6F7_00508B654028_.wvu.PrintArea_2" localSheetId="25">#REF!</definedName>
    <definedName name="Z_A158D6E1_ED44_11D4_A6F7_00508B654028_.wvu.PrintArea_2">#REF!</definedName>
    <definedName name="Z_A158D6E1_ED44_11D4_A6F7_00508B654028_.wvu.PrintArea_3" localSheetId="25">#REF!</definedName>
    <definedName name="Z_A158D6E1_ED44_11D4_A6F7_00508B654028_.wvu.PrintArea_3">#REF!</definedName>
    <definedName name="Z_A158D6E1_ED44_11D4_A6F7_00508B654028_.wvu.Rows" localSheetId="28" hidden="1">#REF!,#REF!</definedName>
    <definedName name="Z_A158D6E1_ED44_11D4_A6F7_00508B654028_.wvu.Rows" localSheetId="2" hidden="1">#REF!,#REF!</definedName>
    <definedName name="Z_A158D6E1_ED44_11D4_A6F7_00508B654028_.wvu.Rows" localSheetId="25" hidden="1">#REF!,#REF!</definedName>
    <definedName name="Z_A158D6E1_ED44_11D4_A6F7_00508B654028_.wvu.Rows" hidden="1">#REF!,#REF!</definedName>
    <definedName name="Z_A158D6E1_ED44_11D4_A6F7_00508B654028_.wvu.Rows_1" localSheetId="25">(#REF!,#REF!)</definedName>
    <definedName name="Z_A158D6E1_ED44_11D4_A6F7_00508B654028_.wvu.Rows_1">(#REF!,#REF!)</definedName>
    <definedName name="Z_A158D6E1_ED44_11D4_A6F7_00508B654028_.wvu.Rows_2" localSheetId="25">(#REF!,#REF!)</definedName>
    <definedName name="Z_A158D6E1_ED44_11D4_A6F7_00508B654028_.wvu.Rows_2">(#REF!,#REF!)</definedName>
    <definedName name="Z_A158D6E1_ED44_11D4_A6F7_00508B654028_.wvu.Rows_3" localSheetId="25">(#REF!,#REF!)</definedName>
    <definedName name="Z_A158D6E1_ED44_11D4_A6F7_00508B654028_.wvu.Rows_3">(#REF!,#REF!)</definedName>
    <definedName name="Z_ADA92181_C3E4_11D5_A6F7_00508B6A7686_.wvu.Cols" localSheetId="28" hidden="1">#REF!,#REF!,#REF!</definedName>
    <definedName name="Z_ADA92181_C3E4_11D5_A6F7_00508B6A7686_.wvu.Cols" localSheetId="2" hidden="1">#REF!,#REF!,#REF!</definedName>
    <definedName name="Z_ADA92181_C3E4_11D5_A6F7_00508B6A7686_.wvu.Cols" localSheetId="25" hidden="1">#REF!,#REF!,#REF!</definedName>
    <definedName name="Z_ADA92181_C3E4_11D5_A6F7_00508B6A7686_.wvu.Cols" hidden="1">#REF!,#REF!,#REF!</definedName>
    <definedName name="Z_ADA92181_C3E4_11D5_A6F7_00508B6A7686_.wvu.Cols_1" localSheetId="25">(#REF!,#REF!,#REF!)</definedName>
    <definedName name="Z_ADA92181_C3E4_11D5_A6F7_00508B6A7686_.wvu.Cols_1">(#REF!,#REF!,#REF!)</definedName>
    <definedName name="Z_ADA92181_C3E4_11D5_A6F7_00508B6A7686_.wvu.Cols_2" localSheetId="25">(#REF!,#REF!,#REF!)</definedName>
    <definedName name="Z_ADA92181_C3E4_11D5_A6F7_00508B6A7686_.wvu.Cols_2">(#REF!,#REF!,#REF!)</definedName>
    <definedName name="Z_ADA92181_C3E4_11D5_A6F7_00508B6A7686_.wvu.Cols_3" localSheetId="25">(#REF!,#REF!,#REF!)</definedName>
    <definedName name="Z_ADA92181_C3E4_11D5_A6F7_00508B6A7686_.wvu.Cols_3">(#REF!,#REF!,#REF!)</definedName>
    <definedName name="Z_ADA92181_C3E4_11D5_A6F7_00508B6A7686_.wvu.FilterData" localSheetId="28" hidden="1">#REF!</definedName>
    <definedName name="Z_ADA92181_C3E4_11D5_A6F7_00508B6A7686_.wvu.FilterData" localSheetId="2" hidden="1">#REF!</definedName>
    <definedName name="Z_ADA92181_C3E4_11D5_A6F7_00508B6A7686_.wvu.FilterData" localSheetId="25" hidden="1">#REF!</definedName>
    <definedName name="Z_ADA92181_C3E4_11D5_A6F7_00508B6A7686_.wvu.FilterData" hidden="1">#REF!</definedName>
    <definedName name="Z_ADA92181_C3E4_11D5_A6F7_00508B6A7686_.wvu.FilterData_1" localSheetId="25">#REF!</definedName>
    <definedName name="Z_ADA92181_C3E4_11D5_A6F7_00508B6A7686_.wvu.FilterData_1">#REF!</definedName>
    <definedName name="Z_ADA92181_C3E4_11D5_A6F7_00508B6A7686_.wvu.FilterData_2" localSheetId="25">#REF!</definedName>
    <definedName name="Z_ADA92181_C3E4_11D5_A6F7_00508B6A7686_.wvu.FilterData_2">#REF!</definedName>
    <definedName name="Z_ADA92181_C3E4_11D5_A6F7_00508B6A7686_.wvu.FilterData_3" localSheetId="25">#REF!</definedName>
    <definedName name="Z_ADA92181_C3E4_11D5_A6F7_00508B6A7686_.wvu.FilterData_3">#REF!</definedName>
    <definedName name="Z_ADA92181_C3E4_11D5_A6F7_00508B6A7686_.wvu.PrintArea" localSheetId="25" hidden="1">#REF!</definedName>
    <definedName name="Z_ADA92181_C3E4_11D5_A6F7_00508B6A7686_.wvu.PrintArea" hidden="1">#REF!</definedName>
    <definedName name="Z_ADA92181_C3E4_11D5_A6F7_00508B6A7686_.wvu.PrintArea_1" localSheetId="25">#REF!</definedName>
    <definedName name="Z_ADA92181_C3E4_11D5_A6F7_00508B6A7686_.wvu.PrintArea_1">#REF!</definedName>
    <definedName name="Z_ADA92181_C3E4_11D5_A6F7_00508B6A7686_.wvu.PrintArea_2" localSheetId="25">#REF!</definedName>
    <definedName name="Z_ADA92181_C3E4_11D5_A6F7_00508B6A7686_.wvu.PrintArea_2">#REF!</definedName>
    <definedName name="Z_ADA92181_C3E4_11D5_A6F7_00508B6A7686_.wvu.PrintArea_3" localSheetId="25">#REF!</definedName>
    <definedName name="Z_ADA92181_C3E4_11D5_A6F7_00508B6A7686_.wvu.PrintArea_3">#REF!</definedName>
    <definedName name="Z_ADA92181_C3E4_11D5_A6F7_00508B6A7686_.wvu.PrintTitles" localSheetId="25" hidden="1">#REF!</definedName>
    <definedName name="Z_ADA92181_C3E4_11D5_A6F7_00508B6A7686_.wvu.PrintTitles" hidden="1">#REF!</definedName>
    <definedName name="Z_ADA92181_C3E4_11D5_A6F7_00508B6A7686_.wvu.PrintTitles_1" localSheetId="25">#REF!</definedName>
    <definedName name="Z_ADA92181_C3E4_11D5_A6F7_00508B6A7686_.wvu.PrintTitles_1">#REF!</definedName>
    <definedName name="Z_ADA92181_C3E4_11D5_A6F7_00508B6A7686_.wvu.PrintTitles_2" localSheetId="25">#REF!</definedName>
    <definedName name="Z_ADA92181_C3E4_11D5_A6F7_00508B6A7686_.wvu.PrintTitles_2">#REF!</definedName>
    <definedName name="Z_ADA92181_C3E4_11D5_A6F7_00508B6A7686_.wvu.PrintTitles_3" localSheetId="25">#REF!</definedName>
    <definedName name="Z_ADA92181_C3E4_11D5_A6F7_00508B6A7686_.wvu.PrintTitles_3">#REF!</definedName>
    <definedName name="Z_ADA92181_C3E4_11D5_A6F7_00508B6A7686_.wvu.Rows" localSheetId="28" hidden="1">#REF!,#REF!</definedName>
    <definedName name="Z_ADA92181_C3E4_11D5_A6F7_00508B6A7686_.wvu.Rows" localSheetId="2" hidden="1">#REF!,#REF!</definedName>
    <definedName name="Z_ADA92181_C3E4_11D5_A6F7_00508B6A7686_.wvu.Rows" localSheetId="25" hidden="1">#REF!,#REF!</definedName>
    <definedName name="Z_ADA92181_C3E4_11D5_A6F7_00508B6A7686_.wvu.Rows" hidden="1">#REF!,#REF!</definedName>
    <definedName name="Z_ADA92181_C3E4_11D5_A6F7_00508B6A7686_.wvu.Rows_1" localSheetId="25">(#REF!,#REF!)</definedName>
    <definedName name="Z_ADA92181_C3E4_11D5_A6F7_00508B6A7686_.wvu.Rows_1">(#REF!,#REF!)</definedName>
    <definedName name="Z_ADA92181_C3E4_11D5_A6F7_00508B6A7686_.wvu.Rows_2" localSheetId="25">(#REF!,#REF!)</definedName>
    <definedName name="Z_ADA92181_C3E4_11D5_A6F7_00508B6A7686_.wvu.Rows_2">(#REF!,#REF!)</definedName>
    <definedName name="Z_ADA92181_C3E4_11D5_A6F7_00508B6A7686_.wvu.Rows_3" localSheetId="25">(#REF!,#REF!)</definedName>
    <definedName name="Z_ADA92181_C3E4_11D5_A6F7_00508B6A7686_.wvu.Rows_3">(#REF!,#REF!)</definedName>
    <definedName name="Z_B78B937C_F534_4D1C_B94E_B1476E434B93_.wvu.Cols_1">([38]ф16!$D$1:$F$65536,[38]ф16!$H$1:$J$65536,[38]ф16!$L$1:$N$65536,[38]ф16!$P$1:$R$65536)</definedName>
    <definedName name="Z_B78B937C_F534_4D1C_B94E_B1476E434B93_.wvu.Cols_2">([8]ф17!$L$1:$Q$65536,[8]ф17!$U$1:$Z$65536,[8]ф17!$AD$1:$AI$65536,[8]ф17!$AM$1:$AR$65536)</definedName>
    <definedName name="Z_B78B937C_F534_4D1C_B94E_B1476E434B93_.wvu.Cols_3">([38]ф4!$E$1:$G$65536,[38]ф4!$I$1:$K$65536,[38]ф4!$M$1:$O$65536,[38]ф4!$Q$1:$S$65536)</definedName>
    <definedName name="Z_B78B937C_F534_4D1C_B94E_B1476E434B93_.wvu.Cols_4">([38]ф5!$E$1:$G$65536,[38]ф5!$I$1:$K$65536,[38]ф5!$M$1:$O$65536,[38]ф5!$Q$1:$S$65536,[38]ф5!$U$1:$EI$65536)</definedName>
    <definedName name="Z_B78B937C_F534_4D1C_B94E_B1476E434B93_.wvu.Cols_5">([38]ф6!$F$1:$H$65536,[38]ф6!$K$1:$M$65536,[38]ф6!$P$1:$R$65536,[38]ф6!$U$1:$W$65536)</definedName>
    <definedName name="Z_B78B937C_F534_4D1C_B94E_B1476E434B93_.wvu.Rows">([38]ф7!$A$14:$IV$16,[38]ф7!$A$18:$IV$20,[38]ф7!$A$22:$IV$24,[38]ф7!$A$26:$IV$28)</definedName>
    <definedName name="Z_B78B937C_F534_4D1C_B94E_B1476E434B93_.wvu.Rows_1">([38]ф8!$A$14:$IV$16,[38]ф8!$A$18:$IV$20,[38]ф8!$A$22:$IV$24,[38]ф8!$A$26:$IV$28)</definedName>
    <definedName name="Z_B78B937C_F534_4D1C_B94E_B1476E434B93_.wvu.Rows_2">([38]ф9!$A$13:$IV$15,[38]ф9!$A$17:$IV$19,[38]ф9!$A$21:$IV$23,[38]ф9!$A$25:$IV$27)</definedName>
    <definedName name="Z_B78B937C_F534_4D1C_B94E_B1476E434B93_.wvu.Rows_3">('[38]ф9(замена)'!$A$15:$IV$20,'[38]ф9(замена)'!$A$23:$IV$23,'[38]ф9(замена)'!$A$25:$IV$29,'[38]ф9(замена)'!$A$31:$IV$35,'[38]ф9(замена)'!$A$38:$IV$87,'[38]ф9(замена)'!$A$89:$IV$94,'[38]ф9(замена)'!$A$96:$IV$96,'[38]ф9(замена)'!$A$98:$IV$99,'[38]ф9(замена)'!$A$103:$IV$113,'[38]ф9(замена)'!$A$115:$IV$120,'[38]ф9(замена)'!$A$122:$IV$122,'[38]ф9(замена)'!$A$127:$IV$127,'[38]ф9(замена)'!$A$129:$IV$129,'[38]ф9(замена)'!$A$131:$IV$135,'[38]ф9(замена)'!$A$137:$IV$137,'[38]ф9(замена)'!$A$139:$IV$139,'[38]ф9(замена)'!$A$142:$IV$142,'[38]ф9(замена)'!$A$144:$IV$144,'[38]ф9(замена)'!$A$146:$IV$149,'[38]ф9(замена)'!$A$151:$IV$151,'[38]ф9(замена)'!$A$153:$IV$153,'[38]ф9(замена)'!$A$157:$IV$157,'[38]ф9(замена)'!$A$160:$IV$164,'[38]ф9(замена)'!$A$166:$IV$168,'[38]ф9(замена)'!$A$174:$IV$175)</definedName>
    <definedName name="Z_D4FBBAF2_ED2F_11D4_A6F7_00508B6540C5_.wvu.FilterData" localSheetId="28" hidden="1">#REF!</definedName>
    <definedName name="Z_D4FBBAF2_ED2F_11D4_A6F7_00508B6540C5_.wvu.FilterData" localSheetId="2" hidden="1">#REF!</definedName>
    <definedName name="Z_D4FBBAF2_ED2F_11D4_A6F7_00508B6540C5_.wvu.FilterData" localSheetId="25" hidden="1">#REF!</definedName>
    <definedName name="Z_D4FBBAF2_ED2F_11D4_A6F7_00508B6540C5_.wvu.FilterData" hidden="1">#REF!</definedName>
    <definedName name="Z_D4FBBAF2_ED2F_11D4_A6F7_00508B6540C5_.wvu.FilterData_1" localSheetId="25">#REF!</definedName>
    <definedName name="Z_D4FBBAF2_ED2F_11D4_A6F7_00508B6540C5_.wvu.FilterData_1">#REF!</definedName>
    <definedName name="Z_D4FBBAF2_ED2F_11D4_A6F7_00508B6540C5_.wvu.FilterData_2" localSheetId="25">#REF!</definedName>
    <definedName name="Z_D4FBBAF2_ED2F_11D4_A6F7_00508B6540C5_.wvu.FilterData_2">#REF!</definedName>
    <definedName name="Z_D4FBBAF2_ED2F_11D4_A6F7_00508B6540C5_.wvu.FilterData_3" localSheetId="25">#REF!</definedName>
    <definedName name="Z_D4FBBAF2_ED2F_11D4_A6F7_00508B6540C5_.wvu.FilterData_3">#REF!</definedName>
    <definedName name="Z_D9E68341_C2F0_11D5_A6F7_00508B6540C5_.wvu.Cols" localSheetId="28" hidden="1">#REF!,#REF!,#REF!</definedName>
    <definedName name="Z_D9E68341_C2F0_11D5_A6F7_00508B6540C5_.wvu.Cols" localSheetId="2" hidden="1">#REF!,#REF!,#REF!</definedName>
    <definedName name="Z_D9E68341_C2F0_11D5_A6F7_00508B6540C5_.wvu.Cols" localSheetId="25" hidden="1">#REF!,#REF!,#REF!</definedName>
    <definedName name="Z_D9E68341_C2F0_11D5_A6F7_00508B6540C5_.wvu.Cols" hidden="1">#REF!,#REF!,#REF!</definedName>
    <definedName name="Z_D9E68341_C2F0_11D5_A6F7_00508B6540C5_.wvu.Cols_1" localSheetId="25">(#REF!,#REF!,#REF!)</definedName>
    <definedName name="Z_D9E68341_C2F0_11D5_A6F7_00508B6540C5_.wvu.Cols_1">(#REF!,#REF!,#REF!)</definedName>
    <definedName name="Z_D9E68341_C2F0_11D5_A6F7_00508B6540C5_.wvu.Cols_2" localSheetId="25">(#REF!,#REF!,#REF!)</definedName>
    <definedName name="Z_D9E68341_C2F0_11D5_A6F7_00508B6540C5_.wvu.Cols_2">(#REF!,#REF!,#REF!)</definedName>
    <definedName name="Z_D9E68341_C2F0_11D5_A6F7_00508B6540C5_.wvu.Cols_3" localSheetId="25">(#REF!,#REF!,#REF!)</definedName>
    <definedName name="Z_D9E68341_C2F0_11D5_A6F7_00508B6540C5_.wvu.Cols_3">(#REF!,#REF!,#REF!)</definedName>
    <definedName name="Z_D9E68341_C2F0_11D5_A6F7_00508B6540C5_.wvu.FilterData" localSheetId="28" hidden="1">#REF!</definedName>
    <definedName name="Z_D9E68341_C2F0_11D5_A6F7_00508B6540C5_.wvu.FilterData" localSheetId="2" hidden="1">#REF!</definedName>
    <definedName name="Z_D9E68341_C2F0_11D5_A6F7_00508B6540C5_.wvu.FilterData" localSheetId="25" hidden="1">#REF!</definedName>
    <definedName name="Z_D9E68341_C2F0_11D5_A6F7_00508B6540C5_.wvu.FilterData" hidden="1">#REF!</definedName>
    <definedName name="Z_D9E68341_C2F0_11D5_A6F7_00508B6540C5_.wvu.FilterData_1" localSheetId="25">#REF!</definedName>
    <definedName name="Z_D9E68341_C2F0_11D5_A6F7_00508B6540C5_.wvu.FilterData_1">#REF!</definedName>
    <definedName name="Z_D9E68341_C2F0_11D5_A6F7_00508B6540C5_.wvu.FilterData_2" localSheetId="25">#REF!</definedName>
    <definedName name="Z_D9E68341_C2F0_11D5_A6F7_00508B6540C5_.wvu.FilterData_2">#REF!</definedName>
    <definedName name="Z_D9E68341_C2F0_11D5_A6F7_00508B6540C5_.wvu.FilterData_3" localSheetId="25">#REF!</definedName>
    <definedName name="Z_D9E68341_C2F0_11D5_A6F7_00508B6540C5_.wvu.FilterData_3">#REF!</definedName>
    <definedName name="Z_D9E68341_C2F0_11D5_A6F7_00508B6540C5_.wvu.PrintArea" localSheetId="25" hidden="1">#REF!</definedName>
    <definedName name="Z_D9E68341_C2F0_11D5_A6F7_00508B6540C5_.wvu.PrintArea" hidden="1">#REF!</definedName>
    <definedName name="Z_D9E68341_C2F0_11D5_A6F7_00508B6540C5_.wvu.PrintArea_1" localSheetId="25">#REF!</definedName>
    <definedName name="Z_D9E68341_C2F0_11D5_A6F7_00508B6540C5_.wvu.PrintArea_1">#REF!</definedName>
    <definedName name="Z_D9E68341_C2F0_11D5_A6F7_00508B6540C5_.wvu.PrintArea_2" localSheetId="25">#REF!</definedName>
    <definedName name="Z_D9E68341_C2F0_11D5_A6F7_00508B6540C5_.wvu.PrintArea_2">#REF!</definedName>
    <definedName name="Z_D9E68341_C2F0_11D5_A6F7_00508B6540C5_.wvu.PrintArea_3" localSheetId="25">#REF!</definedName>
    <definedName name="Z_D9E68341_C2F0_11D5_A6F7_00508B6540C5_.wvu.PrintArea_3">#REF!</definedName>
    <definedName name="Z_D9E68341_C2F0_11D5_A6F7_00508B6540C5_.wvu.PrintTitles" localSheetId="25" hidden="1">#REF!</definedName>
    <definedName name="Z_D9E68341_C2F0_11D5_A6F7_00508B6540C5_.wvu.PrintTitles" hidden="1">#REF!</definedName>
    <definedName name="Z_D9E68341_C2F0_11D5_A6F7_00508B6540C5_.wvu.PrintTitles_1" localSheetId="25">#REF!</definedName>
    <definedName name="Z_D9E68341_C2F0_11D5_A6F7_00508B6540C5_.wvu.PrintTitles_1">#REF!</definedName>
    <definedName name="Z_D9E68341_C2F0_11D5_A6F7_00508B6540C5_.wvu.PrintTitles_2" localSheetId="25">#REF!</definedName>
    <definedName name="Z_D9E68341_C2F0_11D5_A6F7_00508B6540C5_.wvu.PrintTitles_2">#REF!</definedName>
    <definedName name="Z_D9E68341_C2F0_11D5_A6F7_00508B6540C5_.wvu.PrintTitles_3" localSheetId="25">#REF!</definedName>
    <definedName name="Z_D9E68341_C2F0_11D5_A6F7_00508B6540C5_.wvu.PrintTitles_3">#REF!</definedName>
    <definedName name="Z_D9E68341_C2F0_11D5_A6F7_00508B6540C5_.wvu.Rows" localSheetId="25" hidden="1">#REF!</definedName>
    <definedName name="Z_D9E68341_C2F0_11D5_A6F7_00508B6540C5_.wvu.Rows" hidden="1">#REF!</definedName>
    <definedName name="Z_D9E68341_C2F0_11D5_A6F7_00508B6540C5_.wvu.Rows_1" localSheetId="25">#REF!</definedName>
    <definedName name="Z_D9E68341_C2F0_11D5_A6F7_00508B6540C5_.wvu.Rows_1">#REF!</definedName>
    <definedName name="Z_D9E68341_C2F0_11D5_A6F7_00508B6540C5_.wvu.Rows_2" localSheetId="25">#REF!</definedName>
    <definedName name="Z_D9E68341_C2F0_11D5_A6F7_00508B6540C5_.wvu.Rows_2">#REF!</definedName>
    <definedName name="Z_D9E68341_C2F0_11D5_A6F7_00508B6540C5_.wvu.Rows_3" localSheetId="25">#REF!</definedName>
    <definedName name="Z_D9E68341_C2F0_11D5_A6F7_00508B6540C5_.wvu.Rows_3">#REF!</definedName>
    <definedName name="Z_E4AF7CF1_C9D1_40EB_959A_D659D3638AC1_.wvu.Cols_1">([38]ф16!$D$1:$F$65536,[38]ф16!$H$1:$J$65536,[38]ф16!$L$1:$N$65536,[38]ф16!$P$1:$R$65536)</definedName>
    <definedName name="Z_E4AF7CF1_C9D1_40EB_959A_D659D3638AC1_.wvu.Cols_2">([8]ф17!$L$1:$Q$65536,[8]ф17!$U$1:$Z$65536,[8]ф17!$AD$1:$AI$65536,[8]ф17!$AM$1:$AR$65536)</definedName>
    <definedName name="Z_E4AF7CF1_C9D1_40EB_959A_D659D3638AC1_.wvu.Cols_3">([38]ф4!$E$1:$G$65536,[38]ф4!$I$1:$K$65536,[38]ф4!$M$1:$O$65536,[38]ф4!$Q$1:$S$65536)</definedName>
    <definedName name="Z_E4AF7CF1_C9D1_40EB_959A_D659D3638AC1_.wvu.Cols_4">([38]ф5!$E$1:$G$65536,[38]ф5!$I$1:$K$65536,[38]ф5!$M$1:$O$65536,[38]ф5!$Q$1:$S$65536,[38]ф5!$U$1:$EI$65536)</definedName>
    <definedName name="Z_E4AF7CF1_C9D1_40EB_959A_D659D3638AC1_.wvu.Cols_5">([38]ф6!$F$1:$H$65536,[38]ф6!$K$1:$M$65536,[38]ф6!$P$1:$R$65536,[38]ф6!$U$1:$W$65536)</definedName>
    <definedName name="Z_E4AF7CF1_C9D1_40EB_959A_D659D3638AC1_.wvu.Rows">([38]ф7!$A$14:$IV$16,[38]ф7!$A$18:$IV$20,[38]ф7!$A$22:$IV$24,[38]ф7!$A$26:$IV$28)</definedName>
    <definedName name="Z_E4AF7CF1_C9D1_40EB_959A_D659D3638AC1_.wvu.Rows_1">([38]ф8!$A$14:$IV$16,[38]ф8!$A$18:$IV$20,[38]ф8!$A$22:$IV$24,[38]ф8!$A$26:$IV$28)</definedName>
    <definedName name="Z_E4AF7CF1_C9D1_40EB_959A_D659D3638AC1_.wvu.Rows_2">([38]ф9!$A$13:$IV$15,[38]ф9!$A$17:$IV$19,[38]ф9!$A$21:$IV$23,[38]ф9!$A$25:$IV$27)</definedName>
    <definedName name="Z_E4AF7CF1_C9D1_40EB_959A_D659D3638AC1_.wvu.Rows_3">('[38]ф9(замена)'!$A$15:$IV$20,'[38]ф9(замена)'!$A$23:$IV$23,'[38]ф9(замена)'!$A$25:$IV$29,'[38]ф9(замена)'!$A$31:$IV$35,'[38]ф9(замена)'!$A$38:$IV$87,'[38]ф9(замена)'!$A$89:$IV$94,'[38]ф9(замена)'!$A$96:$IV$96,'[38]ф9(замена)'!$A$98:$IV$99,'[38]ф9(замена)'!$A$103:$IV$113,'[38]ф9(замена)'!$A$115:$IV$120,'[38]ф9(замена)'!$A$122:$IV$122,'[38]ф9(замена)'!$A$127:$IV$127,'[38]ф9(замена)'!$A$129:$IV$129,'[38]ф9(замена)'!$A$131:$IV$135,'[38]ф9(замена)'!$A$137:$IV$137,'[38]ф9(замена)'!$A$139:$IV$139,'[38]ф9(замена)'!$A$142:$IV$142,'[38]ф9(замена)'!$A$144:$IV$144,'[38]ф9(замена)'!$A$146:$IV$149,'[38]ф9(замена)'!$A$151:$IV$151,'[38]ф9(замена)'!$A$153:$IV$153,'[38]ф9(замена)'!$A$157:$IV$157,'[38]ф9(замена)'!$A$160:$IV$164,'[38]ф9(замена)'!$A$166:$IV$168,'[38]ф9(замена)'!$A$174:$IV$175)</definedName>
    <definedName name="Z_E59F2D98_9BEC_4028_B437_921C8204440C_.wvu.Cols">([38]ф16!$D$1:$F$65536,[38]ф16!$H$1:$J$65536,[38]ф16!$L$1:$N$65536,[38]ф16!$P$1:$R$65536)</definedName>
    <definedName name="ZERO" localSheetId="28">#REF!</definedName>
    <definedName name="ZERO" localSheetId="2">#REF!</definedName>
    <definedName name="ZERO" localSheetId="25">#REF!</definedName>
    <definedName name="ZERO" localSheetId="24">#REF!</definedName>
    <definedName name="ZERO">#REF!</definedName>
    <definedName name="а" localSheetId="25">#REF!</definedName>
    <definedName name="а" localSheetId="24">#REF!</definedName>
    <definedName name="а">#REF!</definedName>
    <definedName name="а5" localSheetId="25">#REF!</definedName>
    <definedName name="а5">#REF!</definedName>
    <definedName name="а5_1" localSheetId="25">#REF!</definedName>
    <definedName name="а5_1">#REF!</definedName>
    <definedName name="а5_2" localSheetId="25">#REF!</definedName>
    <definedName name="а5_2">#REF!</definedName>
    <definedName name="а6" localSheetId="25">#REF!</definedName>
    <definedName name="а6">#REF!</definedName>
    <definedName name="а8" localSheetId="25">#REF!</definedName>
    <definedName name="а8">#REF!</definedName>
    <definedName name="а8_1" localSheetId="25">#REF!</definedName>
    <definedName name="а8_1">#REF!</definedName>
    <definedName name="а8_2" localSheetId="25">#REF!</definedName>
    <definedName name="а8_2">#REF!</definedName>
    <definedName name="а9" localSheetId="25">#REF!</definedName>
    <definedName name="а9">#REF!</definedName>
    <definedName name="а9_1" localSheetId="25">#REF!</definedName>
    <definedName name="а9_1">#REF!</definedName>
    <definedName name="а9_2" localSheetId="25">#REF!</definedName>
    <definedName name="а9_2">#REF!</definedName>
    <definedName name="ааа" localSheetId="25">#REF!</definedName>
    <definedName name="ааа" localSheetId="24">#REF!</definedName>
    <definedName name="ааа">#REF!</definedName>
    <definedName name="ааа_1" localSheetId="25">#REF!</definedName>
    <definedName name="ааа_1">#REF!</definedName>
    <definedName name="ааа_2" localSheetId="25">#REF!</definedName>
    <definedName name="ааа_2">#REF!</definedName>
    <definedName name="абон.пл" localSheetId="9">#N/A</definedName>
    <definedName name="абон.пл">#N/A</definedName>
    <definedName name="ав" localSheetId="9">#N/A</definedName>
    <definedName name="ав">#N/A</definedName>
    <definedName name="авм" localSheetId="9">#N/A</definedName>
    <definedName name="авм">#N/A</definedName>
    <definedName name="авт" localSheetId="9">#N/A</definedName>
    <definedName name="авт">#N/A</definedName>
    <definedName name="ан" localSheetId="9">#N/A</definedName>
    <definedName name="ан">#N/A</definedName>
    <definedName name="анализ" localSheetId="9">#N/A</definedName>
    <definedName name="анализ">#N/A</definedName>
    <definedName name="АнМ" localSheetId="25">'[39]Гр5(о)'!#REF!</definedName>
    <definedName name="АнМ" localSheetId="24">'[39]Гр5(о)'!#REF!</definedName>
    <definedName name="АнМ">'[39]Гр5(о)'!#REF!</definedName>
    <definedName name="апер" localSheetId="28" hidden="1">{"'Sheet1'!$A$1:$G$96","'Sheet1'!$A$1:$H$96"}</definedName>
    <definedName name="апер" localSheetId="2" hidden="1">{"'Sheet1'!$A$1:$G$96","'Sheet1'!$A$1:$H$96"}</definedName>
    <definedName name="апер" localSheetId="25" hidden="1">{"'Sheet1'!$A$1:$G$96","'Sheet1'!$A$1:$H$96"}</definedName>
    <definedName name="апер" localSheetId="24" hidden="1">{"'Sheet1'!$A$1:$G$96","'Sheet1'!$A$1:$H$96"}</definedName>
    <definedName name="апер" hidden="1">{"'Sheet1'!$A$1:$G$96","'Sheet1'!$A$1:$H$96"}</definedName>
    <definedName name="апер_1" localSheetId="28">{"'Sheet1'!$A$1:$G$96","'Sheet1'!$A$1:$H$96"}</definedName>
    <definedName name="апер_1" localSheetId="2">{"'Sheet1'!$A$1:$G$96","'Sheet1'!$A$1:$H$96"}</definedName>
    <definedName name="апер_1" localSheetId="25">{"'Sheet1'!$A$1:$G$96","'Sheet1'!$A$1:$H$96"}</definedName>
    <definedName name="апер_1" localSheetId="24">{"'Sheet1'!$A$1:$G$96","'Sheet1'!$A$1:$H$96"}</definedName>
    <definedName name="апер_1">{"'Sheet1'!$A$1:$G$96","'Sheet1'!$A$1:$H$96"}</definedName>
    <definedName name="апер_2" localSheetId="28">{"'Sheet1'!$A$1:$G$96","'Sheet1'!$A$1:$H$96"}</definedName>
    <definedName name="апер_2" localSheetId="2">{"'Sheet1'!$A$1:$G$96","'Sheet1'!$A$1:$H$96"}</definedName>
    <definedName name="апер_2" localSheetId="25">{"'Sheet1'!$A$1:$G$96","'Sheet1'!$A$1:$H$96"}</definedName>
    <definedName name="апер_2" localSheetId="24">{"'Sheet1'!$A$1:$G$96","'Sheet1'!$A$1:$H$96"}</definedName>
    <definedName name="апер_2">{"'Sheet1'!$A$1:$G$96","'Sheet1'!$A$1:$H$96"}</definedName>
    <definedName name="апер_3" localSheetId="28">{"'Sheet1'!$A$1:$G$96","'Sheet1'!$A$1:$H$96"}</definedName>
    <definedName name="апер_3" localSheetId="2">{"'Sheet1'!$A$1:$G$96","'Sheet1'!$A$1:$H$96"}</definedName>
    <definedName name="апер_3" localSheetId="25">{"'Sheet1'!$A$1:$G$96","'Sheet1'!$A$1:$H$96"}</definedName>
    <definedName name="апер_3" localSheetId="24">{"'Sheet1'!$A$1:$G$96","'Sheet1'!$A$1:$H$96"}</definedName>
    <definedName name="апер_3">{"'Sheet1'!$A$1:$G$96","'Sheet1'!$A$1:$H$96"}</definedName>
    <definedName name="апер_4" localSheetId="28">{"'Sheet1'!$A$1:$G$96","'Sheet1'!$A$1:$H$96"}</definedName>
    <definedName name="апер_4" localSheetId="2">{"'Sheet1'!$A$1:$G$96","'Sheet1'!$A$1:$H$96"}</definedName>
    <definedName name="апер_4" localSheetId="25">{"'Sheet1'!$A$1:$G$96","'Sheet1'!$A$1:$H$96"}</definedName>
    <definedName name="апер_4" localSheetId="24">{"'Sheet1'!$A$1:$G$96","'Sheet1'!$A$1:$H$96"}</definedName>
    <definedName name="апер_4">{"'Sheet1'!$A$1:$G$96","'Sheet1'!$A$1:$H$96"}</definedName>
    <definedName name="апр" localSheetId="28" hidden="1">{#N/A,#N/A,TRUE,"Лист2"}</definedName>
    <definedName name="апр" localSheetId="2" hidden="1">{#N/A,#N/A,TRUE,"Лист2"}</definedName>
    <definedName name="апр" localSheetId="25" hidden="1">{#N/A,#N/A,TRUE,"Лист2"}</definedName>
    <definedName name="апр" localSheetId="24" hidden="1">{#N/A,#N/A,TRUE,"Лист2"}</definedName>
    <definedName name="апр" hidden="1">{#N/A,#N/A,TRUE,"Лист2"}</definedName>
    <definedName name="апр_1" localSheetId="28">{#N/A,#N/A,TRUE,"Лист2"}</definedName>
    <definedName name="апр_1" localSheetId="2">{#N/A,#N/A,TRUE,"Лист2"}</definedName>
    <definedName name="апр_1" localSheetId="25">{#N/A,#N/A,TRUE,"Лист2"}</definedName>
    <definedName name="апр_1" localSheetId="24">{#N/A,#N/A,TRUE,"Лист2"}</definedName>
    <definedName name="апр_1">{#N/A,#N/A,TRUE,"Лист2"}</definedName>
    <definedName name="апр_2" localSheetId="28">{#N/A,#N/A,TRUE,"Лист2"}</definedName>
    <definedName name="апр_2" localSheetId="2">{#N/A,#N/A,TRUE,"Лист2"}</definedName>
    <definedName name="апр_2" localSheetId="25">{#N/A,#N/A,TRUE,"Лист2"}</definedName>
    <definedName name="апр_2" localSheetId="24">{#N/A,#N/A,TRUE,"Лист2"}</definedName>
    <definedName name="апр_2">{#N/A,#N/A,TRUE,"Лист2"}</definedName>
    <definedName name="апр_3" localSheetId="28">{#N/A,#N/A,TRUE,"Лист2"}</definedName>
    <definedName name="апр_3" localSheetId="2">{#N/A,#N/A,TRUE,"Лист2"}</definedName>
    <definedName name="апр_3" localSheetId="25">{#N/A,#N/A,TRUE,"Лист2"}</definedName>
    <definedName name="апр_3" localSheetId="24">{#N/A,#N/A,TRUE,"Лист2"}</definedName>
    <definedName name="апр_3">{#N/A,#N/A,TRUE,"Лист2"}</definedName>
    <definedName name="апр_4" localSheetId="28">{#N/A,#N/A,TRUE,"Лист2"}</definedName>
    <definedName name="апр_4" localSheetId="2">{#N/A,#N/A,TRUE,"Лист2"}</definedName>
    <definedName name="апр_4" localSheetId="25">{#N/A,#N/A,TRUE,"Лист2"}</definedName>
    <definedName name="апр_4" localSheetId="24">{#N/A,#N/A,TRUE,"Лист2"}</definedName>
    <definedName name="апр_4">{#N/A,#N/A,TRUE,"Лист2"}</definedName>
    <definedName name="апр_5" localSheetId="28">{#N/A,#N/A,TRUE,"Лист2"}</definedName>
    <definedName name="апр_5" localSheetId="2">{#N/A,#N/A,TRUE,"Лист2"}</definedName>
    <definedName name="апр_5" localSheetId="25">{#N/A,#N/A,TRUE,"Лист2"}</definedName>
    <definedName name="апр_5" localSheetId="24">{#N/A,#N/A,TRUE,"Лист2"}</definedName>
    <definedName name="апр_5">{#N/A,#N/A,TRUE,"Лист2"}</definedName>
    <definedName name="апр_6" localSheetId="28">{#N/A,#N/A,TRUE,"Лист2"}</definedName>
    <definedName name="апр_6" localSheetId="2">{#N/A,#N/A,TRUE,"Лист2"}</definedName>
    <definedName name="апр_6" localSheetId="25">{#N/A,#N/A,TRUE,"Лист2"}</definedName>
    <definedName name="апр_6" localSheetId="24">{#N/A,#N/A,TRUE,"Лист2"}</definedName>
    <definedName name="апр_6">{#N/A,#N/A,TRUE,"Лист2"}</definedName>
    <definedName name="апр_7" localSheetId="28">{#N/A,#N/A,TRUE,"Лист2"}</definedName>
    <definedName name="апр_7" localSheetId="2">{#N/A,#N/A,TRUE,"Лист2"}</definedName>
    <definedName name="апр_7" localSheetId="25">{#N/A,#N/A,TRUE,"Лист2"}</definedName>
    <definedName name="апр_7" localSheetId="24">{#N/A,#N/A,TRUE,"Лист2"}</definedName>
    <definedName name="апр_7">{#N/A,#N/A,TRUE,"Лист2"}</definedName>
    <definedName name="Арх_ТЭЦ" localSheetId="28">#REF!</definedName>
    <definedName name="Арх_ТЭЦ" localSheetId="2">#REF!</definedName>
    <definedName name="Арх_ТЭЦ" localSheetId="25">#REF!</definedName>
    <definedName name="Арх_ТЭЦ" localSheetId="24">#REF!</definedName>
    <definedName name="Арх_ТЭЦ">#REF!</definedName>
    <definedName name="б">[40]Данные!$A$21</definedName>
    <definedName name="_xlnm.Database" localSheetId="25">[41]TOPLIWO!#REF!</definedName>
    <definedName name="_xlnm.Database">[41]TOPLIWO!#REF!</definedName>
    <definedName name="База_данных_ИМ" localSheetId="25">[41]TOPLIWO!#REF!</definedName>
    <definedName name="База_данных_ИМ">[41]TOPLIWO!#REF!</definedName>
    <definedName name="БС">[42]Справочники!$A$4:$A$6</definedName>
    <definedName name="бюджет" localSheetId="28" hidden="1">{#N/A,#N/A,TRUE,"Лист2"}</definedName>
    <definedName name="бюджет" localSheetId="2" hidden="1">{#N/A,#N/A,TRUE,"Лист2"}</definedName>
    <definedName name="бюджет" localSheetId="25" hidden="1">{#N/A,#N/A,TRUE,"Лист2"}</definedName>
    <definedName name="бюджет" localSheetId="24" hidden="1">{#N/A,#N/A,TRUE,"Лист2"}</definedName>
    <definedName name="бюджет" hidden="1">{#N/A,#N/A,TRUE,"Лист2"}</definedName>
    <definedName name="бюджет_1" localSheetId="28">{#N/A,#N/A,TRUE,"Лист2"}</definedName>
    <definedName name="бюджет_1" localSheetId="2">{#N/A,#N/A,TRUE,"Лист2"}</definedName>
    <definedName name="бюджет_1" localSheetId="25">{#N/A,#N/A,TRUE,"Лист2"}</definedName>
    <definedName name="бюджет_1" localSheetId="24">{#N/A,#N/A,TRUE,"Лист2"}</definedName>
    <definedName name="бюджет_1">{#N/A,#N/A,TRUE,"Лист2"}</definedName>
    <definedName name="бюджет_2" localSheetId="28">{#N/A,#N/A,TRUE,"Лист2"}</definedName>
    <definedName name="бюджет_2" localSheetId="2">{#N/A,#N/A,TRUE,"Лист2"}</definedName>
    <definedName name="бюджет_2" localSheetId="25">{#N/A,#N/A,TRUE,"Лист2"}</definedName>
    <definedName name="бюджет_2" localSheetId="24">{#N/A,#N/A,TRUE,"Лист2"}</definedName>
    <definedName name="бюджет_2">{#N/A,#N/A,TRUE,"Лист2"}</definedName>
    <definedName name="бюджет_3" localSheetId="28">{#N/A,#N/A,TRUE,"Лист2"}</definedName>
    <definedName name="бюджет_3" localSheetId="2">{#N/A,#N/A,TRUE,"Лист2"}</definedName>
    <definedName name="бюджет_3" localSheetId="25">{#N/A,#N/A,TRUE,"Лист2"}</definedName>
    <definedName name="бюджет_3" localSheetId="24">{#N/A,#N/A,TRUE,"Лист2"}</definedName>
    <definedName name="бюджет_3">{#N/A,#N/A,TRUE,"Лист2"}</definedName>
    <definedName name="бюджет_4" localSheetId="28">{#N/A,#N/A,TRUE,"Лист2"}</definedName>
    <definedName name="бюджет_4" localSheetId="2">{#N/A,#N/A,TRUE,"Лист2"}</definedName>
    <definedName name="бюджет_4" localSheetId="25">{#N/A,#N/A,TRUE,"Лист2"}</definedName>
    <definedName name="бюджет_4" localSheetId="24">{#N/A,#N/A,TRUE,"Лист2"}</definedName>
    <definedName name="бюджет_4">{#N/A,#N/A,TRUE,"Лист2"}</definedName>
    <definedName name="бюджет_5" localSheetId="28">{#N/A,#N/A,TRUE,"Лист2"}</definedName>
    <definedName name="бюджет_5" localSheetId="2">{#N/A,#N/A,TRUE,"Лист2"}</definedName>
    <definedName name="бюджет_5" localSheetId="25">{#N/A,#N/A,TRUE,"Лист2"}</definedName>
    <definedName name="бюджет_5" localSheetId="24">{#N/A,#N/A,TRUE,"Лист2"}</definedName>
    <definedName name="бюджет_5">{#N/A,#N/A,TRUE,"Лист2"}</definedName>
    <definedName name="бюджет_6" localSheetId="28">{#N/A,#N/A,TRUE,"Лист2"}</definedName>
    <definedName name="бюджет_6" localSheetId="2">{#N/A,#N/A,TRUE,"Лист2"}</definedName>
    <definedName name="бюджет_6" localSheetId="25">{#N/A,#N/A,TRUE,"Лист2"}</definedName>
    <definedName name="бюджет_6" localSheetId="24">{#N/A,#N/A,TRUE,"Лист2"}</definedName>
    <definedName name="бюджет_6">{#N/A,#N/A,TRUE,"Лист2"}</definedName>
    <definedName name="бюджет_7" localSheetId="28">{#N/A,#N/A,TRUE,"Лист2"}</definedName>
    <definedName name="бюджет_7" localSheetId="2">{#N/A,#N/A,TRUE,"Лист2"}</definedName>
    <definedName name="бюджет_7" localSheetId="25">{#N/A,#N/A,TRUE,"Лист2"}</definedName>
    <definedName name="бюджет_7" localSheetId="24">{#N/A,#N/A,TRUE,"Лист2"}</definedName>
    <definedName name="бюджет_7">{#N/A,#N/A,TRUE,"Лист2"}</definedName>
    <definedName name="бюджет_8" localSheetId="28">{#N/A,#N/A,TRUE,"Лист2"}</definedName>
    <definedName name="бюджет_8" localSheetId="2">{#N/A,#N/A,TRUE,"Лист2"}</definedName>
    <definedName name="бюджет_8" localSheetId="25">{#N/A,#N/A,TRUE,"Лист2"}</definedName>
    <definedName name="бюджет_8" localSheetId="24">{#N/A,#N/A,TRUE,"Лист2"}</definedName>
    <definedName name="бюджет_8">{#N/A,#N/A,TRUE,"Лист2"}</definedName>
    <definedName name="В">[43]Данные!$A$20</definedName>
    <definedName name="в2" localSheetId="28" hidden="1">{"'Sheet1'!$A$1:$G$96","'Sheet1'!$A$1:$H$96"}</definedName>
    <definedName name="в2" localSheetId="2" hidden="1">{"'Sheet1'!$A$1:$G$96","'Sheet1'!$A$1:$H$96"}</definedName>
    <definedName name="в2" localSheetId="25" hidden="1">{"'Sheet1'!$A$1:$G$96","'Sheet1'!$A$1:$H$96"}</definedName>
    <definedName name="в2" localSheetId="24" hidden="1">{"'Sheet1'!$A$1:$G$96","'Sheet1'!$A$1:$H$96"}</definedName>
    <definedName name="в2" hidden="1">{"'Sheet1'!$A$1:$G$96","'Sheet1'!$A$1:$H$96"}</definedName>
    <definedName name="в2_1" localSheetId="28">{"'Sheet1'!$A$1:$G$96","'Sheet1'!$A$1:$H$96"}</definedName>
    <definedName name="в2_1" localSheetId="2">{"'Sheet1'!$A$1:$G$96","'Sheet1'!$A$1:$H$96"}</definedName>
    <definedName name="в2_1" localSheetId="25">{"'Sheet1'!$A$1:$G$96","'Sheet1'!$A$1:$H$96"}</definedName>
    <definedName name="в2_1" localSheetId="24">{"'Sheet1'!$A$1:$G$96","'Sheet1'!$A$1:$H$96"}</definedName>
    <definedName name="в2_1">{"'Sheet1'!$A$1:$G$96","'Sheet1'!$A$1:$H$96"}</definedName>
    <definedName name="в2_2" localSheetId="28">{"'Sheet1'!$A$1:$G$96","'Sheet1'!$A$1:$H$96"}</definedName>
    <definedName name="в2_2" localSheetId="2">{"'Sheet1'!$A$1:$G$96","'Sheet1'!$A$1:$H$96"}</definedName>
    <definedName name="в2_2" localSheetId="25">{"'Sheet1'!$A$1:$G$96","'Sheet1'!$A$1:$H$96"}</definedName>
    <definedName name="в2_2" localSheetId="24">{"'Sheet1'!$A$1:$G$96","'Sheet1'!$A$1:$H$96"}</definedName>
    <definedName name="в2_2">{"'Sheet1'!$A$1:$G$96","'Sheet1'!$A$1:$H$96"}</definedName>
    <definedName name="в2_3" localSheetId="28">{"'Sheet1'!$A$1:$G$96","'Sheet1'!$A$1:$H$96"}</definedName>
    <definedName name="в2_3" localSheetId="2">{"'Sheet1'!$A$1:$G$96","'Sheet1'!$A$1:$H$96"}</definedName>
    <definedName name="в2_3" localSheetId="25">{"'Sheet1'!$A$1:$G$96","'Sheet1'!$A$1:$H$96"}</definedName>
    <definedName name="в2_3" localSheetId="24">{"'Sheet1'!$A$1:$G$96","'Sheet1'!$A$1:$H$96"}</definedName>
    <definedName name="в2_3">{"'Sheet1'!$A$1:$G$96","'Sheet1'!$A$1:$H$96"}</definedName>
    <definedName name="в2_4" localSheetId="28">{"'Sheet1'!$A$1:$G$96","'Sheet1'!$A$1:$H$96"}</definedName>
    <definedName name="в2_4" localSheetId="2">{"'Sheet1'!$A$1:$G$96","'Sheet1'!$A$1:$H$96"}</definedName>
    <definedName name="в2_4" localSheetId="25">{"'Sheet1'!$A$1:$G$96","'Sheet1'!$A$1:$H$96"}</definedName>
    <definedName name="в2_4" localSheetId="24">{"'Sheet1'!$A$1:$G$96","'Sheet1'!$A$1:$H$96"}</definedName>
    <definedName name="в2_4">{"'Sheet1'!$A$1:$G$96","'Sheet1'!$A$1:$H$96"}</definedName>
    <definedName name="в23ё" localSheetId="9">#N/A</definedName>
    <definedName name="в23ё">#N/A</definedName>
    <definedName name="в5" localSheetId="28">#REF!</definedName>
    <definedName name="в5" localSheetId="2">#REF!</definedName>
    <definedName name="в5" localSheetId="25">#REF!</definedName>
    <definedName name="в5">#REF!</definedName>
    <definedName name="в5_1" localSheetId="25">#REF!</definedName>
    <definedName name="в5_1">#REF!</definedName>
    <definedName name="в5_2" localSheetId="25">#REF!</definedName>
    <definedName name="в5_2">#REF!</definedName>
    <definedName name="ва" localSheetId="28" hidden="1">{"'Sheet1'!$A$1:$G$96","'Sheet1'!$A$1:$H$96"}</definedName>
    <definedName name="ва" localSheetId="2" hidden="1">{"'Sheet1'!$A$1:$G$96","'Sheet1'!$A$1:$H$96"}</definedName>
    <definedName name="ва" localSheetId="25" hidden="1">{"'Sheet1'!$A$1:$G$96","'Sheet1'!$A$1:$H$96"}</definedName>
    <definedName name="ва" localSheetId="24" hidden="1">{"'Sheet1'!$A$1:$G$96","'Sheet1'!$A$1:$H$96"}</definedName>
    <definedName name="ва" hidden="1">{"'Sheet1'!$A$1:$G$96","'Sheet1'!$A$1:$H$96"}</definedName>
    <definedName name="ва_1" localSheetId="28">{"'Sheet1'!$A$1:$G$96","'Sheet1'!$A$1:$H$96"}</definedName>
    <definedName name="ва_1" localSheetId="2">{"'Sheet1'!$A$1:$G$96","'Sheet1'!$A$1:$H$96"}</definedName>
    <definedName name="ва_1" localSheetId="25">{"'Sheet1'!$A$1:$G$96","'Sheet1'!$A$1:$H$96"}</definedName>
    <definedName name="ва_1" localSheetId="24">{"'Sheet1'!$A$1:$G$96","'Sheet1'!$A$1:$H$96"}</definedName>
    <definedName name="ва_1">{"'Sheet1'!$A$1:$G$96","'Sheet1'!$A$1:$H$96"}</definedName>
    <definedName name="ва_2" localSheetId="28">{"'Sheet1'!$A$1:$G$96","'Sheet1'!$A$1:$H$96"}</definedName>
    <definedName name="ва_2" localSheetId="2">{"'Sheet1'!$A$1:$G$96","'Sheet1'!$A$1:$H$96"}</definedName>
    <definedName name="ва_2" localSheetId="25">{"'Sheet1'!$A$1:$G$96","'Sheet1'!$A$1:$H$96"}</definedName>
    <definedName name="ва_2" localSheetId="24">{"'Sheet1'!$A$1:$G$96","'Sheet1'!$A$1:$H$96"}</definedName>
    <definedName name="ва_2">{"'Sheet1'!$A$1:$G$96","'Sheet1'!$A$1:$H$96"}</definedName>
    <definedName name="ва_3" localSheetId="28">{"'Sheet1'!$A$1:$G$96","'Sheet1'!$A$1:$H$96"}</definedName>
    <definedName name="ва_3" localSheetId="2">{"'Sheet1'!$A$1:$G$96","'Sheet1'!$A$1:$H$96"}</definedName>
    <definedName name="ва_3" localSheetId="25">{"'Sheet1'!$A$1:$G$96","'Sheet1'!$A$1:$H$96"}</definedName>
    <definedName name="ва_3" localSheetId="24">{"'Sheet1'!$A$1:$G$96","'Sheet1'!$A$1:$H$96"}</definedName>
    <definedName name="ва_3">{"'Sheet1'!$A$1:$G$96","'Sheet1'!$A$1:$H$96"}</definedName>
    <definedName name="ва_4" localSheetId="28">{"'Sheet1'!$A$1:$G$96","'Sheet1'!$A$1:$H$96"}</definedName>
    <definedName name="ва_4" localSheetId="2">{"'Sheet1'!$A$1:$G$96","'Sheet1'!$A$1:$H$96"}</definedName>
    <definedName name="ва_4" localSheetId="25">{"'Sheet1'!$A$1:$G$96","'Sheet1'!$A$1:$H$96"}</definedName>
    <definedName name="ва_4" localSheetId="24">{"'Sheet1'!$A$1:$G$96","'Sheet1'!$A$1:$H$96"}</definedName>
    <definedName name="ва_4">{"'Sheet1'!$A$1:$G$96","'Sheet1'!$A$1:$H$96"}</definedName>
    <definedName name="вап3" localSheetId="28" hidden="1">{"'Sheet1'!$A$1:$G$96","'Sheet1'!$A$1:$H$96"}</definedName>
    <definedName name="вап3" localSheetId="2" hidden="1">{"'Sheet1'!$A$1:$G$96","'Sheet1'!$A$1:$H$96"}</definedName>
    <definedName name="вап3" localSheetId="25" hidden="1">{"'Sheet1'!$A$1:$G$96","'Sheet1'!$A$1:$H$96"}</definedName>
    <definedName name="вап3" localSheetId="24" hidden="1">{"'Sheet1'!$A$1:$G$96","'Sheet1'!$A$1:$H$96"}</definedName>
    <definedName name="вап3" hidden="1">{"'Sheet1'!$A$1:$G$96","'Sheet1'!$A$1:$H$96"}</definedName>
    <definedName name="вап3_1" localSheetId="28">{"'Sheet1'!$A$1:$G$96","'Sheet1'!$A$1:$H$96"}</definedName>
    <definedName name="вап3_1" localSheetId="2">{"'Sheet1'!$A$1:$G$96","'Sheet1'!$A$1:$H$96"}</definedName>
    <definedName name="вап3_1" localSheetId="25">{"'Sheet1'!$A$1:$G$96","'Sheet1'!$A$1:$H$96"}</definedName>
    <definedName name="вап3_1" localSheetId="24">{"'Sheet1'!$A$1:$G$96","'Sheet1'!$A$1:$H$96"}</definedName>
    <definedName name="вап3_1">{"'Sheet1'!$A$1:$G$96","'Sheet1'!$A$1:$H$96"}</definedName>
    <definedName name="вап3_2" localSheetId="28">{"'Sheet1'!$A$1:$G$96","'Sheet1'!$A$1:$H$96"}</definedName>
    <definedName name="вап3_2" localSheetId="2">{"'Sheet1'!$A$1:$G$96","'Sheet1'!$A$1:$H$96"}</definedName>
    <definedName name="вап3_2" localSheetId="25">{"'Sheet1'!$A$1:$G$96","'Sheet1'!$A$1:$H$96"}</definedName>
    <definedName name="вап3_2" localSheetId="24">{"'Sheet1'!$A$1:$G$96","'Sheet1'!$A$1:$H$96"}</definedName>
    <definedName name="вап3_2">{"'Sheet1'!$A$1:$G$96","'Sheet1'!$A$1:$H$96"}</definedName>
    <definedName name="вап3_3" localSheetId="28">{"'Sheet1'!$A$1:$G$96","'Sheet1'!$A$1:$H$96"}</definedName>
    <definedName name="вап3_3" localSheetId="2">{"'Sheet1'!$A$1:$G$96","'Sheet1'!$A$1:$H$96"}</definedName>
    <definedName name="вап3_3" localSheetId="25">{"'Sheet1'!$A$1:$G$96","'Sheet1'!$A$1:$H$96"}</definedName>
    <definedName name="вап3_3" localSheetId="24">{"'Sheet1'!$A$1:$G$96","'Sheet1'!$A$1:$H$96"}</definedName>
    <definedName name="вап3_3">{"'Sheet1'!$A$1:$G$96","'Sheet1'!$A$1:$H$96"}</definedName>
    <definedName name="вап3_4" localSheetId="28">{"'Sheet1'!$A$1:$G$96","'Sheet1'!$A$1:$H$96"}</definedName>
    <definedName name="вап3_4" localSheetId="2">{"'Sheet1'!$A$1:$G$96","'Sheet1'!$A$1:$H$96"}</definedName>
    <definedName name="вап3_4" localSheetId="25">{"'Sheet1'!$A$1:$G$96","'Sheet1'!$A$1:$H$96"}</definedName>
    <definedName name="вап3_4" localSheetId="24">{"'Sheet1'!$A$1:$G$96","'Sheet1'!$A$1:$H$96"}</definedName>
    <definedName name="вап3_4">{"'Sheet1'!$A$1:$G$96","'Sheet1'!$A$1:$H$96"}</definedName>
    <definedName name="вв" localSheetId="9">#N/A</definedName>
    <definedName name="вв">#N/A</definedName>
    <definedName name="Вика" localSheetId="28">#REF!</definedName>
    <definedName name="Вика" localSheetId="2">#REF!</definedName>
    <definedName name="Вика" localSheetId="25">#REF!</definedName>
    <definedName name="Вика" localSheetId="24">#REF!</definedName>
    <definedName name="Вика">#REF!</definedName>
    <definedName name="вкупеывкнпыверн" localSheetId="25">#REF!</definedName>
    <definedName name="вкупеывкнпыверн">#REF!</definedName>
    <definedName name="ВТОП" localSheetId="25">#REF!</definedName>
    <definedName name="ВТОП" localSheetId="24">#REF!</definedName>
    <definedName name="ВТОП">#REF!</definedName>
    <definedName name="второй" localSheetId="25">#REF!</definedName>
    <definedName name="второй" localSheetId="24">#REF!</definedName>
    <definedName name="второй">#REF!</definedName>
    <definedName name="ВЫ1" localSheetId="25" hidden="1">#REF!</definedName>
    <definedName name="ВЫ1" hidden="1">#REF!</definedName>
    <definedName name="Вып_н_2003" localSheetId="25">'[37]Текущие цены'!#REF!</definedName>
    <definedName name="Вып_н_2003" localSheetId="24">'[37]Текущие цены'!#REF!</definedName>
    <definedName name="Вып_н_2003">'[37]Текущие цены'!#REF!</definedName>
    <definedName name="вып_н_2004" localSheetId="25">'[37]Текущие цены'!#REF!</definedName>
    <definedName name="вып_н_2004" localSheetId="24">'[37]Текущие цены'!#REF!</definedName>
    <definedName name="вып_н_2004">'[37]Текущие цены'!#REF!</definedName>
    <definedName name="Вып_ОФ_с_пц">[37]рабочий!$Y$202:$AP$224</definedName>
    <definedName name="Вып_оф_с_цпг" localSheetId="25">'[37]Текущие цены'!#REF!</definedName>
    <definedName name="Вып_оф_с_цпг">'[37]Текущие цены'!#REF!</definedName>
    <definedName name="Вып_с_новых_ОФ">[37]рабочий!$Y$277:$AP$299</definedName>
    <definedName name="год" localSheetId="25" hidden="1">{#N/A,#N/A,TRUE,"Лист2"}</definedName>
    <definedName name="Год">[44]Данные!$B$14</definedName>
    <definedName name="год_1" localSheetId="28">{#N/A,#N/A,TRUE,"Лист2"}</definedName>
    <definedName name="год_1" localSheetId="2">{#N/A,#N/A,TRUE,"Лист2"}</definedName>
    <definedName name="год_1" localSheetId="25">{#N/A,#N/A,TRUE,"Лист2"}</definedName>
    <definedName name="год_1" localSheetId="24">{#N/A,#N/A,TRUE,"Лист2"}</definedName>
    <definedName name="год_1">{#N/A,#N/A,TRUE,"Лист2"}</definedName>
    <definedName name="год_2" localSheetId="28">{#N/A,#N/A,TRUE,"Лист2"}</definedName>
    <definedName name="год_2" localSheetId="2">{#N/A,#N/A,TRUE,"Лист2"}</definedName>
    <definedName name="год_2" localSheetId="25">{#N/A,#N/A,TRUE,"Лист2"}</definedName>
    <definedName name="год_2" localSheetId="24">{#N/A,#N/A,TRUE,"Лист2"}</definedName>
    <definedName name="год_2">{#N/A,#N/A,TRUE,"Лист2"}</definedName>
    <definedName name="год_3" localSheetId="28">{#N/A,#N/A,TRUE,"Лист2"}</definedName>
    <definedName name="год_3" localSheetId="2">{#N/A,#N/A,TRUE,"Лист2"}</definedName>
    <definedName name="год_3" localSheetId="25">{#N/A,#N/A,TRUE,"Лист2"}</definedName>
    <definedName name="год_3" localSheetId="24">{#N/A,#N/A,TRUE,"Лист2"}</definedName>
    <definedName name="год_3">{#N/A,#N/A,TRUE,"Лист2"}</definedName>
    <definedName name="год_4" localSheetId="28">{#N/A,#N/A,TRUE,"Лист2"}</definedName>
    <definedName name="год_4" localSheetId="2">{#N/A,#N/A,TRUE,"Лист2"}</definedName>
    <definedName name="год_4" localSheetId="25">{#N/A,#N/A,TRUE,"Лист2"}</definedName>
    <definedName name="год_4" localSheetId="24">{#N/A,#N/A,TRUE,"Лист2"}</definedName>
    <definedName name="год_4">{#N/A,#N/A,TRUE,"Лист2"}</definedName>
    <definedName name="год_5" localSheetId="28">{#N/A,#N/A,TRUE,"Лист2"}</definedName>
    <definedName name="год_5" localSheetId="2">{#N/A,#N/A,TRUE,"Лист2"}</definedName>
    <definedName name="год_5" localSheetId="25">{#N/A,#N/A,TRUE,"Лист2"}</definedName>
    <definedName name="год_5" localSheetId="24">{#N/A,#N/A,TRUE,"Лист2"}</definedName>
    <definedName name="год_5">{#N/A,#N/A,TRUE,"Лист2"}</definedName>
    <definedName name="год_6" localSheetId="28">{#N/A,#N/A,TRUE,"Лист2"}</definedName>
    <definedName name="год_6" localSheetId="2">{#N/A,#N/A,TRUE,"Лист2"}</definedName>
    <definedName name="год_6" localSheetId="25">{#N/A,#N/A,TRUE,"Лист2"}</definedName>
    <definedName name="год_6" localSheetId="24">{#N/A,#N/A,TRUE,"Лист2"}</definedName>
    <definedName name="год_6">{#N/A,#N/A,TRUE,"Лист2"}</definedName>
    <definedName name="год_7" localSheetId="28">{#N/A,#N/A,TRUE,"Лист2"}</definedName>
    <definedName name="год_7" localSheetId="2">{#N/A,#N/A,TRUE,"Лист2"}</definedName>
    <definedName name="год_7" localSheetId="25">{#N/A,#N/A,TRUE,"Лист2"}</definedName>
    <definedName name="год_7" localSheetId="24">{#N/A,#N/A,TRUE,"Лист2"}</definedName>
    <definedName name="год_7">{#N/A,#N/A,TRUE,"Лист2"}</definedName>
    <definedName name="график" localSheetId="25" hidden="1">{#N/A,#N/A,TRUE,"Лист2"}</definedName>
    <definedName name="График">"Диагр. 4"</definedName>
    <definedName name="график_1" localSheetId="28">{#N/A,#N/A,TRUE,"Лист2"}</definedName>
    <definedName name="график_1" localSheetId="2">{#N/A,#N/A,TRUE,"Лист2"}</definedName>
    <definedName name="график_1" localSheetId="25">{#N/A,#N/A,TRUE,"Лист2"}</definedName>
    <definedName name="график_1" localSheetId="24">{#N/A,#N/A,TRUE,"Лист2"}</definedName>
    <definedName name="график_1">{#N/A,#N/A,TRUE,"Лист2"}</definedName>
    <definedName name="график_2" localSheetId="28">{#N/A,#N/A,TRUE,"Лист2"}</definedName>
    <definedName name="график_2" localSheetId="2">{#N/A,#N/A,TRUE,"Лист2"}</definedName>
    <definedName name="график_2" localSheetId="25">{#N/A,#N/A,TRUE,"Лист2"}</definedName>
    <definedName name="график_2" localSheetId="24">{#N/A,#N/A,TRUE,"Лист2"}</definedName>
    <definedName name="график_2">{#N/A,#N/A,TRUE,"Лист2"}</definedName>
    <definedName name="график_3" localSheetId="28">{#N/A,#N/A,TRUE,"Лист2"}</definedName>
    <definedName name="график_3" localSheetId="2">{#N/A,#N/A,TRUE,"Лист2"}</definedName>
    <definedName name="график_3" localSheetId="25">{#N/A,#N/A,TRUE,"Лист2"}</definedName>
    <definedName name="график_3" localSheetId="24">{#N/A,#N/A,TRUE,"Лист2"}</definedName>
    <definedName name="график_3">{#N/A,#N/A,TRUE,"Лист2"}</definedName>
    <definedName name="график_4" localSheetId="28">{#N/A,#N/A,TRUE,"Лист2"}</definedName>
    <definedName name="график_4" localSheetId="2">{#N/A,#N/A,TRUE,"Лист2"}</definedName>
    <definedName name="график_4" localSheetId="25">{#N/A,#N/A,TRUE,"Лист2"}</definedName>
    <definedName name="график_4" localSheetId="24">{#N/A,#N/A,TRUE,"Лист2"}</definedName>
    <definedName name="график_4">{#N/A,#N/A,TRUE,"Лист2"}</definedName>
    <definedName name="график_5" localSheetId="28">{#N/A,#N/A,TRUE,"Лист2"}</definedName>
    <definedName name="график_5" localSheetId="2">{#N/A,#N/A,TRUE,"Лист2"}</definedName>
    <definedName name="график_5" localSheetId="25">{#N/A,#N/A,TRUE,"Лист2"}</definedName>
    <definedName name="график_5" localSheetId="24">{#N/A,#N/A,TRUE,"Лист2"}</definedName>
    <definedName name="график_5">{#N/A,#N/A,TRUE,"Лист2"}</definedName>
    <definedName name="график_6" localSheetId="28">{#N/A,#N/A,TRUE,"Лист2"}</definedName>
    <definedName name="график_6" localSheetId="2">{#N/A,#N/A,TRUE,"Лист2"}</definedName>
    <definedName name="график_6" localSheetId="25">{#N/A,#N/A,TRUE,"Лист2"}</definedName>
    <definedName name="график_6" localSheetId="24">{#N/A,#N/A,TRUE,"Лист2"}</definedName>
    <definedName name="график_6">{#N/A,#N/A,TRUE,"Лист2"}</definedName>
    <definedName name="график_7" localSheetId="28">{#N/A,#N/A,TRUE,"Лист2"}</definedName>
    <definedName name="график_7" localSheetId="2">{#N/A,#N/A,TRUE,"Лист2"}</definedName>
    <definedName name="график_7" localSheetId="25">{#N/A,#N/A,TRUE,"Лист2"}</definedName>
    <definedName name="график_7" localSheetId="24">{#N/A,#N/A,TRUE,"Лист2"}</definedName>
    <definedName name="график_7">{#N/A,#N/A,TRUE,"Лист2"}</definedName>
    <definedName name="график_8" localSheetId="28">{#N/A,#N/A,TRUE,"Лист2"}</definedName>
    <definedName name="график_8" localSheetId="2">{#N/A,#N/A,TRUE,"Лист2"}</definedName>
    <definedName name="график_8" localSheetId="25">{#N/A,#N/A,TRUE,"Лист2"}</definedName>
    <definedName name="график_8" localSheetId="24">{#N/A,#N/A,TRUE,"Лист2"}</definedName>
    <definedName name="график_8">{#N/A,#N/A,TRUE,"Лист2"}</definedName>
    <definedName name="д" localSheetId="28">#REF!</definedName>
    <definedName name="д" localSheetId="2">#REF!</definedName>
    <definedName name="д" localSheetId="25">#REF!</definedName>
    <definedName name="д">#REF!</definedName>
    <definedName name="д_1" localSheetId="25">#REF!</definedName>
    <definedName name="д_1">#REF!</definedName>
    <definedName name="д_2" localSheetId="25">#REF!</definedName>
    <definedName name="д_2">#REF!</definedName>
    <definedName name="д2" localSheetId="25">#REF!</definedName>
    <definedName name="д2">#REF!</definedName>
    <definedName name="д2_1" localSheetId="25">#REF!</definedName>
    <definedName name="д2_1">#REF!</definedName>
    <definedName name="д2_2" localSheetId="25">#REF!</definedName>
    <definedName name="д2_2">#REF!</definedName>
    <definedName name="д6" localSheetId="25">#REF!</definedName>
    <definedName name="д6">#REF!</definedName>
    <definedName name="д6_1" localSheetId="25">#REF!</definedName>
    <definedName name="д6_1">#REF!</definedName>
    <definedName name="д6_2" localSheetId="25">#REF!</definedName>
    <definedName name="д6_2">#REF!</definedName>
    <definedName name="Данные">'[45]10'!$B$12:$D$12,'[45]10'!$B$13:$D$13,'[45]10'!$B$15:$D$17,'[45]10'!$B$19:$D$20,'[45]10'!$B$22:$D$24,'[45]10'!$B$26:$D$27,'[45]10'!$B$29:$D$31,'[45]10'!$B$35:$D$36,'[45]10'!$B$38:$D$40,'[45]10'!$B$42:$D$43,'[45]10'!$B$45:$D$47,'[45]10'!$B$49:$D$50,'[45]10'!$B$52:$D$54,'[45]10'!$B$58:$D$58,'[45]10'!$B$60:$D$63,'[45]10'!$B$67:$D$69,'[45]10'!$B$73:$D$75</definedName>
    <definedName name="движение" localSheetId="28" hidden="1">{#N/A,#N/A,TRUE,"Лист2"}</definedName>
    <definedName name="движение" localSheetId="2" hidden="1">{#N/A,#N/A,TRUE,"Лист2"}</definedName>
    <definedName name="движение" localSheetId="25" hidden="1">{#N/A,#N/A,TRUE,"Лист2"}</definedName>
    <definedName name="движение" localSheetId="24" hidden="1">{#N/A,#N/A,TRUE,"Лист2"}</definedName>
    <definedName name="движение" hidden="1">{#N/A,#N/A,TRUE,"Лист2"}</definedName>
    <definedName name="движение_1" localSheetId="28">{#N/A,#N/A,TRUE,"Лист2"}</definedName>
    <definedName name="движение_1" localSheetId="2">{#N/A,#N/A,TRUE,"Лист2"}</definedName>
    <definedName name="движение_1" localSheetId="25">{#N/A,#N/A,TRUE,"Лист2"}</definedName>
    <definedName name="движение_1" localSheetId="24">{#N/A,#N/A,TRUE,"Лист2"}</definedName>
    <definedName name="движение_1">{#N/A,#N/A,TRUE,"Лист2"}</definedName>
    <definedName name="движение_2" localSheetId="28">{#N/A,#N/A,TRUE,"Лист2"}</definedName>
    <definedName name="движение_2" localSheetId="2">{#N/A,#N/A,TRUE,"Лист2"}</definedName>
    <definedName name="движение_2" localSheetId="25">{#N/A,#N/A,TRUE,"Лист2"}</definedName>
    <definedName name="движение_2" localSheetId="24">{#N/A,#N/A,TRUE,"Лист2"}</definedName>
    <definedName name="движение_2">{#N/A,#N/A,TRUE,"Лист2"}</definedName>
    <definedName name="движение_3" localSheetId="28">{#N/A,#N/A,TRUE,"Лист2"}</definedName>
    <definedName name="движение_3" localSheetId="2">{#N/A,#N/A,TRUE,"Лист2"}</definedName>
    <definedName name="движение_3" localSheetId="25">{#N/A,#N/A,TRUE,"Лист2"}</definedName>
    <definedName name="движение_3" localSheetId="24">{#N/A,#N/A,TRUE,"Лист2"}</definedName>
    <definedName name="движение_3">{#N/A,#N/A,TRUE,"Лист2"}</definedName>
    <definedName name="движение_4" localSheetId="28">{#N/A,#N/A,TRUE,"Лист2"}</definedName>
    <definedName name="движение_4" localSheetId="2">{#N/A,#N/A,TRUE,"Лист2"}</definedName>
    <definedName name="движение_4" localSheetId="25">{#N/A,#N/A,TRUE,"Лист2"}</definedName>
    <definedName name="движение_4" localSheetId="24">{#N/A,#N/A,TRUE,"Лист2"}</definedName>
    <definedName name="движение_4">{#N/A,#N/A,TRUE,"Лист2"}</definedName>
    <definedName name="движение_5" localSheetId="28">{#N/A,#N/A,TRUE,"Лист2"}</definedName>
    <definedName name="движение_5" localSheetId="2">{#N/A,#N/A,TRUE,"Лист2"}</definedName>
    <definedName name="движение_5" localSheetId="25">{#N/A,#N/A,TRUE,"Лист2"}</definedName>
    <definedName name="движение_5" localSheetId="24">{#N/A,#N/A,TRUE,"Лист2"}</definedName>
    <definedName name="движение_5">{#N/A,#N/A,TRUE,"Лист2"}</definedName>
    <definedName name="движение_6" localSheetId="28">{#N/A,#N/A,TRUE,"Лист2"}</definedName>
    <definedName name="движение_6" localSheetId="2">{#N/A,#N/A,TRUE,"Лист2"}</definedName>
    <definedName name="движение_6" localSheetId="25">{#N/A,#N/A,TRUE,"Лист2"}</definedName>
    <definedName name="движение_6" localSheetId="24">{#N/A,#N/A,TRUE,"Лист2"}</definedName>
    <definedName name="движение_6">{#N/A,#N/A,TRUE,"Лист2"}</definedName>
    <definedName name="движение_7" localSheetId="28">{#N/A,#N/A,TRUE,"Лист2"}</definedName>
    <definedName name="движение_7" localSheetId="2">{#N/A,#N/A,TRUE,"Лист2"}</definedName>
    <definedName name="движение_7" localSheetId="25">{#N/A,#N/A,TRUE,"Лист2"}</definedName>
    <definedName name="движение_7" localSheetId="24">{#N/A,#N/A,TRUE,"Лист2"}</definedName>
    <definedName name="движение_7">{#N/A,#N/A,TRUE,"Лист2"}</definedName>
    <definedName name="движение_8" localSheetId="28">{#N/A,#N/A,TRUE,"Лист2"}</definedName>
    <definedName name="движение_8" localSheetId="2">{#N/A,#N/A,TRUE,"Лист2"}</definedName>
    <definedName name="движение_8" localSheetId="25">{#N/A,#N/A,TRUE,"Лист2"}</definedName>
    <definedName name="движение_8" localSheetId="24">{#N/A,#N/A,TRUE,"Лист2"}</definedName>
    <definedName name="движение_8">{#N/A,#N/A,TRUE,"Лист2"}</definedName>
    <definedName name="дд" localSheetId="9">#N/A</definedName>
    <definedName name="дд">#N/A</definedName>
    <definedName name="Дефл_ц_пред_год">'[37]Текущие цены'!$AT$36:$BK$58</definedName>
    <definedName name="Дефлятор_годовой">'[37]Текущие цены'!$Y$4:$AP$27</definedName>
    <definedName name="Дефлятор_цепной">'[37]Текущие цены'!$Y$36:$AP$58</definedName>
    <definedName name="ДК" localSheetId="28" hidden="1">{"'Sheet1'!$A$1:$G$96","'Sheet1'!$A$1:$H$96"}</definedName>
    <definedName name="ДК" localSheetId="2" hidden="1">{"'Sheet1'!$A$1:$G$96","'Sheet1'!$A$1:$H$96"}</definedName>
    <definedName name="ДК" localSheetId="25" hidden="1">{"'Sheet1'!$A$1:$G$96","'Sheet1'!$A$1:$H$96"}</definedName>
    <definedName name="ДК" localSheetId="24" hidden="1">{"'Sheet1'!$A$1:$G$96","'Sheet1'!$A$1:$H$96"}</definedName>
    <definedName name="ДК" hidden="1">{"'Sheet1'!$A$1:$G$96","'Sheet1'!$A$1:$H$96"}</definedName>
    <definedName name="ДК_1" localSheetId="28">{"'Sheet1'!$A$1:$G$96","'Sheet1'!$A$1:$H$96"}</definedName>
    <definedName name="ДК_1" localSheetId="2">{"'Sheet1'!$A$1:$G$96","'Sheet1'!$A$1:$H$96"}</definedName>
    <definedName name="ДК_1" localSheetId="25">{"'Sheet1'!$A$1:$G$96","'Sheet1'!$A$1:$H$96"}</definedName>
    <definedName name="ДК_1" localSheetId="24">{"'Sheet1'!$A$1:$G$96","'Sheet1'!$A$1:$H$96"}</definedName>
    <definedName name="ДК_1">{"'Sheet1'!$A$1:$G$96","'Sheet1'!$A$1:$H$96"}</definedName>
    <definedName name="ДК_2" localSheetId="28">{"'Sheet1'!$A$1:$G$96","'Sheet1'!$A$1:$H$96"}</definedName>
    <definedName name="ДК_2" localSheetId="2">{"'Sheet1'!$A$1:$G$96","'Sheet1'!$A$1:$H$96"}</definedName>
    <definedName name="ДК_2" localSheetId="25">{"'Sheet1'!$A$1:$G$96","'Sheet1'!$A$1:$H$96"}</definedName>
    <definedName name="ДК_2" localSheetId="24">{"'Sheet1'!$A$1:$G$96","'Sheet1'!$A$1:$H$96"}</definedName>
    <definedName name="ДК_2">{"'Sheet1'!$A$1:$G$96","'Sheet1'!$A$1:$H$96"}</definedName>
    <definedName name="ДК_3" localSheetId="28">{"'Sheet1'!$A$1:$G$96","'Sheet1'!$A$1:$H$96"}</definedName>
    <definedName name="ДК_3" localSheetId="2">{"'Sheet1'!$A$1:$G$96","'Sheet1'!$A$1:$H$96"}</definedName>
    <definedName name="ДК_3" localSheetId="25">{"'Sheet1'!$A$1:$G$96","'Sheet1'!$A$1:$H$96"}</definedName>
    <definedName name="ДК_3" localSheetId="24">{"'Sheet1'!$A$1:$G$96","'Sheet1'!$A$1:$H$96"}</definedName>
    <definedName name="ДК_3">{"'Sheet1'!$A$1:$G$96","'Sheet1'!$A$1:$H$96"}</definedName>
    <definedName name="ДК_4" localSheetId="28">{"'Sheet1'!$A$1:$G$96","'Sheet1'!$A$1:$H$96"}</definedName>
    <definedName name="ДК_4" localSheetId="2">{"'Sheet1'!$A$1:$G$96","'Sheet1'!$A$1:$H$96"}</definedName>
    <definedName name="ДК_4" localSheetId="25">{"'Sheet1'!$A$1:$G$96","'Sheet1'!$A$1:$H$96"}</definedName>
    <definedName name="ДК_4" localSheetId="24">{"'Sheet1'!$A$1:$G$96","'Sheet1'!$A$1:$H$96"}</definedName>
    <definedName name="ДК_4">{"'Sheet1'!$A$1:$G$96","'Sheet1'!$A$1:$H$96"}</definedName>
    <definedName name="документ10" localSheetId="28" hidden="1">{"'Sheet1'!$A$1:$G$96","'Sheet1'!$A$1:$H$96"}</definedName>
    <definedName name="документ10" localSheetId="2" hidden="1">{"'Sheet1'!$A$1:$G$96","'Sheet1'!$A$1:$H$96"}</definedName>
    <definedName name="документ10" localSheetId="25" hidden="1">{"'Sheet1'!$A$1:$G$96","'Sheet1'!$A$1:$H$96"}</definedName>
    <definedName name="документ10" localSheetId="24" hidden="1">{"'Sheet1'!$A$1:$G$96","'Sheet1'!$A$1:$H$96"}</definedName>
    <definedName name="документ10" hidden="1">{"'Sheet1'!$A$1:$G$96","'Sheet1'!$A$1:$H$96"}</definedName>
    <definedName name="документ10_1" localSheetId="28">{"'Sheet1'!$A$1:$G$96","'Sheet1'!$A$1:$H$96"}</definedName>
    <definedName name="документ10_1" localSheetId="2">{"'Sheet1'!$A$1:$G$96","'Sheet1'!$A$1:$H$96"}</definedName>
    <definedName name="документ10_1" localSheetId="25">{"'Sheet1'!$A$1:$G$96","'Sheet1'!$A$1:$H$96"}</definedName>
    <definedName name="документ10_1" localSheetId="24">{"'Sheet1'!$A$1:$G$96","'Sheet1'!$A$1:$H$96"}</definedName>
    <definedName name="документ10_1">{"'Sheet1'!$A$1:$G$96","'Sheet1'!$A$1:$H$96"}</definedName>
    <definedName name="документ10_2" localSheetId="28">{"'Sheet1'!$A$1:$G$96","'Sheet1'!$A$1:$H$96"}</definedName>
    <definedName name="документ10_2" localSheetId="2">{"'Sheet1'!$A$1:$G$96","'Sheet1'!$A$1:$H$96"}</definedName>
    <definedName name="документ10_2" localSheetId="25">{"'Sheet1'!$A$1:$G$96","'Sheet1'!$A$1:$H$96"}</definedName>
    <definedName name="документ10_2" localSheetId="24">{"'Sheet1'!$A$1:$G$96","'Sheet1'!$A$1:$H$96"}</definedName>
    <definedName name="документ10_2">{"'Sheet1'!$A$1:$G$96","'Sheet1'!$A$1:$H$96"}</definedName>
    <definedName name="документ10_3" localSheetId="28">{"'Sheet1'!$A$1:$G$96","'Sheet1'!$A$1:$H$96"}</definedName>
    <definedName name="документ10_3" localSheetId="2">{"'Sheet1'!$A$1:$G$96","'Sheet1'!$A$1:$H$96"}</definedName>
    <definedName name="документ10_3" localSheetId="25">{"'Sheet1'!$A$1:$G$96","'Sheet1'!$A$1:$H$96"}</definedName>
    <definedName name="документ10_3" localSheetId="24">{"'Sheet1'!$A$1:$G$96","'Sheet1'!$A$1:$H$96"}</definedName>
    <definedName name="документ10_3">{"'Sheet1'!$A$1:$G$96","'Sheet1'!$A$1:$H$96"}</definedName>
    <definedName name="документ10_4" localSheetId="28">{"'Sheet1'!$A$1:$G$96","'Sheet1'!$A$1:$H$96"}</definedName>
    <definedName name="документ10_4" localSheetId="2">{"'Sheet1'!$A$1:$G$96","'Sheet1'!$A$1:$H$96"}</definedName>
    <definedName name="документ10_4" localSheetId="25">{"'Sheet1'!$A$1:$G$96","'Sheet1'!$A$1:$H$96"}</definedName>
    <definedName name="документ10_4" localSheetId="24">{"'Sheet1'!$A$1:$G$96","'Sheet1'!$A$1:$H$96"}</definedName>
    <definedName name="документ10_4">{"'Sheet1'!$A$1:$G$96","'Sheet1'!$A$1:$H$96"}</definedName>
    <definedName name="ДОХОД" localSheetId="28">#REF!</definedName>
    <definedName name="ДОХОД" localSheetId="2">#REF!</definedName>
    <definedName name="ДОХОД" localSheetId="25">#REF!</definedName>
    <definedName name="ДОХОД">#REF!</definedName>
    <definedName name="ДОХОД_1" localSheetId="25">#REF!</definedName>
    <definedName name="ДОХОД_1">#REF!</definedName>
    <definedName name="ДОХОД_2" localSheetId="25">#REF!</definedName>
    <definedName name="ДОХОД_2">#REF!</definedName>
    <definedName name="ДРУГОЕ">[46]Справочники!$A$26:$A$28</definedName>
    <definedName name="ДС" localSheetId="28">#REF!</definedName>
    <definedName name="ДС" localSheetId="2">#REF!</definedName>
    <definedName name="ДС" localSheetId="25">#REF!</definedName>
    <definedName name="ДС" localSheetId="24">#REF!</definedName>
    <definedName name="ДС">#REF!</definedName>
    <definedName name="е5" localSheetId="25">#REF!</definedName>
    <definedName name="е5">#REF!</definedName>
    <definedName name="е5_1" localSheetId="25">#REF!</definedName>
    <definedName name="е5_1">#REF!</definedName>
    <definedName name="е5_2" localSheetId="25">#REF!</definedName>
    <definedName name="е5_2">#REF!</definedName>
    <definedName name="единницы">[47]Лист1!$A$1:$A$40</definedName>
    <definedName name="енг" localSheetId="28">#REF!</definedName>
    <definedName name="енг" localSheetId="2">#REF!</definedName>
    <definedName name="енг" localSheetId="25">#REF!</definedName>
    <definedName name="енг">#REF!</definedName>
    <definedName name="Еремин">[48]Данные!$B$30</definedName>
    <definedName name="ж4" localSheetId="28">#REF!</definedName>
    <definedName name="ж4" localSheetId="2">#REF!</definedName>
    <definedName name="ж4" localSheetId="25">#REF!</definedName>
    <definedName name="ж4">#REF!</definedName>
    <definedName name="ж4_1" localSheetId="25">#REF!</definedName>
    <definedName name="ж4_1">#REF!</definedName>
    <definedName name="ж4_2" localSheetId="25">#REF!</definedName>
    <definedName name="ж4_2">#REF!</definedName>
    <definedName name="Завод">[49]Данные!$A$19</definedName>
    <definedName name="ЗаводВика">[44]Данные!$A$21</definedName>
    <definedName name="_xlnm.Print_Titles" localSheetId="14">'доп. прил. 4.9'!$5:$6</definedName>
    <definedName name="_xlnm.Print_Titles" localSheetId="15">'доп. прил. 4.9.1'!$5:$6</definedName>
    <definedName name="_xlnm.Print_Titles" localSheetId="16">'доп. прил. 4.9.2'!$5:$6</definedName>
    <definedName name="_xlnm.Print_Titles" localSheetId="17">'доп. прил. 4.9.3'!$5:$6</definedName>
    <definedName name="_xlnm.Print_Titles" localSheetId="3">'прил. 4.1, 4.3'!$9:$9</definedName>
    <definedName name="_xlnm.Print_Titles" localSheetId="5">'прил. 4.12'!$7:$7</definedName>
    <definedName name="_xlnm.Print_Titles" localSheetId="4">'прил. 4.4'!$4:$5</definedName>
    <definedName name="_xlnm.Print_Titles" localSheetId="6">'прил. 5.1'!$7:$7</definedName>
    <definedName name="_xlnm.Print_Titles" localSheetId="18">'прил. 5.3 (неподконтрольные)'!$6:$6</definedName>
    <definedName name="_xlnm.Print_Titles" localSheetId="13">'прил. 5.9'!$7:$7</definedName>
    <definedName name="_xlnm.Print_Titles" localSheetId="32">'расчет на передачу прил. 6.2'!$5:$7</definedName>
    <definedName name="_xlnm.Print_Titles" localSheetId="33">'расчет на тепл. эн. прил. 6.4'!$5:$7</definedName>
    <definedName name="_xlnm.Print_Titles" localSheetId="34">'расчет на теплоносит. прил. 6.6'!$5:$6</definedName>
    <definedName name="_xlnm.Print_Titles" localSheetId="31">'расчет с коллекторов прил. 6.1'!$7:$7</definedName>
    <definedName name="_xlnm.Print_Titles">'[18]31.08.2004'!$A$1:$IV$1</definedName>
    <definedName name="зщ" localSheetId="28" hidden="1">{"'Sheet1'!$A$1:$G$96","'Sheet1'!$A$1:$H$96"}</definedName>
    <definedName name="зщ" localSheetId="2" hidden="1">{"'Sheet1'!$A$1:$G$96","'Sheet1'!$A$1:$H$96"}</definedName>
    <definedName name="зщ" localSheetId="25" hidden="1">{"'Sheet1'!$A$1:$G$96","'Sheet1'!$A$1:$H$96"}</definedName>
    <definedName name="зщ" localSheetId="24" hidden="1">{"'Sheet1'!$A$1:$G$96","'Sheet1'!$A$1:$H$96"}</definedName>
    <definedName name="зщ" hidden="1">{"'Sheet1'!$A$1:$G$96","'Sheet1'!$A$1:$H$96"}</definedName>
    <definedName name="зщ_1" localSheetId="28">{"'Sheet1'!$A$1:$G$96","'Sheet1'!$A$1:$H$96"}</definedName>
    <definedName name="зщ_1" localSheetId="2">{"'Sheet1'!$A$1:$G$96","'Sheet1'!$A$1:$H$96"}</definedName>
    <definedName name="зщ_1" localSheetId="25">{"'Sheet1'!$A$1:$G$96","'Sheet1'!$A$1:$H$96"}</definedName>
    <definedName name="зщ_1" localSheetId="24">{"'Sheet1'!$A$1:$G$96","'Sheet1'!$A$1:$H$96"}</definedName>
    <definedName name="зщ_1">{"'Sheet1'!$A$1:$G$96","'Sheet1'!$A$1:$H$96"}</definedName>
    <definedName name="зщ_2" localSheetId="28">{"'Sheet1'!$A$1:$G$96","'Sheet1'!$A$1:$H$96"}</definedName>
    <definedName name="зщ_2" localSheetId="2">{"'Sheet1'!$A$1:$G$96","'Sheet1'!$A$1:$H$96"}</definedName>
    <definedName name="зщ_2" localSheetId="25">{"'Sheet1'!$A$1:$G$96","'Sheet1'!$A$1:$H$96"}</definedName>
    <definedName name="зщ_2" localSheetId="24">{"'Sheet1'!$A$1:$G$96","'Sheet1'!$A$1:$H$96"}</definedName>
    <definedName name="зщ_2">{"'Sheet1'!$A$1:$G$96","'Sheet1'!$A$1:$H$96"}</definedName>
    <definedName name="зщ_3" localSheetId="28">{"'Sheet1'!$A$1:$G$96","'Sheet1'!$A$1:$H$96"}</definedName>
    <definedName name="зщ_3" localSheetId="2">{"'Sheet1'!$A$1:$G$96","'Sheet1'!$A$1:$H$96"}</definedName>
    <definedName name="зщ_3" localSheetId="25">{"'Sheet1'!$A$1:$G$96","'Sheet1'!$A$1:$H$96"}</definedName>
    <definedName name="зщ_3" localSheetId="24">{"'Sheet1'!$A$1:$G$96","'Sheet1'!$A$1:$H$96"}</definedName>
    <definedName name="зщ_3">{"'Sheet1'!$A$1:$G$96","'Sheet1'!$A$1:$H$96"}</definedName>
    <definedName name="зщ_4" localSheetId="28">{"'Sheet1'!$A$1:$G$96","'Sheet1'!$A$1:$H$96"}</definedName>
    <definedName name="зщ_4" localSheetId="2">{"'Sheet1'!$A$1:$G$96","'Sheet1'!$A$1:$H$96"}</definedName>
    <definedName name="зщ_4" localSheetId="25">{"'Sheet1'!$A$1:$G$96","'Sheet1'!$A$1:$H$96"}</definedName>
    <definedName name="зщ_4" localSheetId="24">{"'Sheet1'!$A$1:$G$96","'Sheet1'!$A$1:$H$96"}</definedName>
    <definedName name="зщ_4">{"'Sheet1'!$A$1:$G$96","'Sheet1'!$A$1:$H$96"}</definedName>
    <definedName name="зь" localSheetId="9">#N/A</definedName>
    <definedName name="зь">#N/A</definedName>
    <definedName name="и36" localSheetId="28">#REF!</definedName>
    <definedName name="и36" localSheetId="2">#REF!</definedName>
    <definedName name="и36" localSheetId="25">#REF!</definedName>
    <definedName name="и36">#REF!</definedName>
    <definedName name="и36_1" localSheetId="25">#REF!</definedName>
    <definedName name="и36_1">#REF!</definedName>
    <definedName name="и36_2" localSheetId="25">#REF!</definedName>
    <definedName name="и36_2">#REF!</definedName>
    <definedName name="Извлечение_ИМ" localSheetId="25">[41]TOPLIWO!#REF!</definedName>
    <definedName name="Извлечение_ИМ" localSheetId="24">[41]TOPLIWO!#REF!</definedName>
    <definedName name="Извлечение_ИМ">[41]TOPLIWO!#REF!</definedName>
    <definedName name="_xlnm.Extract" localSheetId="25">[41]TOPLIWO!#REF!</definedName>
    <definedName name="_xlnm.Extract" localSheetId="24">[41]TOPLIWO!#REF!</definedName>
    <definedName name="_xlnm.Extract">[41]TOPLIWO!#REF!</definedName>
    <definedName name="иии" localSheetId="28">#REF!</definedName>
    <definedName name="иии" localSheetId="2">#REF!</definedName>
    <definedName name="иии" localSheetId="25">#REF!</definedName>
    <definedName name="иии" localSheetId="24">#REF!</definedName>
    <definedName name="иии">#REF!</definedName>
    <definedName name="имяA4" localSheetId="25">#REF!</definedName>
    <definedName name="имяA4">#REF!</definedName>
    <definedName name="Индекс2кв2006">[50]Схема!$C$6</definedName>
    <definedName name="ит6" localSheetId="28" hidden="1">{"'Sheet1'!$A$1:$G$96","'Sheet1'!$A$1:$H$96"}</definedName>
    <definedName name="ит6" localSheetId="2" hidden="1">{"'Sheet1'!$A$1:$G$96","'Sheet1'!$A$1:$H$96"}</definedName>
    <definedName name="ит6" localSheetId="25" hidden="1">{"'Sheet1'!$A$1:$G$96","'Sheet1'!$A$1:$H$96"}</definedName>
    <definedName name="ит6" localSheetId="24" hidden="1">{"'Sheet1'!$A$1:$G$96","'Sheet1'!$A$1:$H$96"}</definedName>
    <definedName name="ит6" hidden="1">{"'Sheet1'!$A$1:$G$96","'Sheet1'!$A$1:$H$96"}</definedName>
    <definedName name="ит6_1" localSheetId="28">{"'Sheet1'!$A$1:$G$96","'Sheet1'!$A$1:$H$96"}</definedName>
    <definedName name="ит6_1" localSheetId="2">{"'Sheet1'!$A$1:$G$96","'Sheet1'!$A$1:$H$96"}</definedName>
    <definedName name="ит6_1" localSheetId="25">{"'Sheet1'!$A$1:$G$96","'Sheet1'!$A$1:$H$96"}</definedName>
    <definedName name="ит6_1" localSheetId="24">{"'Sheet1'!$A$1:$G$96","'Sheet1'!$A$1:$H$96"}</definedName>
    <definedName name="ит6_1">{"'Sheet1'!$A$1:$G$96","'Sheet1'!$A$1:$H$96"}</definedName>
    <definedName name="ит6_2" localSheetId="28">{"'Sheet1'!$A$1:$G$96","'Sheet1'!$A$1:$H$96"}</definedName>
    <definedName name="ит6_2" localSheetId="2">{"'Sheet1'!$A$1:$G$96","'Sheet1'!$A$1:$H$96"}</definedName>
    <definedName name="ит6_2" localSheetId="25">{"'Sheet1'!$A$1:$G$96","'Sheet1'!$A$1:$H$96"}</definedName>
    <definedName name="ит6_2" localSheetId="24">{"'Sheet1'!$A$1:$G$96","'Sheet1'!$A$1:$H$96"}</definedName>
    <definedName name="ит6_2">{"'Sheet1'!$A$1:$G$96","'Sheet1'!$A$1:$H$96"}</definedName>
    <definedName name="ит6_3" localSheetId="28">{"'Sheet1'!$A$1:$G$96","'Sheet1'!$A$1:$H$96"}</definedName>
    <definedName name="ит6_3" localSheetId="2">{"'Sheet1'!$A$1:$G$96","'Sheet1'!$A$1:$H$96"}</definedName>
    <definedName name="ит6_3" localSheetId="25">{"'Sheet1'!$A$1:$G$96","'Sheet1'!$A$1:$H$96"}</definedName>
    <definedName name="ит6_3" localSheetId="24">{"'Sheet1'!$A$1:$G$96","'Sheet1'!$A$1:$H$96"}</definedName>
    <definedName name="ит6_3">{"'Sheet1'!$A$1:$G$96","'Sheet1'!$A$1:$H$96"}</definedName>
    <definedName name="ит6_4" localSheetId="28">{"'Sheet1'!$A$1:$G$96","'Sheet1'!$A$1:$H$96"}</definedName>
    <definedName name="ит6_4" localSheetId="2">{"'Sheet1'!$A$1:$G$96","'Sheet1'!$A$1:$H$96"}</definedName>
    <definedName name="ит6_4" localSheetId="25">{"'Sheet1'!$A$1:$G$96","'Sheet1'!$A$1:$H$96"}</definedName>
    <definedName name="ит6_4" localSheetId="24">{"'Sheet1'!$A$1:$G$96","'Sheet1'!$A$1:$H$96"}</definedName>
    <definedName name="ит6_4">{"'Sheet1'!$A$1:$G$96","'Sheet1'!$A$1:$H$96"}</definedName>
    <definedName name="июль" localSheetId="28" hidden="1">{#N/A,#N/A,TRUE,"Лист2"}</definedName>
    <definedName name="июль" localSheetId="2" hidden="1">{#N/A,#N/A,TRUE,"Лист2"}</definedName>
    <definedName name="июль" localSheetId="25" hidden="1">{#N/A,#N/A,TRUE,"Лист2"}</definedName>
    <definedName name="июль" localSheetId="24" hidden="1">{#N/A,#N/A,TRUE,"Лист2"}</definedName>
    <definedName name="июль" hidden="1">{#N/A,#N/A,TRUE,"Лист2"}</definedName>
    <definedName name="июль_1" localSheetId="28">{#N/A,#N/A,TRUE,"Лист2"}</definedName>
    <definedName name="июль_1" localSheetId="2">{#N/A,#N/A,TRUE,"Лист2"}</definedName>
    <definedName name="июль_1" localSheetId="25">{#N/A,#N/A,TRUE,"Лист2"}</definedName>
    <definedName name="июль_1" localSheetId="24">{#N/A,#N/A,TRUE,"Лист2"}</definedName>
    <definedName name="июль_1">{#N/A,#N/A,TRUE,"Лист2"}</definedName>
    <definedName name="июль_2" localSheetId="28">{#N/A,#N/A,TRUE,"Лист2"}</definedName>
    <definedName name="июль_2" localSheetId="2">{#N/A,#N/A,TRUE,"Лист2"}</definedName>
    <definedName name="июль_2" localSheetId="25">{#N/A,#N/A,TRUE,"Лист2"}</definedName>
    <definedName name="июль_2" localSheetId="24">{#N/A,#N/A,TRUE,"Лист2"}</definedName>
    <definedName name="июль_2">{#N/A,#N/A,TRUE,"Лист2"}</definedName>
    <definedName name="июль_3" localSheetId="28">{#N/A,#N/A,TRUE,"Лист2"}</definedName>
    <definedName name="июль_3" localSheetId="2">{#N/A,#N/A,TRUE,"Лист2"}</definedName>
    <definedName name="июль_3" localSheetId="25">{#N/A,#N/A,TRUE,"Лист2"}</definedName>
    <definedName name="июль_3" localSheetId="24">{#N/A,#N/A,TRUE,"Лист2"}</definedName>
    <definedName name="июль_3">{#N/A,#N/A,TRUE,"Лист2"}</definedName>
    <definedName name="июль_4" localSheetId="28">{#N/A,#N/A,TRUE,"Лист2"}</definedName>
    <definedName name="июль_4" localSheetId="2">{#N/A,#N/A,TRUE,"Лист2"}</definedName>
    <definedName name="июль_4" localSheetId="25">{#N/A,#N/A,TRUE,"Лист2"}</definedName>
    <definedName name="июль_4" localSheetId="24">{#N/A,#N/A,TRUE,"Лист2"}</definedName>
    <definedName name="июль_4">{#N/A,#N/A,TRUE,"Лист2"}</definedName>
    <definedName name="июль_5" localSheetId="28">{#N/A,#N/A,TRUE,"Лист2"}</definedName>
    <definedName name="июль_5" localSheetId="2">{#N/A,#N/A,TRUE,"Лист2"}</definedName>
    <definedName name="июль_5" localSheetId="25">{#N/A,#N/A,TRUE,"Лист2"}</definedName>
    <definedName name="июль_5" localSheetId="24">{#N/A,#N/A,TRUE,"Лист2"}</definedName>
    <definedName name="июль_5">{#N/A,#N/A,TRUE,"Лист2"}</definedName>
    <definedName name="июль_6" localSheetId="28">{#N/A,#N/A,TRUE,"Лист2"}</definedName>
    <definedName name="июль_6" localSheetId="2">{#N/A,#N/A,TRUE,"Лист2"}</definedName>
    <definedName name="июль_6" localSheetId="25">{#N/A,#N/A,TRUE,"Лист2"}</definedName>
    <definedName name="июль_6" localSheetId="24">{#N/A,#N/A,TRUE,"Лист2"}</definedName>
    <definedName name="июль_6">{#N/A,#N/A,TRUE,"Лист2"}</definedName>
    <definedName name="июль_7" localSheetId="28">{#N/A,#N/A,TRUE,"Лист2"}</definedName>
    <definedName name="июль_7" localSheetId="2">{#N/A,#N/A,TRUE,"Лист2"}</definedName>
    <definedName name="июль_7" localSheetId="25">{#N/A,#N/A,TRUE,"Лист2"}</definedName>
    <definedName name="июль_7" localSheetId="24">{#N/A,#N/A,TRUE,"Лист2"}</definedName>
    <definedName name="июль_7">{#N/A,#N/A,TRUE,"Лист2"}</definedName>
    <definedName name="июль_8" localSheetId="28">{#N/A,#N/A,TRUE,"Лист2"}</definedName>
    <definedName name="июль_8" localSheetId="2">{#N/A,#N/A,TRUE,"Лист2"}</definedName>
    <definedName name="июль_8" localSheetId="25">{#N/A,#N/A,TRUE,"Лист2"}</definedName>
    <definedName name="июль_8" localSheetId="24">{#N/A,#N/A,TRUE,"Лист2"}</definedName>
    <definedName name="июль_8">{#N/A,#N/A,TRUE,"Лист2"}</definedName>
    <definedName name="й" localSheetId="9">#N/A</definedName>
    <definedName name="й" localSheetId="25" hidden="1">{"'Sheet1'!$A$1:$G$96","'Sheet1'!$A$1:$H$96"}</definedName>
    <definedName name="й">#N/A</definedName>
    <definedName name="й_1" localSheetId="28">{"'Sheet1'!$A$1:$G$96","'Sheet1'!$A$1:$H$96"}</definedName>
    <definedName name="й_1" localSheetId="2">{"'Sheet1'!$A$1:$G$96","'Sheet1'!$A$1:$H$96"}</definedName>
    <definedName name="й_1" localSheetId="25">{"'Sheet1'!$A$1:$G$96","'Sheet1'!$A$1:$H$96"}</definedName>
    <definedName name="й_1" localSheetId="24">{"'Sheet1'!$A$1:$G$96","'Sheet1'!$A$1:$H$96"}</definedName>
    <definedName name="й_1">{"'Sheet1'!$A$1:$G$96","'Sheet1'!$A$1:$H$96"}</definedName>
    <definedName name="й_2" localSheetId="28">{"'Sheet1'!$A$1:$G$96","'Sheet1'!$A$1:$H$96"}</definedName>
    <definedName name="й_2" localSheetId="2">{"'Sheet1'!$A$1:$G$96","'Sheet1'!$A$1:$H$96"}</definedName>
    <definedName name="й_2" localSheetId="25">{"'Sheet1'!$A$1:$G$96","'Sheet1'!$A$1:$H$96"}</definedName>
    <definedName name="й_2" localSheetId="24">{"'Sheet1'!$A$1:$G$96","'Sheet1'!$A$1:$H$96"}</definedName>
    <definedName name="й_2">{"'Sheet1'!$A$1:$G$96","'Sheet1'!$A$1:$H$96"}</definedName>
    <definedName name="й_3" localSheetId="28">{"'Sheet1'!$A$1:$G$96","'Sheet1'!$A$1:$H$96"}</definedName>
    <definedName name="й_3" localSheetId="2">{"'Sheet1'!$A$1:$G$96","'Sheet1'!$A$1:$H$96"}</definedName>
    <definedName name="й_3" localSheetId="25">{"'Sheet1'!$A$1:$G$96","'Sheet1'!$A$1:$H$96"}</definedName>
    <definedName name="й_3" localSheetId="24">{"'Sheet1'!$A$1:$G$96","'Sheet1'!$A$1:$H$96"}</definedName>
    <definedName name="й_3">{"'Sheet1'!$A$1:$G$96","'Sheet1'!$A$1:$H$96"}</definedName>
    <definedName name="й_4" localSheetId="28">{"'Sheet1'!$A$1:$G$96","'Sheet1'!$A$1:$H$96"}</definedName>
    <definedName name="й_4" localSheetId="2">{"'Sheet1'!$A$1:$G$96","'Sheet1'!$A$1:$H$96"}</definedName>
    <definedName name="й_4" localSheetId="25">{"'Sheet1'!$A$1:$G$96","'Sheet1'!$A$1:$H$96"}</definedName>
    <definedName name="й_4" localSheetId="24">{"'Sheet1'!$A$1:$G$96","'Sheet1'!$A$1:$H$96"}</definedName>
    <definedName name="й_4">{"'Sheet1'!$A$1:$G$96","'Sheet1'!$A$1:$H$96"}</definedName>
    <definedName name="й7" localSheetId="2">#REF!</definedName>
    <definedName name="й7" localSheetId="25">#REF!</definedName>
    <definedName name="й7">#REF!</definedName>
    <definedName name="й7_1" localSheetId="25">#REF!</definedName>
    <definedName name="й7_1">#REF!</definedName>
    <definedName name="й7_2" localSheetId="25">#REF!</definedName>
    <definedName name="й7_2">#REF!</definedName>
    <definedName name="й8" localSheetId="25">#REF!</definedName>
    <definedName name="й8">#REF!</definedName>
    <definedName name="й8_1" localSheetId="25">#REF!</definedName>
    <definedName name="й8_1">#REF!</definedName>
    <definedName name="й8_2" localSheetId="25">#REF!</definedName>
    <definedName name="й8_2">#REF!</definedName>
    <definedName name="йй" localSheetId="9">#N/A</definedName>
    <definedName name="йй">#N/A</definedName>
    <definedName name="К_высл_непром" localSheetId="28">#REF!</definedName>
    <definedName name="К_высл_непром" localSheetId="2">#REF!</definedName>
    <definedName name="К_высл_непром" localSheetId="25">#REF!</definedName>
    <definedName name="К_высл_непром" localSheetId="24">#REF!</definedName>
    <definedName name="К_высл_непром">#REF!</definedName>
    <definedName name="К_нор_непром" localSheetId="25">#REF!</definedName>
    <definedName name="К_нор_непром" localSheetId="24">#REF!</definedName>
    <definedName name="К_нор_непром">#REF!</definedName>
    <definedName name="К_уст_непром" localSheetId="25">#REF!</definedName>
    <definedName name="К_уст_непром" localSheetId="24">#REF!</definedName>
    <definedName name="К_уст_непром">#REF!</definedName>
    <definedName name="ке" localSheetId="9">#N/A</definedName>
    <definedName name="ке">#N/A</definedName>
    <definedName name="котельная" localSheetId="28">#REF!</definedName>
    <definedName name="котельная" localSheetId="2">#REF!</definedName>
    <definedName name="котельная" localSheetId="25">#REF!</definedName>
    <definedName name="котельная">#REF!</definedName>
    <definedName name="котельная_1" localSheetId="25">#REF!</definedName>
    <definedName name="котельная_1">#REF!</definedName>
    <definedName name="котельная_2" localSheetId="25">#REF!</definedName>
    <definedName name="котельная_2">#REF!</definedName>
    <definedName name="коэф" localSheetId="25">#REF!</definedName>
    <definedName name="коэф" localSheetId="24">#REF!</definedName>
    <definedName name="коэф">#REF!</definedName>
    <definedName name="КР" localSheetId="28" hidden="1">{"'Sheet1'!$A$1:$G$96","'Sheet1'!$A$1:$H$96"}</definedName>
    <definedName name="КР" localSheetId="2" hidden="1">{"'Sheet1'!$A$1:$G$96","'Sheet1'!$A$1:$H$96"}</definedName>
    <definedName name="КР" localSheetId="25" hidden="1">{"'Sheet1'!$A$1:$G$96","'Sheet1'!$A$1:$H$96"}</definedName>
    <definedName name="КР" localSheetId="24" hidden="1">{"'Sheet1'!$A$1:$G$96","'Sheet1'!$A$1:$H$96"}</definedName>
    <definedName name="КР" hidden="1">{"'Sheet1'!$A$1:$G$96","'Sheet1'!$A$1:$H$96"}</definedName>
    <definedName name="КР_1" localSheetId="28">{"'Sheet1'!$A$1:$G$96","'Sheet1'!$A$1:$H$96"}</definedName>
    <definedName name="КР_1" localSheetId="2">{"'Sheet1'!$A$1:$G$96","'Sheet1'!$A$1:$H$96"}</definedName>
    <definedName name="КР_1" localSheetId="25">{"'Sheet1'!$A$1:$G$96","'Sheet1'!$A$1:$H$96"}</definedName>
    <definedName name="КР_1" localSheetId="24">{"'Sheet1'!$A$1:$G$96","'Sheet1'!$A$1:$H$96"}</definedName>
    <definedName name="КР_1">{"'Sheet1'!$A$1:$G$96","'Sheet1'!$A$1:$H$96"}</definedName>
    <definedName name="КР_2" localSheetId="28">{"'Sheet1'!$A$1:$G$96","'Sheet1'!$A$1:$H$96"}</definedName>
    <definedName name="КР_2" localSheetId="2">{"'Sheet1'!$A$1:$G$96","'Sheet1'!$A$1:$H$96"}</definedName>
    <definedName name="КР_2" localSheetId="25">{"'Sheet1'!$A$1:$G$96","'Sheet1'!$A$1:$H$96"}</definedName>
    <definedName name="КР_2" localSheetId="24">{"'Sheet1'!$A$1:$G$96","'Sheet1'!$A$1:$H$96"}</definedName>
    <definedName name="КР_2">{"'Sheet1'!$A$1:$G$96","'Sheet1'!$A$1:$H$96"}</definedName>
    <definedName name="КР_3" localSheetId="28">{"'Sheet1'!$A$1:$G$96","'Sheet1'!$A$1:$H$96"}</definedName>
    <definedName name="КР_3" localSheetId="2">{"'Sheet1'!$A$1:$G$96","'Sheet1'!$A$1:$H$96"}</definedName>
    <definedName name="КР_3" localSheetId="25">{"'Sheet1'!$A$1:$G$96","'Sheet1'!$A$1:$H$96"}</definedName>
    <definedName name="КР_3" localSheetId="24">{"'Sheet1'!$A$1:$G$96","'Sheet1'!$A$1:$H$96"}</definedName>
    <definedName name="КР_3">{"'Sheet1'!$A$1:$G$96","'Sheet1'!$A$1:$H$96"}</definedName>
    <definedName name="КР_4" localSheetId="28">{"'Sheet1'!$A$1:$G$96","'Sheet1'!$A$1:$H$96"}</definedName>
    <definedName name="КР_4" localSheetId="2">{"'Sheet1'!$A$1:$G$96","'Sheet1'!$A$1:$H$96"}</definedName>
    <definedName name="КР_4" localSheetId="25">{"'Sheet1'!$A$1:$G$96","'Sheet1'!$A$1:$H$96"}</definedName>
    <definedName name="КР_4" localSheetId="24">{"'Sheet1'!$A$1:$G$96","'Sheet1'!$A$1:$H$96"}</definedName>
    <definedName name="КР_4">{"'Sheet1'!$A$1:$G$96","'Sheet1'!$A$1:$H$96"}</definedName>
    <definedName name="_xlnm.Criteria" localSheetId="25">[41]TOPLIWO!#REF!</definedName>
    <definedName name="_xlnm.Criteria">[41]TOPLIWO!#REF!</definedName>
    <definedName name="ку" localSheetId="9">#N/A</definedName>
    <definedName name="ку">#N/A</definedName>
    <definedName name="курс" localSheetId="25">#REF!</definedName>
    <definedName name="курс">#REF!</definedName>
    <definedName name="курс1кв" localSheetId="25">#REF!</definedName>
    <definedName name="курс1кв">#REF!</definedName>
    <definedName name="курс2кв" localSheetId="25">#REF!</definedName>
    <definedName name="курс2кв">#REF!</definedName>
    <definedName name="курс3кв" localSheetId="25">#REF!</definedName>
    <definedName name="курс3кв">#REF!</definedName>
    <definedName name="курс4кв" localSheetId="25">#REF!</definedName>
    <definedName name="курс4кв">#REF!</definedName>
    <definedName name="Л" localSheetId="25">#REF!</definedName>
    <definedName name="Л">#REF!</definedName>
    <definedName name="Л_1" localSheetId="25">#REF!</definedName>
    <definedName name="Л_1">#REF!</definedName>
    <definedName name="Л_2" localSheetId="25">#REF!</definedName>
    <definedName name="Л_2">#REF!</definedName>
    <definedName name="Лена" localSheetId="25" hidden="1">#REF!</definedName>
    <definedName name="Лена" hidden="1">#REF!</definedName>
    <definedName name="лист" localSheetId="28" hidden="1">{#N/A,#N/A,TRUE,"Лист2"}</definedName>
    <definedName name="лист" localSheetId="2" hidden="1">{#N/A,#N/A,TRUE,"Лист2"}</definedName>
    <definedName name="лист" localSheetId="25" hidden="1">{#N/A,#N/A,TRUE,"Лист2"}</definedName>
    <definedName name="лист" localSheetId="24" hidden="1">{#N/A,#N/A,TRUE,"Лист2"}</definedName>
    <definedName name="лист" hidden="1">{#N/A,#N/A,TRUE,"Лист2"}</definedName>
    <definedName name="лист_1" localSheetId="28">{#N/A,#N/A,TRUE,"Лист2"}</definedName>
    <definedName name="лист_1" localSheetId="2">{#N/A,#N/A,TRUE,"Лист2"}</definedName>
    <definedName name="лист_1" localSheetId="25">{#N/A,#N/A,TRUE,"Лист2"}</definedName>
    <definedName name="лист_1" localSheetId="24">{#N/A,#N/A,TRUE,"Лист2"}</definedName>
    <definedName name="лист_1">{#N/A,#N/A,TRUE,"Лист2"}</definedName>
    <definedName name="лист_2" localSheetId="28">{#N/A,#N/A,TRUE,"Лист2"}</definedName>
    <definedName name="лист_2" localSheetId="2">{#N/A,#N/A,TRUE,"Лист2"}</definedName>
    <definedName name="лист_2" localSheetId="25">{#N/A,#N/A,TRUE,"Лист2"}</definedName>
    <definedName name="лист_2" localSheetId="24">{#N/A,#N/A,TRUE,"Лист2"}</definedName>
    <definedName name="лист_2">{#N/A,#N/A,TRUE,"Лист2"}</definedName>
    <definedName name="лист_3" localSheetId="28">{#N/A,#N/A,TRUE,"Лист2"}</definedName>
    <definedName name="лист_3" localSheetId="2">{#N/A,#N/A,TRUE,"Лист2"}</definedName>
    <definedName name="лист_3" localSheetId="25">{#N/A,#N/A,TRUE,"Лист2"}</definedName>
    <definedName name="лист_3" localSheetId="24">{#N/A,#N/A,TRUE,"Лист2"}</definedName>
    <definedName name="лист_3">{#N/A,#N/A,TRUE,"Лист2"}</definedName>
    <definedName name="лист_4" localSheetId="28">{#N/A,#N/A,TRUE,"Лист2"}</definedName>
    <definedName name="лист_4" localSheetId="2">{#N/A,#N/A,TRUE,"Лист2"}</definedName>
    <definedName name="лист_4" localSheetId="25">{#N/A,#N/A,TRUE,"Лист2"}</definedName>
    <definedName name="лист_4" localSheetId="24">{#N/A,#N/A,TRUE,"Лист2"}</definedName>
    <definedName name="лист_4">{#N/A,#N/A,TRUE,"Лист2"}</definedName>
    <definedName name="лист_5" localSheetId="28">{#N/A,#N/A,TRUE,"Лист2"}</definedName>
    <definedName name="лист_5" localSheetId="2">{#N/A,#N/A,TRUE,"Лист2"}</definedName>
    <definedName name="лист_5" localSheetId="25">{#N/A,#N/A,TRUE,"Лист2"}</definedName>
    <definedName name="лист_5" localSheetId="24">{#N/A,#N/A,TRUE,"Лист2"}</definedName>
    <definedName name="лист_5">{#N/A,#N/A,TRUE,"Лист2"}</definedName>
    <definedName name="лист_6" localSheetId="28">{#N/A,#N/A,TRUE,"Лист2"}</definedName>
    <definedName name="лист_6" localSheetId="2">{#N/A,#N/A,TRUE,"Лист2"}</definedName>
    <definedName name="лист_6" localSheetId="25">{#N/A,#N/A,TRUE,"Лист2"}</definedName>
    <definedName name="лист_6" localSheetId="24">{#N/A,#N/A,TRUE,"Лист2"}</definedName>
    <definedName name="лист_6">{#N/A,#N/A,TRUE,"Лист2"}</definedName>
    <definedName name="лист_7" localSheetId="28">{#N/A,#N/A,TRUE,"Лист2"}</definedName>
    <definedName name="лист_7" localSheetId="2">{#N/A,#N/A,TRUE,"Лист2"}</definedName>
    <definedName name="лист_7" localSheetId="25">{#N/A,#N/A,TRUE,"Лист2"}</definedName>
    <definedName name="лист_7" localSheetId="24">{#N/A,#N/A,TRUE,"Лист2"}</definedName>
    <definedName name="лист_7">{#N/A,#N/A,TRUE,"Лист2"}</definedName>
    <definedName name="лист_8" localSheetId="28">{#N/A,#N/A,TRUE,"Лист2"}</definedName>
    <definedName name="лист_8" localSheetId="2">{#N/A,#N/A,TRUE,"Лист2"}</definedName>
    <definedName name="лист_8" localSheetId="25">{#N/A,#N/A,TRUE,"Лист2"}</definedName>
    <definedName name="лист_8" localSheetId="24">{#N/A,#N/A,TRUE,"Лист2"}</definedName>
    <definedName name="лист_8">{#N/A,#N/A,TRUE,"Лист2"}</definedName>
    <definedName name="лист1" localSheetId="25">'[51]Анализ.себ.ТП 1997 г.лист 2'!#REF!</definedName>
    <definedName name="лист1">'[51]Анализ.себ.ТП 1997 г.лист 2'!#REF!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2" localSheetId="25">'[52]Анализ себестоимости  ТП лист1 '!#REF!</definedName>
    <definedName name="лист2">'[52]Анализ себестоимости  ТП лист1 '!#REF!</definedName>
    <definedName name="Лист2?prefix?">"T2"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9">#N/A</definedName>
    <definedName name="лл">#N/A</definedName>
    <definedName name="ллл" localSheetId="28">#REF!</definedName>
    <definedName name="ллл" localSheetId="2">#REF!</definedName>
    <definedName name="ллл" localSheetId="25" hidden="1">{"'Sheet1'!$A$1:$G$96","'Sheet1'!$A$1:$H$96"}</definedName>
    <definedName name="ллл" localSheetId="24">#REF!</definedName>
    <definedName name="ллл">#REF!</definedName>
    <definedName name="ллл_1" localSheetId="28">{"'Sheet1'!$A$1:$G$96","'Sheet1'!$A$1:$H$96"}</definedName>
    <definedName name="ллл_1" localSheetId="2">{"'Sheet1'!$A$1:$G$96","'Sheet1'!$A$1:$H$96"}</definedName>
    <definedName name="ллл_1" localSheetId="25">{"'Sheet1'!$A$1:$G$96","'Sheet1'!$A$1:$H$96"}</definedName>
    <definedName name="ллл_1" localSheetId="24">{"'Sheet1'!$A$1:$G$96","'Sheet1'!$A$1:$H$96"}</definedName>
    <definedName name="ллл_1">{"'Sheet1'!$A$1:$G$96","'Sheet1'!$A$1:$H$96"}</definedName>
    <definedName name="ллл_2" localSheetId="28">{"'Sheet1'!$A$1:$G$96","'Sheet1'!$A$1:$H$96"}</definedName>
    <definedName name="ллл_2" localSheetId="2">{"'Sheet1'!$A$1:$G$96","'Sheet1'!$A$1:$H$96"}</definedName>
    <definedName name="ллл_2" localSheetId="25">{"'Sheet1'!$A$1:$G$96","'Sheet1'!$A$1:$H$96"}</definedName>
    <definedName name="ллл_2" localSheetId="24">{"'Sheet1'!$A$1:$G$96","'Sheet1'!$A$1:$H$96"}</definedName>
    <definedName name="ллл_2">{"'Sheet1'!$A$1:$G$96","'Sheet1'!$A$1:$H$96"}</definedName>
    <definedName name="ллл_3" localSheetId="28">{"'Sheet1'!$A$1:$G$96","'Sheet1'!$A$1:$H$96"}</definedName>
    <definedName name="ллл_3" localSheetId="2">{"'Sheet1'!$A$1:$G$96","'Sheet1'!$A$1:$H$96"}</definedName>
    <definedName name="ллл_3" localSheetId="25">{"'Sheet1'!$A$1:$G$96","'Sheet1'!$A$1:$H$96"}</definedName>
    <definedName name="ллл_3" localSheetId="24">{"'Sheet1'!$A$1:$G$96","'Sheet1'!$A$1:$H$96"}</definedName>
    <definedName name="ллл_3">{"'Sheet1'!$A$1:$G$96","'Sheet1'!$A$1:$H$96"}</definedName>
    <definedName name="ллл_4" localSheetId="28">{"'Sheet1'!$A$1:$G$96","'Sheet1'!$A$1:$H$96"}</definedName>
    <definedName name="ллл_4" localSheetId="2">{"'Sheet1'!$A$1:$G$96","'Sheet1'!$A$1:$H$96"}</definedName>
    <definedName name="ллл_4" localSheetId="25">{"'Sheet1'!$A$1:$G$96","'Sheet1'!$A$1:$H$96"}</definedName>
    <definedName name="ллл_4" localSheetId="24">{"'Sheet1'!$A$1:$G$96","'Sheet1'!$A$1:$H$96"}</definedName>
    <definedName name="ллл_4">{"'Sheet1'!$A$1:$G$96","'Sheet1'!$A$1:$H$96"}</definedName>
    <definedName name="лоло" localSheetId="28" hidden="1">{"'Sheet1'!$A$1:$G$96","'Sheet1'!$A$1:$H$96"}</definedName>
    <definedName name="лоло" localSheetId="2" hidden="1">{"'Sheet1'!$A$1:$G$96","'Sheet1'!$A$1:$H$96"}</definedName>
    <definedName name="лоло" localSheetId="25" hidden="1">{"'Sheet1'!$A$1:$G$96","'Sheet1'!$A$1:$H$96"}</definedName>
    <definedName name="лоло" localSheetId="24" hidden="1">{"'Sheet1'!$A$1:$G$96","'Sheet1'!$A$1:$H$96"}</definedName>
    <definedName name="лоло" hidden="1">{"'Sheet1'!$A$1:$G$96","'Sheet1'!$A$1:$H$96"}</definedName>
    <definedName name="лоло_1" localSheetId="28">{"'Sheet1'!$A$1:$G$96","'Sheet1'!$A$1:$H$96"}</definedName>
    <definedName name="лоло_1" localSheetId="2">{"'Sheet1'!$A$1:$G$96","'Sheet1'!$A$1:$H$96"}</definedName>
    <definedName name="лоло_1" localSheetId="25">{"'Sheet1'!$A$1:$G$96","'Sheet1'!$A$1:$H$96"}</definedName>
    <definedName name="лоло_1" localSheetId="24">{"'Sheet1'!$A$1:$G$96","'Sheet1'!$A$1:$H$96"}</definedName>
    <definedName name="лоло_1">{"'Sheet1'!$A$1:$G$96","'Sheet1'!$A$1:$H$96"}</definedName>
    <definedName name="лоло_2" localSheetId="28">{"'Sheet1'!$A$1:$G$96","'Sheet1'!$A$1:$H$96"}</definedName>
    <definedName name="лоло_2" localSheetId="2">{"'Sheet1'!$A$1:$G$96","'Sheet1'!$A$1:$H$96"}</definedName>
    <definedName name="лоло_2" localSheetId="25">{"'Sheet1'!$A$1:$G$96","'Sheet1'!$A$1:$H$96"}</definedName>
    <definedName name="лоло_2" localSheetId="24">{"'Sheet1'!$A$1:$G$96","'Sheet1'!$A$1:$H$96"}</definedName>
    <definedName name="лоло_2">{"'Sheet1'!$A$1:$G$96","'Sheet1'!$A$1:$H$96"}</definedName>
    <definedName name="лоло_3" localSheetId="28">{"'Sheet1'!$A$1:$G$96","'Sheet1'!$A$1:$H$96"}</definedName>
    <definedName name="лоло_3" localSheetId="2">{"'Sheet1'!$A$1:$G$96","'Sheet1'!$A$1:$H$96"}</definedName>
    <definedName name="лоло_3" localSheetId="25">{"'Sheet1'!$A$1:$G$96","'Sheet1'!$A$1:$H$96"}</definedName>
    <definedName name="лоло_3" localSheetId="24">{"'Sheet1'!$A$1:$G$96","'Sheet1'!$A$1:$H$96"}</definedName>
    <definedName name="лоло_3">{"'Sheet1'!$A$1:$G$96","'Sheet1'!$A$1:$H$96"}</definedName>
    <definedName name="лоло_4" localSheetId="28">{"'Sheet1'!$A$1:$G$96","'Sheet1'!$A$1:$H$96"}</definedName>
    <definedName name="лоло_4" localSheetId="2">{"'Sheet1'!$A$1:$G$96","'Sheet1'!$A$1:$H$96"}</definedName>
    <definedName name="лоло_4" localSheetId="25">{"'Sheet1'!$A$1:$G$96","'Sheet1'!$A$1:$H$96"}</definedName>
    <definedName name="лоло_4" localSheetId="24">{"'Sheet1'!$A$1:$G$96","'Sheet1'!$A$1:$H$96"}</definedName>
    <definedName name="лоло_4">{"'Sheet1'!$A$1:$G$96","'Sheet1'!$A$1:$H$96"}</definedName>
    <definedName name="Ля" localSheetId="28" hidden="1">{"'Sheet1'!$A$1:$G$96","'Sheet1'!$A$1:$H$96"}</definedName>
    <definedName name="Ля" localSheetId="2" hidden="1">{"'Sheet1'!$A$1:$G$96","'Sheet1'!$A$1:$H$96"}</definedName>
    <definedName name="Ля" localSheetId="25" hidden="1">{"'Sheet1'!$A$1:$G$96","'Sheet1'!$A$1:$H$96"}</definedName>
    <definedName name="Ля" localSheetId="24" hidden="1">{"'Sheet1'!$A$1:$G$96","'Sheet1'!$A$1:$H$96"}</definedName>
    <definedName name="Ля" hidden="1">{"'Sheet1'!$A$1:$G$96","'Sheet1'!$A$1:$H$96"}</definedName>
    <definedName name="Ля_1" localSheetId="28">{"'Sheet1'!$A$1:$G$96","'Sheet1'!$A$1:$H$96"}</definedName>
    <definedName name="Ля_1" localSheetId="2">{"'Sheet1'!$A$1:$G$96","'Sheet1'!$A$1:$H$96"}</definedName>
    <definedName name="Ля_1" localSheetId="25">{"'Sheet1'!$A$1:$G$96","'Sheet1'!$A$1:$H$96"}</definedName>
    <definedName name="Ля_1" localSheetId="24">{"'Sheet1'!$A$1:$G$96","'Sheet1'!$A$1:$H$96"}</definedName>
    <definedName name="Ля_1">{"'Sheet1'!$A$1:$G$96","'Sheet1'!$A$1:$H$96"}</definedName>
    <definedName name="Ля_2" localSheetId="28">{"'Sheet1'!$A$1:$G$96","'Sheet1'!$A$1:$H$96"}</definedName>
    <definedName name="Ля_2" localSheetId="2">{"'Sheet1'!$A$1:$G$96","'Sheet1'!$A$1:$H$96"}</definedName>
    <definedName name="Ля_2" localSheetId="25">{"'Sheet1'!$A$1:$G$96","'Sheet1'!$A$1:$H$96"}</definedName>
    <definedName name="Ля_2" localSheetId="24">{"'Sheet1'!$A$1:$G$96","'Sheet1'!$A$1:$H$96"}</definedName>
    <definedName name="Ля_2">{"'Sheet1'!$A$1:$G$96","'Sheet1'!$A$1:$H$96"}</definedName>
    <definedName name="Ля_3" localSheetId="28">{"'Sheet1'!$A$1:$G$96","'Sheet1'!$A$1:$H$96"}</definedName>
    <definedName name="Ля_3" localSheetId="2">{"'Sheet1'!$A$1:$G$96","'Sheet1'!$A$1:$H$96"}</definedName>
    <definedName name="Ля_3" localSheetId="25">{"'Sheet1'!$A$1:$G$96","'Sheet1'!$A$1:$H$96"}</definedName>
    <definedName name="Ля_3" localSheetId="24">{"'Sheet1'!$A$1:$G$96","'Sheet1'!$A$1:$H$96"}</definedName>
    <definedName name="Ля_3">{"'Sheet1'!$A$1:$G$96","'Sheet1'!$A$1:$H$96"}</definedName>
    <definedName name="Ля_4" localSheetId="28">{"'Sheet1'!$A$1:$G$96","'Sheet1'!$A$1:$H$96"}</definedName>
    <definedName name="Ля_4" localSheetId="2">{"'Sheet1'!$A$1:$G$96","'Sheet1'!$A$1:$H$96"}</definedName>
    <definedName name="Ля_4" localSheetId="25">{"'Sheet1'!$A$1:$G$96","'Sheet1'!$A$1:$H$96"}</definedName>
    <definedName name="Ля_4" localSheetId="24">{"'Sheet1'!$A$1:$G$96","'Sheet1'!$A$1:$H$96"}</definedName>
    <definedName name="Ля_4">{"'Sheet1'!$A$1:$G$96","'Sheet1'!$A$1:$H$96"}</definedName>
    <definedName name="М1" localSheetId="25">[53]ПРОГНОЗ_1!#REF!</definedName>
    <definedName name="М1" localSheetId="24">[53]ПРОГНОЗ_1!#REF!</definedName>
    <definedName name="М1">[53]ПРОГНОЗ_1!#REF!</definedName>
    <definedName name="Марат">[44]Данные!$B$22</definedName>
    <definedName name="март2" localSheetId="28" hidden="1">{#N/A,#N/A,TRUE,"Лист2"}</definedName>
    <definedName name="март2" localSheetId="2" hidden="1">{#N/A,#N/A,TRUE,"Лист2"}</definedName>
    <definedName name="март2" localSheetId="25" hidden="1">{#N/A,#N/A,TRUE,"Лист2"}</definedName>
    <definedName name="март2" localSheetId="24" hidden="1">{#N/A,#N/A,TRUE,"Лист2"}</definedName>
    <definedName name="март2" hidden="1">{#N/A,#N/A,TRUE,"Лист2"}</definedName>
    <definedName name="март2_1" localSheetId="28">{#N/A,#N/A,TRUE,"Лист2"}</definedName>
    <definedName name="март2_1" localSheetId="2">{#N/A,#N/A,TRUE,"Лист2"}</definedName>
    <definedName name="март2_1" localSheetId="25">{#N/A,#N/A,TRUE,"Лист2"}</definedName>
    <definedName name="март2_1" localSheetId="24">{#N/A,#N/A,TRUE,"Лист2"}</definedName>
    <definedName name="март2_1">{#N/A,#N/A,TRUE,"Лист2"}</definedName>
    <definedName name="март2_2" localSheetId="28">{#N/A,#N/A,TRUE,"Лист2"}</definedName>
    <definedName name="март2_2" localSheetId="2">{#N/A,#N/A,TRUE,"Лист2"}</definedName>
    <definedName name="март2_2" localSheetId="25">{#N/A,#N/A,TRUE,"Лист2"}</definedName>
    <definedName name="март2_2" localSheetId="24">{#N/A,#N/A,TRUE,"Лист2"}</definedName>
    <definedName name="март2_2">{#N/A,#N/A,TRUE,"Лист2"}</definedName>
    <definedName name="март2_3" localSheetId="28">{#N/A,#N/A,TRUE,"Лист2"}</definedName>
    <definedName name="март2_3" localSheetId="2">{#N/A,#N/A,TRUE,"Лист2"}</definedName>
    <definedName name="март2_3" localSheetId="25">{#N/A,#N/A,TRUE,"Лист2"}</definedName>
    <definedName name="март2_3" localSheetId="24">{#N/A,#N/A,TRUE,"Лист2"}</definedName>
    <definedName name="март2_3">{#N/A,#N/A,TRUE,"Лист2"}</definedName>
    <definedName name="март2_4" localSheetId="28">{#N/A,#N/A,TRUE,"Лист2"}</definedName>
    <definedName name="март2_4" localSheetId="2">{#N/A,#N/A,TRUE,"Лист2"}</definedName>
    <definedName name="март2_4" localSheetId="25">{#N/A,#N/A,TRUE,"Лист2"}</definedName>
    <definedName name="март2_4" localSheetId="24">{#N/A,#N/A,TRUE,"Лист2"}</definedName>
    <definedName name="март2_4">{#N/A,#N/A,TRUE,"Лист2"}</definedName>
    <definedName name="март2_5" localSheetId="28">{#N/A,#N/A,TRUE,"Лист2"}</definedName>
    <definedName name="март2_5" localSheetId="2">{#N/A,#N/A,TRUE,"Лист2"}</definedName>
    <definedName name="март2_5" localSheetId="25">{#N/A,#N/A,TRUE,"Лист2"}</definedName>
    <definedName name="март2_5" localSheetId="24">{#N/A,#N/A,TRUE,"Лист2"}</definedName>
    <definedName name="март2_5">{#N/A,#N/A,TRUE,"Лист2"}</definedName>
    <definedName name="март2_6" localSheetId="28">{#N/A,#N/A,TRUE,"Лист2"}</definedName>
    <definedName name="март2_6" localSheetId="2">{#N/A,#N/A,TRUE,"Лист2"}</definedName>
    <definedName name="март2_6" localSheetId="25">{#N/A,#N/A,TRUE,"Лист2"}</definedName>
    <definedName name="март2_6" localSheetId="24">{#N/A,#N/A,TRUE,"Лист2"}</definedName>
    <definedName name="март2_6">{#N/A,#N/A,TRUE,"Лист2"}</definedName>
    <definedName name="март2_7" localSheetId="28">{#N/A,#N/A,TRUE,"Лист2"}</definedName>
    <definedName name="март2_7" localSheetId="2">{#N/A,#N/A,TRUE,"Лист2"}</definedName>
    <definedName name="март2_7" localSheetId="25">{#N/A,#N/A,TRUE,"Лист2"}</definedName>
    <definedName name="март2_7" localSheetId="24">{#N/A,#N/A,TRUE,"Лист2"}</definedName>
    <definedName name="март2_7">{#N/A,#N/A,TRUE,"Лист2"}</definedName>
    <definedName name="материалы">[47]Материалы!$A$1:$A$757</definedName>
    <definedName name="Месяц">[48]Данные!$B$1</definedName>
    <definedName name="МесяцПл">[54]Данные!$C$1</definedName>
    <definedName name="МесяцФ">[54]Данные!$C$2</definedName>
    <definedName name="Модель2" localSheetId="28">#REF!</definedName>
    <definedName name="Модель2" localSheetId="2">#REF!</definedName>
    <definedName name="Модель2" localSheetId="25">#REF!</definedName>
    <definedName name="Модель2" localSheetId="24">#REF!</definedName>
    <definedName name="Модель2">#REF!</definedName>
    <definedName name="Мониторинг1" localSheetId="28">'[55]Гр5(о)'!#REF!</definedName>
    <definedName name="Мониторинг1" localSheetId="2">'[55]Гр5(о)'!#REF!</definedName>
    <definedName name="Мониторинг1" localSheetId="25">'[55]Гр5(о)'!#REF!</definedName>
    <definedName name="Мониторинг1" localSheetId="24">'[55]Гр5(о)'!#REF!</definedName>
    <definedName name="Мониторинг1">'[55]Гр5(о)'!#REF!</definedName>
    <definedName name="МР" localSheetId="28">#REF!</definedName>
    <definedName name="МР" localSheetId="2">#REF!</definedName>
    <definedName name="МР" localSheetId="25">#REF!</definedName>
    <definedName name="МР" localSheetId="24">#REF!</definedName>
    <definedName name="МР">#REF!</definedName>
    <definedName name="мым" localSheetId="9">#N/A</definedName>
    <definedName name="мым">#N/A</definedName>
    <definedName name="налоги" localSheetId="28" hidden="1">{"'Sheet1'!$A$1:$G$96","'Sheet1'!$A$1:$H$96"}</definedName>
    <definedName name="налоги" localSheetId="2" hidden="1">{"'Sheet1'!$A$1:$G$96","'Sheet1'!$A$1:$H$96"}</definedName>
    <definedName name="налоги" localSheetId="25" hidden="1">{"'Sheet1'!$A$1:$G$96","'Sheet1'!$A$1:$H$96"}</definedName>
    <definedName name="налоги" localSheetId="24" hidden="1">{"'Sheet1'!$A$1:$G$96","'Sheet1'!$A$1:$H$96"}</definedName>
    <definedName name="налоги" hidden="1">{"'Sheet1'!$A$1:$G$96","'Sheet1'!$A$1:$H$96"}</definedName>
    <definedName name="налоги_1" localSheetId="28">{"'Sheet1'!$A$1:$G$96","'Sheet1'!$A$1:$H$96"}</definedName>
    <definedName name="налоги_1" localSheetId="2">{"'Sheet1'!$A$1:$G$96","'Sheet1'!$A$1:$H$96"}</definedName>
    <definedName name="налоги_1" localSheetId="25">{"'Sheet1'!$A$1:$G$96","'Sheet1'!$A$1:$H$96"}</definedName>
    <definedName name="налоги_1" localSheetId="24">{"'Sheet1'!$A$1:$G$96","'Sheet1'!$A$1:$H$96"}</definedName>
    <definedName name="налоги_1">{"'Sheet1'!$A$1:$G$96","'Sheet1'!$A$1:$H$96"}</definedName>
    <definedName name="налоги_2" localSheetId="28">{"'Sheet1'!$A$1:$G$96","'Sheet1'!$A$1:$H$96"}</definedName>
    <definedName name="налоги_2" localSheetId="2">{"'Sheet1'!$A$1:$G$96","'Sheet1'!$A$1:$H$96"}</definedName>
    <definedName name="налоги_2" localSheetId="25">{"'Sheet1'!$A$1:$G$96","'Sheet1'!$A$1:$H$96"}</definedName>
    <definedName name="налоги_2" localSheetId="24">{"'Sheet1'!$A$1:$G$96","'Sheet1'!$A$1:$H$96"}</definedName>
    <definedName name="налоги_2">{"'Sheet1'!$A$1:$G$96","'Sheet1'!$A$1:$H$96"}</definedName>
    <definedName name="налоги_3" localSheetId="28">{"'Sheet1'!$A$1:$G$96","'Sheet1'!$A$1:$H$96"}</definedName>
    <definedName name="налоги_3" localSheetId="2">{"'Sheet1'!$A$1:$G$96","'Sheet1'!$A$1:$H$96"}</definedName>
    <definedName name="налоги_3" localSheetId="25">{"'Sheet1'!$A$1:$G$96","'Sheet1'!$A$1:$H$96"}</definedName>
    <definedName name="налоги_3" localSheetId="24">{"'Sheet1'!$A$1:$G$96","'Sheet1'!$A$1:$H$96"}</definedName>
    <definedName name="налоги_3">{"'Sheet1'!$A$1:$G$96","'Sheet1'!$A$1:$H$96"}</definedName>
    <definedName name="налоги_4" localSheetId="28">{"'Sheet1'!$A$1:$G$96","'Sheet1'!$A$1:$H$96"}</definedName>
    <definedName name="налоги_4" localSheetId="2">{"'Sheet1'!$A$1:$G$96","'Sheet1'!$A$1:$H$96"}</definedName>
    <definedName name="налоги_4" localSheetId="25">{"'Sheet1'!$A$1:$G$96","'Sheet1'!$A$1:$H$96"}</definedName>
    <definedName name="налоги_4" localSheetId="24">{"'Sheet1'!$A$1:$G$96","'Sheet1'!$A$1:$H$96"}</definedName>
    <definedName name="налоги_4">{"'Sheet1'!$A$1:$G$96","'Sheet1'!$A$1:$H$96"}</definedName>
    <definedName name="налоги2" localSheetId="28" hidden="1">{"'Sheet1'!$A$1:$G$96","'Sheet1'!$A$1:$H$96"}</definedName>
    <definedName name="налоги2" localSheetId="2" hidden="1">{"'Sheet1'!$A$1:$G$96","'Sheet1'!$A$1:$H$96"}</definedName>
    <definedName name="налоги2" localSheetId="25" hidden="1">{"'Sheet1'!$A$1:$G$96","'Sheet1'!$A$1:$H$96"}</definedName>
    <definedName name="налоги2" localSheetId="24" hidden="1">{"'Sheet1'!$A$1:$G$96","'Sheet1'!$A$1:$H$96"}</definedName>
    <definedName name="налоги2" hidden="1">{"'Sheet1'!$A$1:$G$96","'Sheet1'!$A$1:$H$96"}</definedName>
    <definedName name="налоги2_1" localSheetId="28">{"'Sheet1'!$A$1:$G$96","'Sheet1'!$A$1:$H$96"}</definedName>
    <definedName name="налоги2_1" localSheetId="2">{"'Sheet1'!$A$1:$G$96","'Sheet1'!$A$1:$H$96"}</definedName>
    <definedName name="налоги2_1" localSheetId="25">{"'Sheet1'!$A$1:$G$96","'Sheet1'!$A$1:$H$96"}</definedName>
    <definedName name="налоги2_1" localSheetId="24">{"'Sheet1'!$A$1:$G$96","'Sheet1'!$A$1:$H$96"}</definedName>
    <definedName name="налоги2_1">{"'Sheet1'!$A$1:$G$96","'Sheet1'!$A$1:$H$96"}</definedName>
    <definedName name="налоги2_2" localSheetId="28">{"'Sheet1'!$A$1:$G$96","'Sheet1'!$A$1:$H$96"}</definedName>
    <definedName name="налоги2_2" localSheetId="2">{"'Sheet1'!$A$1:$G$96","'Sheet1'!$A$1:$H$96"}</definedName>
    <definedName name="налоги2_2" localSheetId="25">{"'Sheet1'!$A$1:$G$96","'Sheet1'!$A$1:$H$96"}</definedName>
    <definedName name="налоги2_2" localSheetId="24">{"'Sheet1'!$A$1:$G$96","'Sheet1'!$A$1:$H$96"}</definedName>
    <definedName name="налоги2_2">{"'Sheet1'!$A$1:$G$96","'Sheet1'!$A$1:$H$96"}</definedName>
    <definedName name="налоги2_3" localSheetId="28">{"'Sheet1'!$A$1:$G$96","'Sheet1'!$A$1:$H$96"}</definedName>
    <definedName name="налоги2_3" localSheetId="2">{"'Sheet1'!$A$1:$G$96","'Sheet1'!$A$1:$H$96"}</definedName>
    <definedName name="налоги2_3" localSheetId="25">{"'Sheet1'!$A$1:$G$96","'Sheet1'!$A$1:$H$96"}</definedName>
    <definedName name="налоги2_3" localSheetId="24">{"'Sheet1'!$A$1:$G$96","'Sheet1'!$A$1:$H$96"}</definedName>
    <definedName name="налоги2_3">{"'Sheet1'!$A$1:$G$96","'Sheet1'!$A$1:$H$96"}</definedName>
    <definedName name="налоги2_4" localSheetId="28">{"'Sheet1'!$A$1:$G$96","'Sheet1'!$A$1:$H$96"}</definedName>
    <definedName name="налоги2_4" localSheetId="2">{"'Sheet1'!$A$1:$G$96","'Sheet1'!$A$1:$H$96"}</definedName>
    <definedName name="налоги2_4" localSheetId="25">{"'Sheet1'!$A$1:$G$96","'Sheet1'!$A$1:$H$96"}</definedName>
    <definedName name="налоги2_4" localSheetId="24">{"'Sheet1'!$A$1:$G$96","'Sheet1'!$A$1:$H$96"}</definedName>
    <definedName name="налоги2_4">{"'Sheet1'!$A$1:$G$96","'Sheet1'!$A$1:$H$96"}</definedName>
    <definedName name="НДС" localSheetId="28">#REF!</definedName>
    <definedName name="НДС" localSheetId="2">#REF!</definedName>
    <definedName name="НДС" localSheetId="25">#REF!</definedName>
    <definedName name="НДС" localSheetId="24">#REF!</definedName>
    <definedName name="НДС">#REF!</definedName>
    <definedName name="ни" localSheetId="28" hidden="1">{#N/A,#N/A,TRUE,"Лист2"}</definedName>
    <definedName name="ни" localSheetId="2" hidden="1">{#N/A,#N/A,TRUE,"Лист2"}</definedName>
    <definedName name="ни" localSheetId="25" hidden="1">{#N/A,#N/A,TRUE,"Лист2"}</definedName>
    <definedName name="ни" localSheetId="24" hidden="1">{#N/A,#N/A,TRUE,"Лист2"}</definedName>
    <definedName name="ни" hidden="1">{#N/A,#N/A,TRUE,"Лист2"}</definedName>
    <definedName name="ни_1" localSheetId="28">{#N/A,#N/A,TRUE,"Лист2"}</definedName>
    <definedName name="ни_1" localSheetId="2">{#N/A,#N/A,TRUE,"Лист2"}</definedName>
    <definedName name="ни_1" localSheetId="25">{#N/A,#N/A,TRUE,"Лист2"}</definedName>
    <definedName name="ни_1" localSheetId="24">{#N/A,#N/A,TRUE,"Лист2"}</definedName>
    <definedName name="ни_1">{#N/A,#N/A,TRUE,"Лист2"}</definedName>
    <definedName name="ни_2" localSheetId="28">{#N/A,#N/A,TRUE,"Лист2"}</definedName>
    <definedName name="ни_2" localSheetId="2">{#N/A,#N/A,TRUE,"Лист2"}</definedName>
    <definedName name="ни_2" localSheetId="25">{#N/A,#N/A,TRUE,"Лист2"}</definedName>
    <definedName name="ни_2" localSheetId="24">{#N/A,#N/A,TRUE,"Лист2"}</definedName>
    <definedName name="ни_2">{#N/A,#N/A,TRUE,"Лист2"}</definedName>
    <definedName name="ни_3" localSheetId="28">{#N/A,#N/A,TRUE,"Лист2"}</definedName>
    <definedName name="ни_3" localSheetId="2">{#N/A,#N/A,TRUE,"Лист2"}</definedName>
    <definedName name="ни_3" localSheetId="25">{#N/A,#N/A,TRUE,"Лист2"}</definedName>
    <definedName name="ни_3" localSheetId="24">{#N/A,#N/A,TRUE,"Лист2"}</definedName>
    <definedName name="ни_3">{#N/A,#N/A,TRUE,"Лист2"}</definedName>
    <definedName name="ни_4" localSheetId="28">{#N/A,#N/A,TRUE,"Лист2"}</definedName>
    <definedName name="ни_4" localSheetId="2">{#N/A,#N/A,TRUE,"Лист2"}</definedName>
    <definedName name="ни_4" localSheetId="25">{#N/A,#N/A,TRUE,"Лист2"}</definedName>
    <definedName name="ни_4" localSheetId="24">{#N/A,#N/A,TRUE,"Лист2"}</definedName>
    <definedName name="ни_4">{#N/A,#N/A,TRUE,"Лист2"}</definedName>
    <definedName name="ни_5" localSheetId="28">{#N/A,#N/A,TRUE,"Лист2"}</definedName>
    <definedName name="ни_5" localSheetId="2">{#N/A,#N/A,TRUE,"Лист2"}</definedName>
    <definedName name="ни_5" localSheetId="25">{#N/A,#N/A,TRUE,"Лист2"}</definedName>
    <definedName name="ни_5" localSheetId="24">{#N/A,#N/A,TRUE,"Лист2"}</definedName>
    <definedName name="ни_5">{#N/A,#N/A,TRUE,"Лист2"}</definedName>
    <definedName name="ни_6" localSheetId="28">{#N/A,#N/A,TRUE,"Лист2"}</definedName>
    <definedName name="ни_6" localSheetId="2">{#N/A,#N/A,TRUE,"Лист2"}</definedName>
    <definedName name="ни_6" localSheetId="25">{#N/A,#N/A,TRUE,"Лист2"}</definedName>
    <definedName name="ни_6" localSheetId="24">{#N/A,#N/A,TRUE,"Лист2"}</definedName>
    <definedName name="ни_6">{#N/A,#N/A,TRUE,"Лист2"}</definedName>
    <definedName name="ни_7" localSheetId="28">{#N/A,#N/A,TRUE,"Лист2"}</definedName>
    <definedName name="ни_7" localSheetId="2">{#N/A,#N/A,TRUE,"Лист2"}</definedName>
    <definedName name="ни_7" localSheetId="25">{#N/A,#N/A,TRUE,"Лист2"}</definedName>
    <definedName name="ни_7" localSheetId="24">{#N/A,#N/A,TRUE,"Лист2"}</definedName>
    <definedName name="ни_7">{#N/A,#N/A,TRUE,"Лист2"}</definedName>
    <definedName name="новое" localSheetId="28">#REF!</definedName>
    <definedName name="новое" localSheetId="2">#REF!</definedName>
    <definedName name="новое" localSheetId="25">#REF!</definedName>
    <definedName name="новое">#REF!</definedName>
    <definedName name="новое_1" localSheetId="28">{"'Sheet1'!$A$1:$G$96","'Sheet1'!$A$1:$H$96"}</definedName>
    <definedName name="новое_1" localSheetId="2">{"'Sheet1'!$A$1:$G$96","'Sheet1'!$A$1:$H$96"}</definedName>
    <definedName name="новое_1" localSheetId="25">{"'Sheet1'!$A$1:$G$96","'Sheet1'!$A$1:$H$96"}</definedName>
    <definedName name="новое_1" localSheetId="24">{"'Sheet1'!$A$1:$G$96","'Sheet1'!$A$1:$H$96"}</definedName>
    <definedName name="новое_1">{"'Sheet1'!$A$1:$G$96","'Sheet1'!$A$1:$H$96"}</definedName>
    <definedName name="новое_2" localSheetId="28">#REF!</definedName>
    <definedName name="новое_2" localSheetId="2">#REF!</definedName>
    <definedName name="новое_2" localSheetId="25">#REF!</definedName>
    <definedName name="новое_2">#REF!</definedName>
    <definedName name="новое_3" localSheetId="28">{"'Sheet1'!$A$1:$G$96","'Sheet1'!$A$1:$H$96"}</definedName>
    <definedName name="новое_3" localSheetId="2">{"'Sheet1'!$A$1:$G$96","'Sheet1'!$A$1:$H$96"}</definedName>
    <definedName name="новое_3" localSheetId="25">{"'Sheet1'!$A$1:$G$96","'Sheet1'!$A$1:$H$96"}</definedName>
    <definedName name="новое_3" localSheetId="24">{"'Sheet1'!$A$1:$G$96","'Sheet1'!$A$1:$H$96"}</definedName>
    <definedName name="новое_3">{"'Sheet1'!$A$1:$G$96","'Sheet1'!$A$1:$H$96"}</definedName>
    <definedName name="новое_4" localSheetId="28">#REF!</definedName>
    <definedName name="новое_4" localSheetId="2">#REF!</definedName>
    <definedName name="новое_4" localSheetId="25">#REF!</definedName>
    <definedName name="новое_4">#REF!</definedName>
    <definedName name="новое_5" localSheetId="28">{"'Sheet1'!$A$1:$G$96","'Sheet1'!$A$1:$H$96"}</definedName>
    <definedName name="новое_5" localSheetId="2">{"'Sheet1'!$A$1:$G$96","'Sheet1'!$A$1:$H$96"}</definedName>
    <definedName name="новое_5" localSheetId="25">{"'Sheet1'!$A$1:$G$96","'Sheet1'!$A$1:$H$96"}</definedName>
    <definedName name="новое_5" localSheetId="24">{"'Sheet1'!$A$1:$G$96","'Sheet1'!$A$1:$H$96"}</definedName>
    <definedName name="новое_5">{"'Sheet1'!$A$1:$G$96","'Sheet1'!$A$1:$H$96"}</definedName>
    <definedName name="новое_6" localSheetId="28">#REF!</definedName>
    <definedName name="новое_6" localSheetId="2">#REF!</definedName>
    <definedName name="новое_6" localSheetId="25">#REF!</definedName>
    <definedName name="новое_6">#REF!</definedName>
    <definedName name="новое_7" localSheetId="28">{"'Sheet1'!$A$1:$G$96","'Sheet1'!$A$1:$H$96"}</definedName>
    <definedName name="новое_7" localSheetId="2">{"'Sheet1'!$A$1:$G$96","'Sheet1'!$A$1:$H$96"}</definedName>
    <definedName name="новое_7" localSheetId="25">{"'Sheet1'!$A$1:$G$96","'Sheet1'!$A$1:$H$96"}</definedName>
    <definedName name="новое_7" localSheetId="24">{"'Sheet1'!$A$1:$G$96","'Sheet1'!$A$1:$H$96"}</definedName>
    <definedName name="новое_7">{"'Sheet1'!$A$1:$G$96","'Sheet1'!$A$1:$H$96"}</definedName>
    <definedName name="новые_ОФ_2003">[37]рабочий!$F$305:$W$327</definedName>
    <definedName name="новые_ОФ_2004">[37]рабочий!$F$335:$W$357</definedName>
    <definedName name="новые_ОФ_а_всего">[37]рабочий!$F$767:$V$789</definedName>
    <definedName name="новые_ОФ_всего">[37]рабочий!$F$1331:$V$1353</definedName>
    <definedName name="новые_ОФ_п_всего">[37]рабочий!$F$1293:$V$1315</definedName>
    <definedName name="норма" localSheetId="9">#N/A</definedName>
    <definedName name="норма">#N/A</definedName>
    <definedName name="Норматив" localSheetId="9">#N/A</definedName>
    <definedName name="Норматив">#N/A</definedName>
    <definedName name="НСРФ" localSheetId="25">#REF!</definedName>
    <definedName name="НСРФ">#REF!</definedName>
    <definedName name="НСРФ2" localSheetId="25">#REF!</definedName>
    <definedName name="НСРФ2">#REF!</definedName>
    <definedName name="о4" localSheetId="25">#REF!</definedName>
    <definedName name="о4">#REF!</definedName>
    <definedName name="о4_1" localSheetId="25">#REF!</definedName>
    <definedName name="о4_1">#REF!</definedName>
    <definedName name="о4_2" localSheetId="25">#REF!</definedName>
    <definedName name="о4_2">#REF!</definedName>
    <definedName name="_xlnm.Print_Area" localSheetId="20">'доп. прил. 4.16'!$A$1:$E$27</definedName>
    <definedName name="_xlnm.Print_Area" localSheetId="21">'доп. прил. 4.17'!$A$1:$F$22</definedName>
    <definedName name="_xlnm.Print_Area" localSheetId="27">'доп. прил. 4.21 (цеховые)'!$A$1:$K$34</definedName>
    <definedName name="_xlnm.Print_Area" localSheetId="28">'доп. прил. 4.22 (общехоз)'!$A$1:$K$72</definedName>
    <definedName name="_xlnm.Print_Area" localSheetId="11">'доп. прил. 4.7 (электроэнергия)'!$A$1:$FY$42</definedName>
    <definedName name="_xlnm.Print_Area" localSheetId="12">'доп. прил. 4.8 (вода)'!$A$1:$KN$46</definedName>
    <definedName name="_xlnm.Print_Area" localSheetId="14">'доп. прил. 4.9'!$A$1:$DQ$51</definedName>
    <definedName name="_xlnm.Print_Area" localSheetId="15">'доп. прил. 4.9.1'!$A$1:$DQ$51</definedName>
    <definedName name="_xlnm.Print_Area" localSheetId="16">'доп. прил. 4.9.2'!$A$1:$DQ$51</definedName>
    <definedName name="_xlnm.Print_Area" localSheetId="17">'доп. прил. 4.9.3'!$A$1:$DQ$51</definedName>
    <definedName name="_xlnm.Print_Area" localSheetId="2">'прил. 3.1'!$A$1:$DQ$65</definedName>
    <definedName name="_xlnm.Print_Area" localSheetId="3">'прил. 4.1, 4.3'!$A$1:$HE$40</definedName>
    <definedName name="_xlnm.Print_Area" localSheetId="19">'прил. 4.10.1_амортизация'!$A$1:$Q$36</definedName>
    <definedName name="_xlnm.Print_Area" localSheetId="5">'прил. 4.12'!$A$1:$EZ$18</definedName>
    <definedName name="_xlnm.Print_Area" localSheetId="30">'прил. 4.24'!$A$1:$V$18</definedName>
    <definedName name="_xlnm.Print_Area" localSheetId="4">'прил. 4.4'!$A$1:$DQ$86</definedName>
    <definedName name="_xlnm.Print_Area" localSheetId="6">'прил. 5.1'!$A$1:$GC$38</definedName>
    <definedName name="_xlnm.Print_Area" localSheetId="8">'прил. 5.2 (индексы)'!$A$1:$DA$25</definedName>
    <definedName name="_xlnm.Print_Area" localSheetId="18">'прил. 5.3 (неподконтрольные)'!$A$1:$DB$43</definedName>
    <definedName name="_xlnm.Print_Area" localSheetId="10">'прил. 5.4_свод по ресурсам'!$A$1:$IW$23</definedName>
    <definedName name="_xlnm.Print_Area" localSheetId="13">'прил. 5.9'!$A$1:$IE$35</definedName>
    <definedName name="_xlnm.Print_Area" localSheetId="36">'расчет на ГВС прил. 6.8'!$A$1:$DA$21</definedName>
    <definedName name="_xlnm.Print_Area" localSheetId="32">'расчет на передачу прил. 6.2'!$A$1:$DA$40</definedName>
    <definedName name="_xlnm.Print_Area" localSheetId="33">'расчет на тепл. эн. прил. 6.4'!$A$1:$FE$63</definedName>
    <definedName name="_xlnm.Print_Area" localSheetId="34">'расчет на теплоносит. прил. 6.6'!$A$1:$DQ$35</definedName>
    <definedName name="_xlnm.Print_Area" localSheetId="35">'расчет на теплоносит. прил. 6.7'!$A$1:$DA$21</definedName>
    <definedName name="_xlnm.Print_Area" localSheetId="31">'расчет с коллекторов прил. 6.1'!$A$1:$FE$73</definedName>
    <definedName name="_xlnm.Print_Area" localSheetId="25">УС2017!$A$1:$AN$127</definedName>
    <definedName name="_xlnm.Print_Area" localSheetId="24">#REF!</definedName>
    <definedName name="_xlnm.Print_Area">#REF!</definedName>
    <definedName name="ОбластьДанных" localSheetId="25">#REF!</definedName>
    <definedName name="ОбластьДанных">#REF!</definedName>
    <definedName name="ОбластьДанных_1" localSheetId="25">#REF!</definedName>
    <definedName name="ОбластьДанных_1">#REF!</definedName>
    <definedName name="ОбластьДанных_2" localSheetId="25">#REF!</definedName>
    <definedName name="ОбластьДанных_2">#REF!</definedName>
    <definedName name="окраска_05">[37]окраска!$C$7:$Z$30</definedName>
    <definedName name="окраска_06">[37]окраска!$C$35:$Z$58</definedName>
    <definedName name="окраска_07">[37]окраска!$C$63:$Z$86</definedName>
    <definedName name="окраска_08">[37]окраска!$C$91:$Z$114</definedName>
    <definedName name="окраска_09">[37]окраска!$C$119:$Z$142</definedName>
    <definedName name="окраска_10">[37]окраска!$C$147:$Z$170</definedName>
    <definedName name="окраска_11">[37]окраска!$C$175:$Z$198</definedName>
    <definedName name="окраска_12">[37]окраска!$C$203:$Z$226</definedName>
    <definedName name="окраска_13">[37]окраска!$C$231:$Z$254</definedName>
    <definedName name="окраска_14">[37]окраска!$C$259:$Z$282</definedName>
    <definedName name="окраска_15">[37]окраска!$C$287:$Z$310</definedName>
    <definedName name="окт." localSheetId="28" hidden="1">{"'Sheet1'!$A$1:$G$96","'Sheet1'!$A$1:$H$96"}</definedName>
    <definedName name="окт." localSheetId="2" hidden="1">{"'Sheet1'!$A$1:$G$96","'Sheet1'!$A$1:$H$96"}</definedName>
    <definedName name="окт." localSheetId="25" hidden="1">{"'Sheet1'!$A$1:$G$96","'Sheet1'!$A$1:$H$96"}</definedName>
    <definedName name="окт." localSheetId="24" hidden="1">{"'Sheet1'!$A$1:$G$96","'Sheet1'!$A$1:$H$96"}</definedName>
    <definedName name="окт." hidden="1">{"'Sheet1'!$A$1:$G$96","'Sheet1'!$A$1:$H$96"}</definedName>
    <definedName name="окт._1" localSheetId="28">{"'Sheet1'!$A$1:$G$96","'Sheet1'!$A$1:$H$96"}</definedName>
    <definedName name="окт._1" localSheetId="2">{"'Sheet1'!$A$1:$G$96","'Sheet1'!$A$1:$H$96"}</definedName>
    <definedName name="окт._1" localSheetId="25">{"'Sheet1'!$A$1:$G$96","'Sheet1'!$A$1:$H$96"}</definedName>
    <definedName name="окт._1" localSheetId="24">{"'Sheet1'!$A$1:$G$96","'Sheet1'!$A$1:$H$96"}</definedName>
    <definedName name="окт._1">{"'Sheet1'!$A$1:$G$96","'Sheet1'!$A$1:$H$96"}</definedName>
    <definedName name="окт._2" localSheetId="28">{"'Sheet1'!$A$1:$G$96","'Sheet1'!$A$1:$H$96"}</definedName>
    <definedName name="окт._2" localSheetId="2">{"'Sheet1'!$A$1:$G$96","'Sheet1'!$A$1:$H$96"}</definedName>
    <definedName name="окт._2" localSheetId="25">{"'Sheet1'!$A$1:$G$96","'Sheet1'!$A$1:$H$96"}</definedName>
    <definedName name="окт._2" localSheetId="24">{"'Sheet1'!$A$1:$G$96","'Sheet1'!$A$1:$H$96"}</definedName>
    <definedName name="окт._2">{"'Sheet1'!$A$1:$G$96","'Sheet1'!$A$1:$H$96"}</definedName>
    <definedName name="окт._3" localSheetId="28">{"'Sheet1'!$A$1:$G$96","'Sheet1'!$A$1:$H$96"}</definedName>
    <definedName name="окт._3" localSheetId="2">{"'Sheet1'!$A$1:$G$96","'Sheet1'!$A$1:$H$96"}</definedName>
    <definedName name="окт._3" localSheetId="25">{"'Sheet1'!$A$1:$G$96","'Sheet1'!$A$1:$H$96"}</definedName>
    <definedName name="окт._3" localSheetId="24">{"'Sheet1'!$A$1:$G$96","'Sheet1'!$A$1:$H$96"}</definedName>
    <definedName name="окт._3">{"'Sheet1'!$A$1:$G$96","'Sheet1'!$A$1:$H$96"}</definedName>
    <definedName name="окт._4" localSheetId="28">{"'Sheet1'!$A$1:$G$96","'Sheet1'!$A$1:$H$96"}</definedName>
    <definedName name="окт._4" localSheetId="2">{"'Sheet1'!$A$1:$G$96","'Sheet1'!$A$1:$H$96"}</definedName>
    <definedName name="окт._4" localSheetId="25">{"'Sheet1'!$A$1:$G$96","'Sheet1'!$A$1:$H$96"}</definedName>
    <definedName name="окт._4" localSheetId="24">{"'Sheet1'!$A$1:$G$96","'Sheet1'!$A$1:$H$96"}</definedName>
    <definedName name="окт._4">{"'Sheet1'!$A$1:$G$96","'Sheet1'!$A$1:$H$96"}</definedName>
    <definedName name="ол" localSheetId="28" hidden="1">{#N/A,#N/A,TRUE,"Лист2"}</definedName>
    <definedName name="ол" localSheetId="2" hidden="1">{#N/A,#N/A,TRUE,"Лист2"}</definedName>
    <definedName name="ол" localSheetId="25" hidden="1">{#N/A,#N/A,TRUE,"Лист2"}</definedName>
    <definedName name="ол" localSheetId="24" hidden="1">{#N/A,#N/A,TRUE,"Лист2"}</definedName>
    <definedName name="ол" hidden="1">{#N/A,#N/A,TRUE,"Лист2"}</definedName>
    <definedName name="ол_1" localSheetId="28">{#N/A,#N/A,TRUE,"Лист2"}</definedName>
    <definedName name="ол_1" localSheetId="2">{#N/A,#N/A,TRUE,"Лист2"}</definedName>
    <definedName name="ол_1" localSheetId="25">{#N/A,#N/A,TRUE,"Лист2"}</definedName>
    <definedName name="ол_1" localSheetId="24">{#N/A,#N/A,TRUE,"Лист2"}</definedName>
    <definedName name="ол_1">{#N/A,#N/A,TRUE,"Лист2"}</definedName>
    <definedName name="ол_2" localSheetId="28">{#N/A,#N/A,TRUE,"Лист2"}</definedName>
    <definedName name="ол_2" localSheetId="2">{#N/A,#N/A,TRUE,"Лист2"}</definedName>
    <definedName name="ол_2" localSheetId="25">{#N/A,#N/A,TRUE,"Лист2"}</definedName>
    <definedName name="ол_2" localSheetId="24">{#N/A,#N/A,TRUE,"Лист2"}</definedName>
    <definedName name="ол_2">{#N/A,#N/A,TRUE,"Лист2"}</definedName>
    <definedName name="ол_3" localSheetId="28">{#N/A,#N/A,TRUE,"Лист2"}</definedName>
    <definedName name="ол_3" localSheetId="2">{#N/A,#N/A,TRUE,"Лист2"}</definedName>
    <definedName name="ол_3" localSheetId="25">{#N/A,#N/A,TRUE,"Лист2"}</definedName>
    <definedName name="ол_3" localSheetId="24">{#N/A,#N/A,TRUE,"Лист2"}</definedName>
    <definedName name="ол_3">{#N/A,#N/A,TRUE,"Лист2"}</definedName>
    <definedName name="ол_4" localSheetId="28">{#N/A,#N/A,TRUE,"Лист2"}</definedName>
    <definedName name="ол_4" localSheetId="2">{#N/A,#N/A,TRUE,"Лист2"}</definedName>
    <definedName name="ол_4" localSheetId="25">{#N/A,#N/A,TRUE,"Лист2"}</definedName>
    <definedName name="ол_4" localSheetId="24">{#N/A,#N/A,TRUE,"Лист2"}</definedName>
    <definedName name="ол_4">{#N/A,#N/A,TRUE,"Лист2"}</definedName>
    <definedName name="ол_5" localSheetId="28">{#N/A,#N/A,TRUE,"Лист2"}</definedName>
    <definedName name="ол_5" localSheetId="2">{#N/A,#N/A,TRUE,"Лист2"}</definedName>
    <definedName name="ол_5" localSheetId="25">{#N/A,#N/A,TRUE,"Лист2"}</definedName>
    <definedName name="ол_5" localSheetId="24">{#N/A,#N/A,TRUE,"Лист2"}</definedName>
    <definedName name="ол_5">{#N/A,#N/A,TRUE,"Лист2"}</definedName>
    <definedName name="ол_6" localSheetId="28">{#N/A,#N/A,TRUE,"Лист2"}</definedName>
    <definedName name="ол_6" localSheetId="2">{#N/A,#N/A,TRUE,"Лист2"}</definedName>
    <definedName name="ол_6" localSheetId="25">{#N/A,#N/A,TRUE,"Лист2"}</definedName>
    <definedName name="ол_6" localSheetId="24">{#N/A,#N/A,TRUE,"Лист2"}</definedName>
    <definedName name="ол_6">{#N/A,#N/A,TRUE,"Лист2"}</definedName>
    <definedName name="ол_7" localSheetId="28">{#N/A,#N/A,TRUE,"Лист2"}</definedName>
    <definedName name="ол_7" localSheetId="2">{#N/A,#N/A,TRUE,"Лист2"}</definedName>
    <definedName name="ол_7" localSheetId="25">{#N/A,#N/A,TRUE,"Лист2"}</definedName>
    <definedName name="ол_7" localSheetId="24">{#N/A,#N/A,TRUE,"Лист2"}</definedName>
    <definedName name="ол_7">{#N/A,#N/A,TRUE,"Лист2"}</definedName>
    <definedName name="ол_8" localSheetId="28">{#N/A,#N/A,TRUE,"Лист2"}</definedName>
    <definedName name="ол_8" localSheetId="2">{#N/A,#N/A,TRUE,"Лист2"}</definedName>
    <definedName name="ол_8" localSheetId="25">{#N/A,#N/A,TRUE,"Лист2"}</definedName>
    <definedName name="ол_8" localSheetId="24">{#N/A,#N/A,TRUE,"Лист2"}</definedName>
    <definedName name="ол_8">{#N/A,#N/A,TRUE,"Лист2"}</definedName>
    <definedName name="ооо" localSheetId="28">#REF!</definedName>
    <definedName name="ооо" localSheetId="2">#REF!</definedName>
    <definedName name="ооо" localSheetId="25" hidden="1">{"'Sheet1'!$A$1:$G$96","'Sheet1'!$A$1:$H$96"}</definedName>
    <definedName name="ооо" localSheetId="24">#REF!</definedName>
    <definedName name="ооо">#REF!</definedName>
    <definedName name="ооо_1" localSheetId="28">{"'Sheet1'!$A$1:$G$96","'Sheet1'!$A$1:$H$96"}</definedName>
    <definedName name="ооо_1" localSheetId="2">{"'Sheet1'!$A$1:$G$96","'Sheet1'!$A$1:$H$96"}</definedName>
    <definedName name="ооо_1" localSheetId="25">{"'Sheet1'!$A$1:$G$96","'Sheet1'!$A$1:$H$96"}</definedName>
    <definedName name="ооо_1" localSheetId="24">{"'Sheet1'!$A$1:$G$96","'Sheet1'!$A$1:$H$96"}</definedName>
    <definedName name="ооо_1">{"'Sheet1'!$A$1:$G$96","'Sheet1'!$A$1:$H$96"}</definedName>
    <definedName name="ооо_2" localSheetId="28">{"'Sheet1'!$A$1:$G$96","'Sheet1'!$A$1:$H$96"}</definedName>
    <definedName name="ооо_2" localSheetId="2">{"'Sheet1'!$A$1:$G$96","'Sheet1'!$A$1:$H$96"}</definedName>
    <definedName name="ооо_2" localSheetId="25">{"'Sheet1'!$A$1:$G$96","'Sheet1'!$A$1:$H$96"}</definedName>
    <definedName name="ооо_2" localSheetId="24">{"'Sheet1'!$A$1:$G$96","'Sheet1'!$A$1:$H$96"}</definedName>
    <definedName name="ооо_2">{"'Sheet1'!$A$1:$G$96","'Sheet1'!$A$1:$H$96"}</definedName>
    <definedName name="ооо_3" localSheetId="28">{"'Sheet1'!$A$1:$G$96","'Sheet1'!$A$1:$H$96"}</definedName>
    <definedName name="ооо_3" localSheetId="2">{"'Sheet1'!$A$1:$G$96","'Sheet1'!$A$1:$H$96"}</definedName>
    <definedName name="ооо_3" localSheetId="25">{"'Sheet1'!$A$1:$G$96","'Sheet1'!$A$1:$H$96"}</definedName>
    <definedName name="ооо_3" localSheetId="24">{"'Sheet1'!$A$1:$G$96","'Sheet1'!$A$1:$H$96"}</definedName>
    <definedName name="ооо_3">{"'Sheet1'!$A$1:$G$96","'Sheet1'!$A$1:$H$96"}</definedName>
    <definedName name="ооо_4" localSheetId="28">{"'Sheet1'!$A$1:$G$96","'Sheet1'!$A$1:$H$96"}</definedName>
    <definedName name="ооо_4" localSheetId="2">{"'Sheet1'!$A$1:$G$96","'Sheet1'!$A$1:$H$96"}</definedName>
    <definedName name="ооо_4" localSheetId="25">{"'Sheet1'!$A$1:$G$96","'Sheet1'!$A$1:$H$96"}</definedName>
    <definedName name="ооо_4" localSheetId="24">{"'Sheet1'!$A$1:$G$96","'Sheet1'!$A$1:$H$96"}</definedName>
    <definedName name="ооо_4">{"'Sheet1'!$A$1:$G$96","'Sheet1'!$A$1:$H$96"}</definedName>
    <definedName name="ОПР" localSheetId="25">[56]ОХР!#REF!</definedName>
    <definedName name="ОПР" localSheetId="24">[56]ОХР!#REF!</definedName>
    <definedName name="ОПР">[56]ОХР!#REF!</definedName>
    <definedName name="ОРГ" localSheetId="28">#REF!</definedName>
    <definedName name="ОРГ" localSheetId="2">#REF!</definedName>
    <definedName name="ОРГ" localSheetId="25">#REF!</definedName>
    <definedName name="ОРГ" localSheetId="24">#REF!</definedName>
    <definedName name="ОРГ">#REF!</definedName>
    <definedName name="ОРГАНИЗАЦИЯ" localSheetId="25">#REF!</definedName>
    <definedName name="ОРГАНИЗАЦИЯ" localSheetId="24">#REF!</definedName>
    <definedName name="ОРГАНИЗАЦИЯ">#REF!</definedName>
    <definedName name="Отклонение2" localSheetId="28" hidden="1">{#N/A,#N/A,TRUE,"Лист2"}</definedName>
    <definedName name="Отклонение2" localSheetId="2" hidden="1">{#N/A,#N/A,TRUE,"Лист2"}</definedName>
    <definedName name="Отклонение2" localSheetId="25" hidden="1">{#N/A,#N/A,TRUE,"Лист2"}</definedName>
    <definedName name="Отклонение2" localSheetId="24" hidden="1">{#N/A,#N/A,TRUE,"Лист2"}</definedName>
    <definedName name="Отклонение2" hidden="1">{#N/A,#N/A,TRUE,"Лист2"}</definedName>
    <definedName name="Отклонение2_1" localSheetId="28">{#N/A,#N/A,TRUE,"Лист2"}</definedName>
    <definedName name="Отклонение2_1" localSheetId="2">{#N/A,#N/A,TRUE,"Лист2"}</definedName>
    <definedName name="Отклонение2_1" localSheetId="25">{#N/A,#N/A,TRUE,"Лист2"}</definedName>
    <definedName name="Отклонение2_1" localSheetId="24">{#N/A,#N/A,TRUE,"Лист2"}</definedName>
    <definedName name="Отклонение2_1">{#N/A,#N/A,TRUE,"Лист2"}</definedName>
    <definedName name="Отклонение2_2" localSheetId="28">{#N/A,#N/A,TRUE,"Лист2"}</definedName>
    <definedName name="Отклонение2_2" localSheetId="2">{#N/A,#N/A,TRUE,"Лист2"}</definedName>
    <definedName name="Отклонение2_2" localSheetId="25">{#N/A,#N/A,TRUE,"Лист2"}</definedName>
    <definedName name="Отклонение2_2" localSheetId="24">{#N/A,#N/A,TRUE,"Лист2"}</definedName>
    <definedName name="Отклонение2_2">{#N/A,#N/A,TRUE,"Лист2"}</definedName>
    <definedName name="Отклонение2_3" localSheetId="28">{#N/A,#N/A,TRUE,"Лист2"}</definedName>
    <definedName name="Отклонение2_3" localSheetId="2">{#N/A,#N/A,TRUE,"Лист2"}</definedName>
    <definedName name="Отклонение2_3" localSheetId="25">{#N/A,#N/A,TRUE,"Лист2"}</definedName>
    <definedName name="Отклонение2_3" localSheetId="24">{#N/A,#N/A,TRUE,"Лист2"}</definedName>
    <definedName name="Отклонение2_3">{#N/A,#N/A,TRUE,"Лист2"}</definedName>
    <definedName name="Отклонение2_4" localSheetId="28">{#N/A,#N/A,TRUE,"Лист2"}</definedName>
    <definedName name="Отклонение2_4" localSheetId="2">{#N/A,#N/A,TRUE,"Лист2"}</definedName>
    <definedName name="Отклонение2_4" localSheetId="25">{#N/A,#N/A,TRUE,"Лист2"}</definedName>
    <definedName name="Отклонение2_4" localSheetId="24">{#N/A,#N/A,TRUE,"Лист2"}</definedName>
    <definedName name="Отклонение2_4">{#N/A,#N/A,TRUE,"Лист2"}</definedName>
    <definedName name="Отклонение2_5" localSheetId="28">{#N/A,#N/A,TRUE,"Лист2"}</definedName>
    <definedName name="Отклонение2_5" localSheetId="2">{#N/A,#N/A,TRUE,"Лист2"}</definedName>
    <definedName name="Отклонение2_5" localSheetId="25">{#N/A,#N/A,TRUE,"Лист2"}</definedName>
    <definedName name="Отклонение2_5" localSheetId="24">{#N/A,#N/A,TRUE,"Лист2"}</definedName>
    <definedName name="Отклонение2_5">{#N/A,#N/A,TRUE,"Лист2"}</definedName>
    <definedName name="Отклонение2_6" localSheetId="28">{#N/A,#N/A,TRUE,"Лист2"}</definedName>
    <definedName name="Отклонение2_6" localSheetId="2">{#N/A,#N/A,TRUE,"Лист2"}</definedName>
    <definedName name="Отклонение2_6" localSheetId="25">{#N/A,#N/A,TRUE,"Лист2"}</definedName>
    <definedName name="Отклонение2_6" localSheetId="24">{#N/A,#N/A,TRUE,"Лист2"}</definedName>
    <definedName name="Отклонение2_6">{#N/A,#N/A,TRUE,"Лист2"}</definedName>
    <definedName name="Отклонение2_7" localSheetId="28">{#N/A,#N/A,TRUE,"Лист2"}</definedName>
    <definedName name="Отклонение2_7" localSheetId="2">{#N/A,#N/A,TRUE,"Лист2"}</definedName>
    <definedName name="Отклонение2_7" localSheetId="25">{#N/A,#N/A,TRUE,"Лист2"}</definedName>
    <definedName name="Отклонение2_7" localSheetId="24">{#N/A,#N/A,TRUE,"Лист2"}</definedName>
    <definedName name="Отклонение2_7">{#N/A,#N/A,TRUE,"Лист2"}</definedName>
    <definedName name="Отклонение2_8" localSheetId="28">{#N/A,#N/A,TRUE,"Лист2"}</definedName>
    <definedName name="Отклонение2_8" localSheetId="2">{#N/A,#N/A,TRUE,"Лист2"}</definedName>
    <definedName name="Отклонение2_8" localSheetId="25">{#N/A,#N/A,TRUE,"Лист2"}</definedName>
    <definedName name="Отклонение2_8" localSheetId="24">{#N/A,#N/A,TRUE,"Лист2"}</definedName>
    <definedName name="Отклонение2_8">{#N/A,#N/A,TRUE,"Лист2"}</definedName>
    <definedName name="ОФ_а_с_пц">[37]рабочий!$CI$121:$CY$143</definedName>
    <definedName name="оф_н_а_2003_пц" localSheetId="25">'[37]Текущие цены'!#REF!</definedName>
    <definedName name="оф_н_а_2003_пц">'[37]Текущие цены'!#REF!</definedName>
    <definedName name="оф_н_а_2004" localSheetId="25">'[37]Текущие цены'!#REF!</definedName>
    <definedName name="оф_н_а_2004">'[37]Текущие цены'!#REF!</definedName>
    <definedName name="ОХР" localSheetId="28">#REF!</definedName>
    <definedName name="ОХР" localSheetId="2">#REF!</definedName>
    <definedName name="ОХР" localSheetId="25">#REF!</definedName>
    <definedName name="ОХР" localSheetId="24">#REF!</definedName>
    <definedName name="ОХР">#REF!</definedName>
    <definedName name="п" localSheetId="25">#REF!</definedName>
    <definedName name="п" localSheetId="24">#REF!</definedName>
    <definedName name="п">#REF!</definedName>
    <definedName name="п_1" localSheetId="25">#REF!</definedName>
    <definedName name="п_1">#REF!</definedName>
    <definedName name="п_2" localSheetId="25">#REF!</definedName>
    <definedName name="п_2">#REF!</definedName>
    <definedName name="п5" localSheetId="25">#REF!</definedName>
    <definedName name="п5">#REF!</definedName>
    <definedName name="п5_1" localSheetId="25">#REF!</definedName>
    <definedName name="п5_1">#REF!</definedName>
    <definedName name="п5_2" localSheetId="25">#REF!</definedName>
    <definedName name="п5_2">#REF!</definedName>
    <definedName name="п9" localSheetId="25">#REF!</definedName>
    <definedName name="п9">#REF!</definedName>
    <definedName name="п9_1" localSheetId="25">#REF!</definedName>
    <definedName name="п9_1">#REF!</definedName>
    <definedName name="п9_2" localSheetId="25">#REF!</definedName>
    <definedName name="п9_2">#REF!</definedName>
    <definedName name="первый" localSheetId="25">#REF!</definedName>
    <definedName name="первый" localSheetId="24">#REF!</definedName>
    <definedName name="первый">#REF!</definedName>
    <definedName name="план" localSheetId="9">#N/A</definedName>
    <definedName name="план">#N/A</definedName>
    <definedName name="план56" localSheetId="9">#N/A</definedName>
    <definedName name="план56">#N/A</definedName>
    <definedName name="повтор" localSheetId="28" hidden="1">#REF!</definedName>
    <definedName name="повтор" localSheetId="2" hidden="1">#REF!</definedName>
    <definedName name="повтор" localSheetId="25" hidden="1">#REF!</definedName>
    <definedName name="повтор" hidden="1">#REF!</definedName>
    <definedName name="ПОКАЗАТЕЛИ_ДОЛГОСР.ПРОГНОЗА" localSheetId="28">'[57]2002(v2)'!#REF!</definedName>
    <definedName name="ПОКАЗАТЕЛИ_ДОЛГОСР.ПРОГНОЗА" localSheetId="2">'[57]2002(v2)'!#REF!</definedName>
    <definedName name="ПОКАЗАТЕЛИ_ДОЛГОСР.ПРОГНОЗА" localSheetId="25">'[57]2002(v2)'!#REF!</definedName>
    <definedName name="ПОКАЗАТЕЛИ_ДОЛГОСР.ПРОГНОЗА" localSheetId="24">'[57]2002(v2)'!#REF!</definedName>
    <definedName name="ПОКАЗАТЕЛИ_ДОЛГОСР.ПРОГНОЗА">'[57]2002(v2)'!#REF!</definedName>
    <definedName name="ПОТР._РЫНОКДП" localSheetId="25">'[9]1999-veca'!#REF!</definedName>
    <definedName name="ПОТР._РЫНОКДП">'[9]1999-veca'!#REF!</definedName>
    <definedName name="Потреб_вып_всего" localSheetId="25">'[37]Текущие цены'!#REF!</definedName>
    <definedName name="Потреб_вып_всего">'[37]Текущие цены'!#REF!</definedName>
    <definedName name="Потреб_вып_оф_н_цпг" localSheetId="25">'[37]Текущие цены'!#REF!</definedName>
    <definedName name="Потреб_вып_оф_н_цпг">'[37]Текущие цены'!#REF!</definedName>
    <definedName name="ппп" localSheetId="9">#N/A</definedName>
    <definedName name="ппп">#N/A</definedName>
    <definedName name="пппп" localSheetId="9">#N/A</definedName>
    <definedName name="пппп">#N/A</definedName>
    <definedName name="ПРИБЫЛЬ" localSheetId="28">#REF!</definedName>
    <definedName name="ПРИБЫЛЬ" localSheetId="2">#REF!</definedName>
    <definedName name="ПРИБЫЛЬ" localSheetId="25">#REF!</definedName>
    <definedName name="ПРИБЫЛЬ">#REF!</definedName>
    <definedName name="ПРИБЫЛЬ_1" localSheetId="25">#REF!</definedName>
    <definedName name="ПРИБЫЛЬ_1">#REF!</definedName>
    <definedName name="ПРИБЫЛЬ_2" localSheetId="25">#REF!</definedName>
    <definedName name="ПРИБЫЛЬ_2">#REF!</definedName>
    <definedName name="Прогноз_Вып_пц">[37]рабочий!$Y$240:$AP$262</definedName>
    <definedName name="Прогноз_вып_цпг" localSheetId="25">'[37]Текущие цены'!#REF!</definedName>
    <definedName name="Прогноз_вып_цпг">'[37]Текущие цены'!#REF!</definedName>
    <definedName name="Прогноз97" localSheetId="25">[58]ПРОГНОЗ_1!#REF!</definedName>
    <definedName name="Прогноз97">[58]ПРОГНОЗ_1!#REF!</definedName>
    <definedName name="пром." localSheetId="9">#N/A</definedName>
    <definedName name="пром.">#N/A</definedName>
    <definedName name="проч" localSheetId="9">#N/A</definedName>
    <definedName name="проч">#N/A</definedName>
    <definedName name="проч.расх" localSheetId="9">#N/A</definedName>
    <definedName name="проч.расх">#N/A</definedName>
    <definedName name="пыпыппывапа" localSheetId="28" hidden="1">#REF!,#REF!,#REF!</definedName>
    <definedName name="пыпыппывапа" localSheetId="2" hidden="1">#REF!,#REF!,#REF!</definedName>
    <definedName name="пыпыппывапа" localSheetId="25" hidden="1">#REF!,#REF!,#REF!</definedName>
    <definedName name="пыпыппывапа" hidden="1">#REF!,#REF!,#REF!</definedName>
    <definedName name="пыпыппывапа_1" localSheetId="25">(#REF!,#REF!,#REF!)</definedName>
    <definedName name="пыпыппывапа_1">(#REF!,#REF!,#REF!)</definedName>
    <definedName name="пыпыппывапа_2" localSheetId="25">(#REF!,#REF!,#REF!)</definedName>
    <definedName name="пыпыппывапа_2">(#REF!,#REF!,#REF!)</definedName>
    <definedName name="пыпыппывапа_3" localSheetId="25">(#REF!,#REF!,#REF!)</definedName>
    <definedName name="пыпыппывапа_3">(#REF!,#REF!,#REF!)</definedName>
    <definedName name="ПЭ">[59]Справочники!$A$10:$A$12</definedName>
    <definedName name="р" localSheetId="28">#REF!</definedName>
    <definedName name="р" localSheetId="2">#REF!</definedName>
    <definedName name="р" localSheetId="25">#REF!</definedName>
    <definedName name="р">#REF!</definedName>
    <definedName name="р_1" localSheetId="25">#REF!</definedName>
    <definedName name="р_1">#REF!</definedName>
    <definedName name="р_2" localSheetId="25">#REF!</definedName>
    <definedName name="р_2">#REF!</definedName>
    <definedName name="р1" localSheetId="28" hidden="1">{"'Sheet1'!$A$1:$G$96","'Sheet1'!$A$1:$H$96"}</definedName>
    <definedName name="р1" localSheetId="2" hidden="1">{"'Sheet1'!$A$1:$G$96","'Sheet1'!$A$1:$H$96"}</definedName>
    <definedName name="р1" localSheetId="25" hidden="1">{"'Sheet1'!$A$1:$G$96","'Sheet1'!$A$1:$H$96"}</definedName>
    <definedName name="р1" localSheetId="24" hidden="1">{"'Sheet1'!$A$1:$G$96","'Sheet1'!$A$1:$H$96"}</definedName>
    <definedName name="р1" hidden="1">{"'Sheet1'!$A$1:$G$96","'Sheet1'!$A$1:$H$96"}</definedName>
    <definedName name="р1_1" localSheetId="28">{"'Sheet1'!$A$1:$G$96","'Sheet1'!$A$1:$H$96"}</definedName>
    <definedName name="р1_1" localSheetId="2">{"'Sheet1'!$A$1:$G$96","'Sheet1'!$A$1:$H$96"}</definedName>
    <definedName name="р1_1" localSheetId="25">{"'Sheet1'!$A$1:$G$96","'Sheet1'!$A$1:$H$96"}</definedName>
    <definedName name="р1_1" localSheetId="24">{"'Sheet1'!$A$1:$G$96","'Sheet1'!$A$1:$H$96"}</definedName>
    <definedName name="р1_1">{"'Sheet1'!$A$1:$G$96","'Sheet1'!$A$1:$H$96"}</definedName>
    <definedName name="р1_2" localSheetId="28">{"'Sheet1'!$A$1:$G$96","'Sheet1'!$A$1:$H$96"}</definedName>
    <definedName name="р1_2" localSheetId="2">{"'Sheet1'!$A$1:$G$96","'Sheet1'!$A$1:$H$96"}</definedName>
    <definedName name="р1_2" localSheetId="25">{"'Sheet1'!$A$1:$G$96","'Sheet1'!$A$1:$H$96"}</definedName>
    <definedName name="р1_2" localSheetId="24">{"'Sheet1'!$A$1:$G$96","'Sheet1'!$A$1:$H$96"}</definedName>
    <definedName name="р1_2">{"'Sheet1'!$A$1:$G$96","'Sheet1'!$A$1:$H$96"}</definedName>
    <definedName name="р1_3" localSheetId="28">{"'Sheet1'!$A$1:$G$96","'Sheet1'!$A$1:$H$96"}</definedName>
    <definedName name="р1_3" localSheetId="2">{"'Sheet1'!$A$1:$G$96","'Sheet1'!$A$1:$H$96"}</definedName>
    <definedName name="р1_3" localSheetId="25">{"'Sheet1'!$A$1:$G$96","'Sheet1'!$A$1:$H$96"}</definedName>
    <definedName name="р1_3" localSheetId="24">{"'Sheet1'!$A$1:$G$96","'Sheet1'!$A$1:$H$96"}</definedName>
    <definedName name="р1_3">{"'Sheet1'!$A$1:$G$96","'Sheet1'!$A$1:$H$96"}</definedName>
    <definedName name="р1_4" localSheetId="28">{"'Sheet1'!$A$1:$G$96","'Sheet1'!$A$1:$H$96"}</definedName>
    <definedName name="р1_4" localSheetId="2">{"'Sheet1'!$A$1:$G$96","'Sheet1'!$A$1:$H$96"}</definedName>
    <definedName name="р1_4" localSheetId="25">{"'Sheet1'!$A$1:$G$96","'Sheet1'!$A$1:$H$96"}</definedName>
    <definedName name="р1_4" localSheetId="24">{"'Sheet1'!$A$1:$G$96","'Sheet1'!$A$1:$H$96"}</definedName>
    <definedName name="р1_4">{"'Sheet1'!$A$1:$G$96","'Sheet1'!$A$1:$H$96"}</definedName>
    <definedName name="р4" localSheetId="28">#REF!</definedName>
    <definedName name="р4" localSheetId="2">#REF!</definedName>
    <definedName name="р4" localSheetId="25">#REF!</definedName>
    <definedName name="р4">#REF!</definedName>
    <definedName name="р4_1" localSheetId="25">#REF!</definedName>
    <definedName name="р4_1">#REF!</definedName>
    <definedName name="р4_2" localSheetId="25">#REF!</definedName>
    <definedName name="р4_2">#REF!</definedName>
    <definedName name="р5" localSheetId="9">#N/A</definedName>
    <definedName name="р5">#N/A</definedName>
    <definedName name="р6" localSheetId="28">#REF!</definedName>
    <definedName name="р6" localSheetId="2">#REF!</definedName>
    <definedName name="р6" localSheetId="25">#REF!</definedName>
    <definedName name="р6">#REF!</definedName>
    <definedName name="р6_1" localSheetId="25">#REF!</definedName>
    <definedName name="р6_1">#REF!</definedName>
    <definedName name="р6_2" localSheetId="25">#REF!</definedName>
    <definedName name="р6_2">#REF!</definedName>
    <definedName name="работы">[47]Работы!$A$1:$A$42</definedName>
    <definedName name="расх" localSheetId="9">#N/A</definedName>
    <definedName name="расх">#N/A</definedName>
    <definedName name="РАСХОД" localSheetId="28">#REF!</definedName>
    <definedName name="РАСХОД" localSheetId="2">#REF!</definedName>
    <definedName name="РАСХОД" localSheetId="25">#REF!</definedName>
    <definedName name="РАСХОД">#REF!</definedName>
    <definedName name="РАСХОД_1" localSheetId="25">#REF!</definedName>
    <definedName name="РАСХОД_1">#REF!</definedName>
    <definedName name="РАСХОД_2" localSheetId="25">#REF!</definedName>
    <definedName name="РАСХОД_2">#REF!</definedName>
    <definedName name="расчет" localSheetId="28">#N/A</definedName>
    <definedName name="расчет" localSheetId="2">#N/A</definedName>
    <definedName name="расчет" localSheetId="9">'приложение 5.2.1'!расчет</definedName>
    <definedName name="расчет" localSheetId="25">#N/A</definedName>
    <definedName name="расчет" localSheetId="24">#N/A</definedName>
    <definedName name="расчет">'приложение 5.2.1'!расчет</definedName>
    <definedName name="расчет1" localSheetId="28">#REF!</definedName>
    <definedName name="расчет1" localSheetId="2">#REF!</definedName>
    <definedName name="расчет1" localSheetId="25">#REF!</definedName>
    <definedName name="расчет1" localSheetId="24">#REF!</definedName>
    <definedName name="расчет1">#REF!</definedName>
    <definedName name="расчет2" localSheetId="25">#REF!</definedName>
    <definedName name="расчет2">#REF!</definedName>
    <definedName name="расчет2_1" localSheetId="25">#REF!</definedName>
    <definedName name="расчет2_1">#REF!</definedName>
    <definedName name="расчет2_2" localSheetId="25">#REF!</definedName>
    <definedName name="расчет2_2">#REF!</definedName>
    <definedName name="РГК">[59]Справочники!$A$4:$A$4</definedName>
    <definedName name="РГРЭС" localSheetId="9">#N/A</definedName>
    <definedName name="РГРЭС">#N/A</definedName>
    <definedName name="рем" localSheetId="9">#N/A</definedName>
    <definedName name="рем">#N/A</definedName>
    <definedName name="РЕНТАБЕЛЬНОСТЬ" localSheetId="28">#REF!</definedName>
    <definedName name="РЕНТАБЕЛЬНОСТЬ" localSheetId="2">#REF!</definedName>
    <definedName name="РЕНТАБЕЛЬНОСТЬ" localSheetId="25">#REF!</definedName>
    <definedName name="РЕНТАБЕЛЬНОСТЬ">#REF!</definedName>
    <definedName name="РЕНТАБЕЛЬНОСТЬ_1" localSheetId="25">#REF!</definedName>
    <definedName name="РЕНТАБЕЛЬНОСТЬ_1">#REF!</definedName>
    <definedName name="РЕНТАБЕЛЬНОСТЬ_2" localSheetId="25">#REF!</definedName>
    <definedName name="РЕНТАБЕЛЬНОСТЬ_2">#REF!</definedName>
    <definedName name="роро5" localSheetId="28" hidden="1">{"'Sheet1'!$A$1:$G$96","'Sheet1'!$A$1:$H$96"}</definedName>
    <definedName name="роро5" localSheetId="2" hidden="1">{"'Sheet1'!$A$1:$G$96","'Sheet1'!$A$1:$H$96"}</definedName>
    <definedName name="роро5" localSheetId="25" hidden="1">{"'Sheet1'!$A$1:$G$96","'Sheet1'!$A$1:$H$96"}</definedName>
    <definedName name="роро5" localSheetId="24" hidden="1">{"'Sheet1'!$A$1:$G$96","'Sheet1'!$A$1:$H$96"}</definedName>
    <definedName name="роро5" hidden="1">{"'Sheet1'!$A$1:$G$96","'Sheet1'!$A$1:$H$96"}</definedName>
    <definedName name="рпо" localSheetId="28">#REF!</definedName>
    <definedName name="рпо" localSheetId="2">#REF!</definedName>
    <definedName name="рпо" localSheetId="25">#REF!</definedName>
    <definedName name="рпо" localSheetId="24">#REF!</definedName>
    <definedName name="рпо">#REF!</definedName>
    <definedName name="ррр" localSheetId="28" hidden="1">{"'Sheet1'!$A$1:$G$96","'Sheet1'!$A$1:$H$96"}</definedName>
    <definedName name="ррр" localSheetId="2" hidden="1">{"'Sheet1'!$A$1:$G$96","'Sheet1'!$A$1:$H$96"}</definedName>
    <definedName name="ррр" localSheetId="25" hidden="1">{"'Sheet1'!$A$1:$G$96","'Sheet1'!$A$1:$H$96"}</definedName>
    <definedName name="ррр" localSheetId="24" hidden="1">{"'Sheet1'!$A$1:$G$96","'Sheet1'!$A$1:$H$96"}</definedName>
    <definedName name="ррр" hidden="1">{"'Sheet1'!$A$1:$G$96","'Sheet1'!$A$1:$H$96"}</definedName>
    <definedName name="ррр_1" localSheetId="28">{"'Sheet1'!$A$1:$G$96","'Sheet1'!$A$1:$H$96"}</definedName>
    <definedName name="ррр_1" localSheetId="2">{"'Sheet1'!$A$1:$G$96","'Sheet1'!$A$1:$H$96"}</definedName>
    <definedName name="ррр_1" localSheetId="25">{"'Sheet1'!$A$1:$G$96","'Sheet1'!$A$1:$H$96"}</definedName>
    <definedName name="ррр_1" localSheetId="24">{"'Sheet1'!$A$1:$G$96","'Sheet1'!$A$1:$H$96"}</definedName>
    <definedName name="ррр_1">{"'Sheet1'!$A$1:$G$96","'Sheet1'!$A$1:$H$96"}</definedName>
    <definedName name="ррр_2" localSheetId="28">{"'Sheet1'!$A$1:$G$96","'Sheet1'!$A$1:$H$96"}</definedName>
    <definedName name="ррр_2" localSheetId="2">{"'Sheet1'!$A$1:$G$96","'Sheet1'!$A$1:$H$96"}</definedName>
    <definedName name="ррр_2" localSheetId="25">{"'Sheet1'!$A$1:$G$96","'Sheet1'!$A$1:$H$96"}</definedName>
    <definedName name="ррр_2" localSheetId="24">{"'Sheet1'!$A$1:$G$96","'Sheet1'!$A$1:$H$96"}</definedName>
    <definedName name="ррр_2">{"'Sheet1'!$A$1:$G$96","'Sheet1'!$A$1:$H$96"}</definedName>
    <definedName name="ррр_3" localSheetId="28">{"'Sheet1'!$A$1:$G$96","'Sheet1'!$A$1:$H$96"}</definedName>
    <definedName name="ррр_3" localSheetId="2">{"'Sheet1'!$A$1:$G$96","'Sheet1'!$A$1:$H$96"}</definedName>
    <definedName name="ррр_3" localSheetId="25">{"'Sheet1'!$A$1:$G$96","'Sheet1'!$A$1:$H$96"}</definedName>
    <definedName name="ррр_3" localSheetId="24">{"'Sheet1'!$A$1:$G$96","'Sheet1'!$A$1:$H$96"}</definedName>
    <definedName name="ррр_3">{"'Sheet1'!$A$1:$G$96","'Sheet1'!$A$1:$H$96"}</definedName>
    <definedName name="ррр_4" localSheetId="28">{"'Sheet1'!$A$1:$G$96","'Sheet1'!$A$1:$H$96"}</definedName>
    <definedName name="ррр_4" localSheetId="2">{"'Sheet1'!$A$1:$G$96","'Sheet1'!$A$1:$H$96"}</definedName>
    <definedName name="ррр_4" localSheetId="25">{"'Sheet1'!$A$1:$G$96","'Sheet1'!$A$1:$H$96"}</definedName>
    <definedName name="ррр_4" localSheetId="24">{"'Sheet1'!$A$1:$G$96","'Sheet1'!$A$1:$H$96"}</definedName>
    <definedName name="ррр_4">{"'Sheet1'!$A$1:$G$96","'Sheet1'!$A$1:$H$96"}</definedName>
    <definedName name="РСО" localSheetId="25">[56]ОХР!#REF!</definedName>
    <definedName name="РСО" localSheetId="24">[56]ОХР!#REF!</definedName>
    <definedName name="РСО">[56]ОХР!#REF!</definedName>
    <definedName name="РукВика">[60]Данные!$B$20</definedName>
    <definedName name="РукЗавод">[61]Данные!$B$20</definedName>
    <definedName name="с" localSheetId="9">#N/A</definedName>
    <definedName name="с" localSheetId="25">'[1]План поставок'!#REF!</definedName>
    <definedName name="с">#N/A</definedName>
    <definedName name="Свод" localSheetId="25">[48]Данные!#REF!</definedName>
    <definedName name="Свод" localSheetId="24">[48]Данные!#REF!</definedName>
    <definedName name="Свод">[48]Данные!#REF!</definedName>
    <definedName name="СД_ТЭЦ1" localSheetId="28">#REF!</definedName>
    <definedName name="СД_ТЭЦ1" localSheetId="2">#REF!</definedName>
    <definedName name="СД_ТЭЦ1" localSheetId="25">#REF!</definedName>
    <definedName name="СД_ТЭЦ1" localSheetId="24">#REF!</definedName>
    <definedName name="СД_ТЭЦ1">#REF!</definedName>
    <definedName name="сель" localSheetId="9">#N/A</definedName>
    <definedName name="сель">#N/A</definedName>
    <definedName name="сельск.хоз" localSheetId="9">#N/A</definedName>
    <definedName name="сельск.хоз">#N/A</definedName>
    <definedName name="скидка" localSheetId="28">#REF!</definedName>
    <definedName name="скидка" localSheetId="2">#REF!</definedName>
    <definedName name="скидка" localSheetId="25">#REF!</definedName>
    <definedName name="скидка" localSheetId="24">#REF!</definedName>
    <definedName name="скидка">#REF!</definedName>
    <definedName name="скидка1" localSheetId="25">#REF!</definedName>
    <definedName name="скидка1" localSheetId="24">#REF!</definedName>
    <definedName name="скидка1">#REF!</definedName>
    <definedName name="скидка2" localSheetId="25">#REF!</definedName>
    <definedName name="скидка2" localSheetId="24">#REF!</definedName>
    <definedName name="скидка2">#REF!</definedName>
    <definedName name="сп">[62]Материалы!$A$1:$A$757</definedName>
    <definedName name="спец_непром" localSheetId="28">#REF!</definedName>
    <definedName name="спец_непром" localSheetId="2">#REF!</definedName>
    <definedName name="спец_непром" localSheetId="25">#REF!</definedName>
    <definedName name="спец_непром" localSheetId="24">#REF!</definedName>
    <definedName name="спец_непром">#REF!</definedName>
    <definedName name="список1" localSheetId="25">#REF!</definedName>
    <definedName name="список1" localSheetId="24">#REF!</definedName>
    <definedName name="список1">#REF!</definedName>
    <definedName name="список2" localSheetId="25">#REF!</definedName>
    <definedName name="список2" localSheetId="24">#REF!</definedName>
    <definedName name="список2">#REF!</definedName>
    <definedName name="СПИСОК3" localSheetId="25">#REF!</definedName>
    <definedName name="СПИСОК3">#REF!</definedName>
    <definedName name="список4" localSheetId="25">#REF!</definedName>
    <definedName name="список4">#REF!</definedName>
    <definedName name="сс" localSheetId="9">#N/A</definedName>
    <definedName name="сс">#N/A</definedName>
    <definedName name="сссс" localSheetId="9">#N/A</definedName>
    <definedName name="сссс">#N/A</definedName>
    <definedName name="ссы" localSheetId="9">#N/A</definedName>
    <definedName name="ссы">#N/A</definedName>
    <definedName name="ссы2" localSheetId="9">#N/A</definedName>
    <definedName name="ссы2">#N/A</definedName>
    <definedName name="сталь" localSheetId="28" hidden="1">{#N/A,#N/A,TRUE,"Лист2"}</definedName>
    <definedName name="сталь" localSheetId="2" hidden="1">{#N/A,#N/A,TRUE,"Лист2"}</definedName>
    <definedName name="сталь" localSheetId="25" hidden="1">{#N/A,#N/A,TRUE,"Лист2"}</definedName>
    <definedName name="сталь" localSheetId="24" hidden="1">{#N/A,#N/A,TRUE,"Лист2"}</definedName>
    <definedName name="сталь" hidden="1">{#N/A,#N/A,TRUE,"Лист2"}</definedName>
    <definedName name="сталь_1" localSheetId="28">{#N/A,#N/A,TRUE,"Лист2"}</definedName>
    <definedName name="сталь_1" localSheetId="2">{#N/A,#N/A,TRUE,"Лист2"}</definedName>
    <definedName name="сталь_1" localSheetId="25">{#N/A,#N/A,TRUE,"Лист2"}</definedName>
    <definedName name="сталь_1" localSheetId="24">{#N/A,#N/A,TRUE,"Лист2"}</definedName>
    <definedName name="сталь_1">{#N/A,#N/A,TRUE,"Лист2"}</definedName>
    <definedName name="сталь_2" localSheetId="28">{#N/A,#N/A,TRUE,"Лист2"}</definedName>
    <definedName name="сталь_2" localSheetId="2">{#N/A,#N/A,TRUE,"Лист2"}</definedName>
    <definedName name="сталь_2" localSheetId="25">{#N/A,#N/A,TRUE,"Лист2"}</definedName>
    <definedName name="сталь_2" localSheetId="24">{#N/A,#N/A,TRUE,"Лист2"}</definedName>
    <definedName name="сталь_2">{#N/A,#N/A,TRUE,"Лист2"}</definedName>
    <definedName name="сталь_3" localSheetId="28">{#N/A,#N/A,TRUE,"Лист2"}</definedName>
    <definedName name="сталь_3" localSheetId="2">{#N/A,#N/A,TRUE,"Лист2"}</definedName>
    <definedName name="сталь_3" localSheetId="25">{#N/A,#N/A,TRUE,"Лист2"}</definedName>
    <definedName name="сталь_3" localSheetId="24">{#N/A,#N/A,TRUE,"Лист2"}</definedName>
    <definedName name="сталь_3">{#N/A,#N/A,TRUE,"Лист2"}</definedName>
    <definedName name="сталь_4" localSheetId="28">{#N/A,#N/A,TRUE,"Лист2"}</definedName>
    <definedName name="сталь_4" localSheetId="2">{#N/A,#N/A,TRUE,"Лист2"}</definedName>
    <definedName name="сталь_4" localSheetId="25">{#N/A,#N/A,TRUE,"Лист2"}</definedName>
    <definedName name="сталь_4" localSheetId="24">{#N/A,#N/A,TRUE,"Лист2"}</definedName>
    <definedName name="сталь_4">{#N/A,#N/A,TRUE,"Лист2"}</definedName>
    <definedName name="сталь_5" localSheetId="28">{#N/A,#N/A,TRUE,"Лист2"}</definedName>
    <definedName name="сталь_5" localSheetId="2">{#N/A,#N/A,TRUE,"Лист2"}</definedName>
    <definedName name="сталь_5" localSheetId="25">{#N/A,#N/A,TRUE,"Лист2"}</definedName>
    <definedName name="сталь_5" localSheetId="24">{#N/A,#N/A,TRUE,"Лист2"}</definedName>
    <definedName name="сталь_5">{#N/A,#N/A,TRUE,"Лист2"}</definedName>
    <definedName name="сталь_6" localSheetId="28">{#N/A,#N/A,TRUE,"Лист2"}</definedName>
    <definedName name="сталь_6" localSheetId="2">{#N/A,#N/A,TRUE,"Лист2"}</definedName>
    <definedName name="сталь_6" localSheetId="25">{#N/A,#N/A,TRUE,"Лист2"}</definedName>
    <definedName name="сталь_6" localSheetId="24">{#N/A,#N/A,TRUE,"Лист2"}</definedName>
    <definedName name="сталь_6">{#N/A,#N/A,TRUE,"Лист2"}</definedName>
    <definedName name="сталь_7" localSheetId="28">{#N/A,#N/A,TRUE,"Лист2"}</definedName>
    <definedName name="сталь_7" localSheetId="2">{#N/A,#N/A,TRUE,"Лист2"}</definedName>
    <definedName name="сталь_7" localSheetId="25">{#N/A,#N/A,TRUE,"Лист2"}</definedName>
    <definedName name="сталь_7" localSheetId="24">{#N/A,#N/A,TRUE,"Лист2"}</definedName>
    <definedName name="сталь_7">{#N/A,#N/A,TRUE,"Лист2"}</definedName>
    <definedName name="т" localSheetId="25">#REF!</definedName>
    <definedName name="т">[63]Данные!$A$18</definedName>
    <definedName name="т_1" localSheetId="28">#REF!</definedName>
    <definedName name="т_1" localSheetId="2">#REF!</definedName>
    <definedName name="т_1" localSheetId="25">#REF!</definedName>
    <definedName name="т_1">#REF!</definedName>
    <definedName name="т_2" localSheetId="25">#REF!</definedName>
    <definedName name="т_2">#REF!</definedName>
    <definedName name="т5" localSheetId="28" hidden="1">{"'Sheet1'!$A$1:$G$96","'Sheet1'!$A$1:$H$96"}</definedName>
    <definedName name="т5" localSheetId="2" hidden="1">{"'Sheet1'!$A$1:$G$96","'Sheet1'!$A$1:$H$96"}</definedName>
    <definedName name="т5" localSheetId="25" hidden="1">{"'Sheet1'!$A$1:$G$96","'Sheet1'!$A$1:$H$96"}</definedName>
    <definedName name="т5" localSheetId="24" hidden="1">{"'Sheet1'!$A$1:$G$96","'Sheet1'!$A$1:$H$96"}</definedName>
    <definedName name="т5" hidden="1">{"'Sheet1'!$A$1:$G$96","'Sheet1'!$A$1:$H$96"}</definedName>
    <definedName name="т5_1" localSheetId="28">{"'Sheet1'!$A$1:$G$96","'Sheet1'!$A$1:$H$96"}</definedName>
    <definedName name="т5_1" localSheetId="2">{"'Sheet1'!$A$1:$G$96","'Sheet1'!$A$1:$H$96"}</definedName>
    <definedName name="т5_1" localSheetId="25">{"'Sheet1'!$A$1:$G$96","'Sheet1'!$A$1:$H$96"}</definedName>
    <definedName name="т5_1" localSheetId="24">{"'Sheet1'!$A$1:$G$96","'Sheet1'!$A$1:$H$96"}</definedName>
    <definedName name="т5_1">{"'Sheet1'!$A$1:$G$96","'Sheet1'!$A$1:$H$96"}</definedName>
    <definedName name="т5_2" localSheetId="28">{"'Sheet1'!$A$1:$G$96","'Sheet1'!$A$1:$H$96"}</definedName>
    <definedName name="т5_2" localSheetId="2">{"'Sheet1'!$A$1:$G$96","'Sheet1'!$A$1:$H$96"}</definedName>
    <definedName name="т5_2" localSheetId="25">{"'Sheet1'!$A$1:$G$96","'Sheet1'!$A$1:$H$96"}</definedName>
    <definedName name="т5_2" localSheetId="24">{"'Sheet1'!$A$1:$G$96","'Sheet1'!$A$1:$H$96"}</definedName>
    <definedName name="т5_2">{"'Sheet1'!$A$1:$G$96","'Sheet1'!$A$1:$H$96"}</definedName>
    <definedName name="т5_3" localSheetId="28">{"'Sheet1'!$A$1:$G$96","'Sheet1'!$A$1:$H$96"}</definedName>
    <definedName name="т5_3" localSheetId="2">{"'Sheet1'!$A$1:$G$96","'Sheet1'!$A$1:$H$96"}</definedName>
    <definedName name="т5_3" localSheetId="25">{"'Sheet1'!$A$1:$G$96","'Sheet1'!$A$1:$H$96"}</definedName>
    <definedName name="т5_3" localSheetId="24">{"'Sheet1'!$A$1:$G$96","'Sheet1'!$A$1:$H$96"}</definedName>
    <definedName name="т5_3">{"'Sheet1'!$A$1:$G$96","'Sheet1'!$A$1:$H$96"}</definedName>
    <definedName name="т5_4" localSheetId="28">{"'Sheet1'!$A$1:$G$96","'Sheet1'!$A$1:$H$96"}</definedName>
    <definedName name="т5_4" localSheetId="2">{"'Sheet1'!$A$1:$G$96","'Sheet1'!$A$1:$H$96"}</definedName>
    <definedName name="т5_4" localSheetId="25">{"'Sheet1'!$A$1:$G$96","'Sheet1'!$A$1:$H$96"}</definedName>
    <definedName name="т5_4" localSheetId="24">{"'Sheet1'!$A$1:$G$96","'Sheet1'!$A$1:$H$96"}</definedName>
    <definedName name="т5_4">{"'Sheet1'!$A$1:$G$96","'Sheet1'!$A$1:$H$96"}</definedName>
    <definedName name="т7" localSheetId="28" hidden="1">{"'Sheet1'!$A$1:$G$96","'Sheet1'!$A$1:$H$96"}</definedName>
    <definedName name="т7" localSheetId="2" hidden="1">{"'Sheet1'!$A$1:$G$96","'Sheet1'!$A$1:$H$96"}</definedName>
    <definedName name="т7" localSheetId="25" hidden="1">{"'Sheet1'!$A$1:$G$96","'Sheet1'!$A$1:$H$96"}</definedName>
    <definedName name="т7" localSheetId="24" hidden="1">{"'Sheet1'!$A$1:$G$96","'Sheet1'!$A$1:$H$96"}</definedName>
    <definedName name="т7" hidden="1">{"'Sheet1'!$A$1:$G$96","'Sheet1'!$A$1:$H$96"}</definedName>
    <definedName name="т7_1" localSheetId="28">{"'Sheet1'!$A$1:$G$96","'Sheet1'!$A$1:$H$96"}</definedName>
    <definedName name="т7_1" localSheetId="2">{"'Sheet1'!$A$1:$G$96","'Sheet1'!$A$1:$H$96"}</definedName>
    <definedName name="т7_1" localSheetId="25">{"'Sheet1'!$A$1:$G$96","'Sheet1'!$A$1:$H$96"}</definedName>
    <definedName name="т7_1" localSheetId="24">{"'Sheet1'!$A$1:$G$96","'Sheet1'!$A$1:$H$96"}</definedName>
    <definedName name="т7_1">{"'Sheet1'!$A$1:$G$96","'Sheet1'!$A$1:$H$96"}</definedName>
    <definedName name="т7_2" localSheetId="28">{"'Sheet1'!$A$1:$G$96","'Sheet1'!$A$1:$H$96"}</definedName>
    <definedName name="т7_2" localSheetId="2">{"'Sheet1'!$A$1:$G$96","'Sheet1'!$A$1:$H$96"}</definedName>
    <definedName name="т7_2" localSheetId="25">{"'Sheet1'!$A$1:$G$96","'Sheet1'!$A$1:$H$96"}</definedName>
    <definedName name="т7_2" localSheetId="24">{"'Sheet1'!$A$1:$G$96","'Sheet1'!$A$1:$H$96"}</definedName>
    <definedName name="т7_2">{"'Sheet1'!$A$1:$G$96","'Sheet1'!$A$1:$H$96"}</definedName>
    <definedName name="т7_3" localSheetId="28">{"'Sheet1'!$A$1:$G$96","'Sheet1'!$A$1:$H$96"}</definedName>
    <definedName name="т7_3" localSheetId="2">{"'Sheet1'!$A$1:$G$96","'Sheet1'!$A$1:$H$96"}</definedName>
    <definedName name="т7_3" localSheetId="25">{"'Sheet1'!$A$1:$G$96","'Sheet1'!$A$1:$H$96"}</definedName>
    <definedName name="т7_3" localSheetId="24">{"'Sheet1'!$A$1:$G$96","'Sheet1'!$A$1:$H$96"}</definedName>
    <definedName name="т7_3">{"'Sheet1'!$A$1:$G$96","'Sheet1'!$A$1:$H$96"}</definedName>
    <definedName name="т7_4" localSheetId="28">{"'Sheet1'!$A$1:$G$96","'Sheet1'!$A$1:$H$96"}</definedName>
    <definedName name="т7_4" localSheetId="2">{"'Sheet1'!$A$1:$G$96","'Sheet1'!$A$1:$H$96"}</definedName>
    <definedName name="т7_4" localSheetId="25">{"'Sheet1'!$A$1:$G$96","'Sheet1'!$A$1:$H$96"}</definedName>
    <definedName name="т7_4" localSheetId="24">{"'Sheet1'!$A$1:$G$96","'Sheet1'!$A$1:$H$96"}</definedName>
    <definedName name="т7_4">{"'Sheet1'!$A$1:$G$96","'Sheet1'!$A$1:$H$96"}</definedName>
    <definedName name="тарифы" localSheetId="28">#N/A</definedName>
    <definedName name="тарифы" localSheetId="2">#N/A</definedName>
    <definedName name="тарифы" localSheetId="9">'приложение 5.2.1'!тарифы</definedName>
    <definedName name="тарифы" localSheetId="25">#N/A</definedName>
    <definedName name="тарифы" localSheetId="24">#N/A</definedName>
    <definedName name="тарифы">'приложение 5.2.1'!тарифы</definedName>
    <definedName name="ТД">[64]Данные!$A$19</definedName>
    <definedName name="теплоноситель" localSheetId="28">#N/A</definedName>
    <definedName name="теплоноситель" localSheetId="2">#N/A</definedName>
    <definedName name="теплоноситель" localSheetId="9">'приложение 5.2.1'!теплоноситель</definedName>
    <definedName name="теплоноситель" localSheetId="25">#N/A</definedName>
    <definedName name="теплоноситель" localSheetId="24">#N/A</definedName>
    <definedName name="теплоноситель">'приложение 5.2.1'!теплоноситель</definedName>
    <definedName name="тов" localSheetId="9">#N/A</definedName>
    <definedName name="тов">#N/A</definedName>
    <definedName name="ТоргДома">'[65]Ф2.1 Бюджет доходов и расходов'!$AQ$10</definedName>
    <definedName name="третий" localSheetId="28">#REF!</definedName>
    <definedName name="третий" localSheetId="2">#REF!</definedName>
    <definedName name="третий" localSheetId="25">#REF!</definedName>
    <definedName name="третий" localSheetId="24">#REF!</definedName>
    <definedName name="третий">#REF!</definedName>
    <definedName name="три" localSheetId="9">#N/A</definedName>
    <definedName name="три">#N/A</definedName>
    <definedName name="ттт" localSheetId="28">#REF!</definedName>
    <definedName name="ттт" localSheetId="2">#REF!</definedName>
    <definedName name="ттт" localSheetId="25">#REF!</definedName>
    <definedName name="ттт" localSheetId="24">#REF!</definedName>
    <definedName name="ттт">#REF!</definedName>
    <definedName name="у" localSheetId="9">#N/A</definedName>
    <definedName name="у">#N/A</definedName>
    <definedName name="у1" localSheetId="9">#N/A</definedName>
    <definedName name="у1" localSheetId="25">#REF!</definedName>
    <definedName name="у1">#N/A</definedName>
    <definedName name="у1_1" localSheetId="28">#REF!</definedName>
    <definedName name="у1_1" localSheetId="2">#REF!</definedName>
    <definedName name="у1_1" localSheetId="25">#REF!</definedName>
    <definedName name="у1_1">#REF!</definedName>
    <definedName name="у1_2" localSheetId="25">#REF!</definedName>
    <definedName name="у1_2">#REF!</definedName>
    <definedName name="убранн" localSheetId="28">#N/A</definedName>
    <definedName name="убранн" localSheetId="2">#N/A</definedName>
    <definedName name="убранн" localSheetId="9">'приложение 5.2.1'!убранн</definedName>
    <definedName name="убранн" localSheetId="25">#N/A</definedName>
    <definedName name="убранн" localSheetId="24">#N/A</definedName>
    <definedName name="убранн">'приложение 5.2.1'!убранн</definedName>
    <definedName name="уголь" localSheetId="25">#REF!</definedName>
    <definedName name="УГОЛЬ">[46]Справочники!$A$19:$A$21</definedName>
    <definedName name="уголь_1" localSheetId="28">#REF!</definedName>
    <definedName name="уголь_1" localSheetId="2">#REF!</definedName>
    <definedName name="уголь_1" localSheetId="25">#REF!</definedName>
    <definedName name="уголь_1">#REF!</definedName>
    <definedName name="уголь_2" localSheetId="25">#REF!</definedName>
    <definedName name="уголь_2">#REF!</definedName>
    <definedName name="Условия_ИМ" localSheetId="25">[41]TOPLIWO!#REF!</definedName>
    <definedName name="Условия_ИМ" localSheetId="24">[41]TOPLIWO!#REF!</definedName>
    <definedName name="Условия_ИМ">[41]TOPLIWO!#REF!</definedName>
    <definedName name="ууу" localSheetId="9">#N/A</definedName>
    <definedName name="ууу">#N/A</definedName>
    <definedName name="ф" localSheetId="28" hidden="1">{#N/A,#N/A,TRUE,"Лист2"}</definedName>
    <definedName name="ф" localSheetId="2" hidden="1">{#N/A,#N/A,TRUE,"Лист2"}</definedName>
    <definedName name="ф" localSheetId="25" hidden="1">{#N/A,#N/A,TRUE,"Лист2"}</definedName>
    <definedName name="ф" localSheetId="24" hidden="1">{#N/A,#N/A,TRUE,"Лист2"}</definedName>
    <definedName name="ф" hidden="1">{#N/A,#N/A,TRUE,"Лист2"}</definedName>
    <definedName name="ф_1" localSheetId="28">{#N/A,#N/A,TRUE,"Лист2"}</definedName>
    <definedName name="ф_1" localSheetId="2">{#N/A,#N/A,TRUE,"Лист2"}</definedName>
    <definedName name="ф_1" localSheetId="25">{#N/A,#N/A,TRUE,"Лист2"}</definedName>
    <definedName name="ф_1" localSheetId="24">{#N/A,#N/A,TRUE,"Лист2"}</definedName>
    <definedName name="ф_1">{#N/A,#N/A,TRUE,"Лист2"}</definedName>
    <definedName name="ф_2" localSheetId="28">{#N/A,#N/A,TRUE,"Лист2"}</definedName>
    <definedName name="ф_2" localSheetId="2">{#N/A,#N/A,TRUE,"Лист2"}</definedName>
    <definedName name="ф_2" localSheetId="25">{#N/A,#N/A,TRUE,"Лист2"}</definedName>
    <definedName name="ф_2" localSheetId="24">{#N/A,#N/A,TRUE,"Лист2"}</definedName>
    <definedName name="ф_2">{#N/A,#N/A,TRUE,"Лист2"}</definedName>
    <definedName name="ф_3" localSheetId="28">{#N/A,#N/A,TRUE,"Лист2"}</definedName>
    <definedName name="ф_3" localSheetId="2">{#N/A,#N/A,TRUE,"Лист2"}</definedName>
    <definedName name="ф_3" localSheetId="25">{#N/A,#N/A,TRUE,"Лист2"}</definedName>
    <definedName name="ф_3" localSheetId="24">{#N/A,#N/A,TRUE,"Лист2"}</definedName>
    <definedName name="ф_3">{#N/A,#N/A,TRUE,"Лист2"}</definedName>
    <definedName name="ф_4" localSheetId="28">{#N/A,#N/A,TRUE,"Лист2"}</definedName>
    <definedName name="ф_4" localSheetId="2">{#N/A,#N/A,TRUE,"Лист2"}</definedName>
    <definedName name="ф_4" localSheetId="25">{#N/A,#N/A,TRUE,"Лист2"}</definedName>
    <definedName name="ф_4" localSheetId="24">{#N/A,#N/A,TRUE,"Лист2"}</definedName>
    <definedName name="ф_4">{#N/A,#N/A,TRUE,"Лист2"}</definedName>
    <definedName name="ф_5" localSheetId="28">{#N/A,#N/A,TRUE,"Лист2"}</definedName>
    <definedName name="ф_5" localSheetId="2">{#N/A,#N/A,TRUE,"Лист2"}</definedName>
    <definedName name="ф_5" localSheetId="25">{#N/A,#N/A,TRUE,"Лист2"}</definedName>
    <definedName name="ф_5" localSheetId="24">{#N/A,#N/A,TRUE,"Лист2"}</definedName>
    <definedName name="ф_5">{#N/A,#N/A,TRUE,"Лист2"}</definedName>
    <definedName name="ф_6" localSheetId="28">{#N/A,#N/A,TRUE,"Лист2"}</definedName>
    <definedName name="ф_6" localSheetId="2">{#N/A,#N/A,TRUE,"Лист2"}</definedName>
    <definedName name="ф_6" localSheetId="25">{#N/A,#N/A,TRUE,"Лист2"}</definedName>
    <definedName name="ф_6" localSheetId="24">{#N/A,#N/A,TRUE,"Лист2"}</definedName>
    <definedName name="ф_6">{#N/A,#N/A,TRUE,"Лист2"}</definedName>
    <definedName name="ф_7" localSheetId="28">{#N/A,#N/A,TRUE,"Лист2"}</definedName>
    <definedName name="ф_7" localSheetId="2">{#N/A,#N/A,TRUE,"Лист2"}</definedName>
    <definedName name="ф_7" localSheetId="25">{#N/A,#N/A,TRUE,"Лист2"}</definedName>
    <definedName name="ф_7" localSheetId="24">{#N/A,#N/A,TRUE,"Лист2"}</definedName>
    <definedName name="ф_7">{#N/A,#N/A,TRUE,"Лист2"}</definedName>
    <definedName name="ф_8" localSheetId="28">{#N/A,#N/A,TRUE,"Лист2"}</definedName>
    <definedName name="ф_8" localSheetId="2">{#N/A,#N/A,TRUE,"Лист2"}</definedName>
    <definedName name="ф_8" localSheetId="25">{#N/A,#N/A,TRUE,"Лист2"}</definedName>
    <definedName name="ф_8" localSheetId="24">{#N/A,#N/A,TRUE,"Лист2"}</definedName>
    <definedName name="ф_8">{#N/A,#N/A,TRUE,"Лист2"}</definedName>
    <definedName name="Ф11111" localSheetId="28">#REF!</definedName>
    <definedName name="Ф11111" localSheetId="2">#REF!</definedName>
    <definedName name="Ф11111" localSheetId="25">#REF!</definedName>
    <definedName name="Ф11111">#REF!</definedName>
    <definedName name="Ф11111_1" localSheetId="25">#REF!</definedName>
    <definedName name="Ф11111_1">#REF!</definedName>
    <definedName name="Ф11111_2" localSheetId="25">#REF!</definedName>
    <definedName name="Ф11111_2">#REF!</definedName>
    <definedName name="ф2" localSheetId="28" hidden="1">{#N/A,#N/A,TRUE,"Лист2"}</definedName>
    <definedName name="ф2" localSheetId="2" hidden="1">{#N/A,#N/A,TRUE,"Лист2"}</definedName>
    <definedName name="ф2" localSheetId="25" hidden="1">{#N/A,#N/A,TRUE,"Лист2"}</definedName>
    <definedName name="ф2" localSheetId="24" hidden="1">{#N/A,#N/A,TRUE,"Лист2"}</definedName>
    <definedName name="ф2" hidden="1">{#N/A,#N/A,TRUE,"Лист2"}</definedName>
    <definedName name="ф2_1" localSheetId="28">{#N/A,#N/A,TRUE,"Лист2"}</definedName>
    <definedName name="ф2_1" localSheetId="2">{#N/A,#N/A,TRUE,"Лист2"}</definedName>
    <definedName name="ф2_1" localSheetId="25">{#N/A,#N/A,TRUE,"Лист2"}</definedName>
    <definedName name="ф2_1" localSheetId="24">{#N/A,#N/A,TRUE,"Лист2"}</definedName>
    <definedName name="ф2_1">{#N/A,#N/A,TRUE,"Лист2"}</definedName>
    <definedName name="ф2_2" localSheetId="28">{#N/A,#N/A,TRUE,"Лист2"}</definedName>
    <definedName name="ф2_2" localSheetId="2">{#N/A,#N/A,TRUE,"Лист2"}</definedName>
    <definedName name="ф2_2" localSheetId="25">{#N/A,#N/A,TRUE,"Лист2"}</definedName>
    <definedName name="ф2_2" localSheetId="24">{#N/A,#N/A,TRUE,"Лист2"}</definedName>
    <definedName name="ф2_2">{#N/A,#N/A,TRUE,"Лист2"}</definedName>
    <definedName name="ф2_3" localSheetId="28">{#N/A,#N/A,TRUE,"Лист2"}</definedName>
    <definedName name="ф2_3" localSheetId="2">{#N/A,#N/A,TRUE,"Лист2"}</definedName>
    <definedName name="ф2_3" localSheetId="25">{#N/A,#N/A,TRUE,"Лист2"}</definedName>
    <definedName name="ф2_3" localSheetId="24">{#N/A,#N/A,TRUE,"Лист2"}</definedName>
    <definedName name="ф2_3">{#N/A,#N/A,TRUE,"Лист2"}</definedName>
    <definedName name="ф2_4" localSheetId="28">{#N/A,#N/A,TRUE,"Лист2"}</definedName>
    <definedName name="ф2_4" localSheetId="2">{#N/A,#N/A,TRUE,"Лист2"}</definedName>
    <definedName name="ф2_4" localSheetId="25">{#N/A,#N/A,TRUE,"Лист2"}</definedName>
    <definedName name="ф2_4" localSheetId="24">{#N/A,#N/A,TRUE,"Лист2"}</definedName>
    <definedName name="ф2_4">{#N/A,#N/A,TRUE,"Лист2"}</definedName>
    <definedName name="ф2_5" localSheetId="28">{#N/A,#N/A,TRUE,"Лист2"}</definedName>
    <definedName name="ф2_5" localSheetId="2">{#N/A,#N/A,TRUE,"Лист2"}</definedName>
    <definedName name="ф2_5" localSheetId="25">{#N/A,#N/A,TRUE,"Лист2"}</definedName>
    <definedName name="ф2_5" localSheetId="24">{#N/A,#N/A,TRUE,"Лист2"}</definedName>
    <definedName name="ф2_5">{#N/A,#N/A,TRUE,"Лист2"}</definedName>
    <definedName name="ф2_6" localSheetId="28">{#N/A,#N/A,TRUE,"Лист2"}</definedName>
    <definedName name="ф2_6" localSheetId="2">{#N/A,#N/A,TRUE,"Лист2"}</definedName>
    <definedName name="ф2_6" localSheetId="25">{#N/A,#N/A,TRUE,"Лист2"}</definedName>
    <definedName name="ф2_6" localSheetId="24">{#N/A,#N/A,TRUE,"Лист2"}</definedName>
    <definedName name="ф2_6">{#N/A,#N/A,TRUE,"Лист2"}</definedName>
    <definedName name="ф2_7" localSheetId="28">{#N/A,#N/A,TRUE,"Лист2"}</definedName>
    <definedName name="ф2_7" localSheetId="2">{#N/A,#N/A,TRUE,"Лист2"}</definedName>
    <definedName name="ф2_7" localSheetId="25">{#N/A,#N/A,TRUE,"Лист2"}</definedName>
    <definedName name="ф2_7" localSheetId="24">{#N/A,#N/A,TRUE,"Лист2"}</definedName>
    <definedName name="ф2_7">{#N/A,#N/A,TRUE,"Лист2"}</definedName>
    <definedName name="ф2_8" localSheetId="28">{#N/A,#N/A,TRUE,"Лист2"}</definedName>
    <definedName name="ф2_8" localSheetId="2">{#N/A,#N/A,TRUE,"Лист2"}</definedName>
    <definedName name="ф2_8" localSheetId="25">{#N/A,#N/A,TRUE,"Лист2"}</definedName>
    <definedName name="ф2_8" localSheetId="24">{#N/A,#N/A,TRUE,"Лист2"}</definedName>
    <definedName name="ф2_8">{#N/A,#N/A,TRUE,"Лист2"}</definedName>
    <definedName name="ф3" localSheetId="25">#REF!</definedName>
    <definedName name="ф3">#REF!</definedName>
    <definedName name="ф3_1" localSheetId="28">{#N/A,#N/A,TRUE,"Лист2"}</definedName>
    <definedName name="ф3_1" localSheetId="2">{#N/A,#N/A,TRUE,"Лист2"}</definedName>
    <definedName name="ф3_1" localSheetId="25">{#N/A,#N/A,TRUE,"Лист2"}</definedName>
    <definedName name="ф3_1" localSheetId="24">{#N/A,#N/A,TRUE,"Лист2"}</definedName>
    <definedName name="ф3_1">{#N/A,#N/A,TRUE,"Лист2"}</definedName>
    <definedName name="ф3_10" localSheetId="28">{#N/A,#N/A,TRUE,"Лист2"}</definedName>
    <definedName name="ф3_10" localSheetId="2">{#N/A,#N/A,TRUE,"Лист2"}</definedName>
    <definedName name="ф3_10" localSheetId="25">{#N/A,#N/A,TRUE,"Лист2"}</definedName>
    <definedName name="ф3_10" localSheetId="24">{#N/A,#N/A,TRUE,"Лист2"}</definedName>
    <definedName name="ф3_10">{#N/A,#N/A,TRUE,"Лист2"}</definedName>
    <definedName name="ф3_11" localSheetId="28">{#N/A,#N/A,TRUE,"Лист2"}</definedName>
    <definedName name="ф3_11" localSheetId="2">{#N/A,#N/A,TRUE,"Лист2"}</definedName>
    <definedName name="ф3_11" localSheetId="25">{#N/A,#N/A,TRUE,"Лист2"}</definedName>
    <definedName name="ф3_11" localSheetId="24">{#N/A,#N/A,TRUE,"Лист2"}</definedName>
    <definedName name="ф3_11">{#N/A,#N/A,TRUE,"Лист2"}</definedName>
    <definedName name="ф3_2" localSheetId="28">{#N/A,#N/A,TRUE,"Лист2"}</definedName>
    <definedName name="ф3_2" localSheetId="2">{#N/A,#N/A,TRUE,"Лист2"}</definedName>
    <definedName name="ф3_2" localSheetId="25">{#N/A,#N/A,TRUE,"Лист2"}</definedName>
    <definedName name="ф3_2" localSheetId="24">{#N/A,#N/A,TRUE,"Лист2"}</definedName>
    <definedName name="ф3_2">{#N/A,#N/A,TRUE,"Лист2"}</definedName>
    <definedName name="ф3_3" localSheetId="28">{#N/A,#N/A,TRUE,"Лист2"}</definedName>
    <definedName name="ф3_3" localSheetId="2">{#N/A,#N/A,TRUE,"Лист2"}</definedName>
    <definedName name="ф3_3" localSheetId="25">{#N/A,#N/A,TRUE,"Лист2"}</definedName>
    <definedName name="ф3_3" localSheetId="24">{#N/A,#N/A,TRUE,"Лист2"}</definedName>
    <definedName name="ф3_3">{#N/A,#N/A,TRUE,"Лист2"}</definedName>
    <definedName name="ф3_4" localSheetId="28">#REF!</definedName>
    <definedName name="ф3_4" localSheetId="2">#REF!</definedName>
    <definedName name="ф3_4" localSheetId="25">#REF!</definedName>
    <definedName name="ф3_4">#REF!</definedName>
    <definedName name="ф3_5" localSheetId="28">{#N/A,#N/A,TRUE,"Лист2"}</definedName>
    <definedName name="ф3_5" localSheetId="2">{#N/A,#N/A,TRUE,"Лист2"}</definedName>
    <definedName name="ф3_5" localSheetId="25">{#N/A,#N/A,TRUE,"Лист2"}</definedName>
    <definedName name="ф3_5" localSheetId="24">{#N/A,#N/A,TRUE,"Лист2"}</definedName>
    <definedName name="ф3_5">{#N/A,#N/A,TRUE,"Лист2"}</definedName>
    <definedName name="ф3_6" localSheetId="28">#REF!</definedName>
    <definedName name="ф3_6" localSheetId="2">#REF!</definedName>
    <definedName name="ф3_6" localSheetId="25">#REF!</definedName>
    <definedName name="ф3_6">#REF!</definedName>
    <definedName name="ф3_7" localSheetId="28">{#N/A,#N/A,TRUE,"Лист2"}</definedName>
    <definedName name="ф3_7" localSheetId="2">{#N/A,#N/A,TRUE,"Лист2"}</definedName>
    <definedName name="ф3_7" localSheetId="25">{#N/A,#N/A,TRUE,"Лист2"}</definedName>
    <definedName name="ф3_7" localSheetId="24">{#N/A,#N/A,TRUE,"Лист2"}</definedName>
    <definedName name="ф3_7">{#N/A,#N/A,TRUE,"Лист2"}</definedName>
    <definedName name="ф3_8" localSheetId="28">#REF!</definedName>
    <definedName name="ф3_8" localSheetId="2">#REF!</definedName>
    <definedName name="ф3_8" localSheetId="25">#REF!</definedName>
    <definedName name="ф3_8">#REF!</definedName>
    <definedName name="ф3_9" localSheetId="28">{#N/A,#N/A,TRUE,"Лист2"}</definedName>
    <definedName name="ф3_9" localSheetId="2">{#N/A,#N/A,TRUE,"Лист2"}</definedName>
    <definedName name="ф3_9" localSheetId="25">{#N/A,#N/A,TRUE,"Лист2"}</definedName>
    <definedName name="ф3_9" localSheetId="24">{#N/A,#N/A,TRUE,"Лист2"}</definedName>
    <definedName name="ф3_9">{#N/A,#N/A,TRUE,"Лист2"}</definedName>
    <definedName name="ф9" localSheetId="28">#REF!</definedName>
    <definedName name="ф9" localSheetId="2">#REF!</definedName>
    <definedName name="ф9" localSheetId="25">#REF!</definedName>
    <definedName name="ф9">#REF!</definedName>
    <definedName name="ф9_1" localSheetId="25">#REF!</definedName>
    <definedName name="ф9_1">#REF!</definedName>
    <definedName name="ф9_2" localSheetId="25">#REF!</definedName>
    <definedName name="ф9_2">#REF!</definedName>
    <definedName name="февраль" localSheetId="28" hidden="1">{#N/A,#N/A,TRUE,"Лист2"}</definedName>
    <definedName name="февраль" localSheetId="2" hidden="1">{#N/A,#N/A,TRUE,"Лист2"}</definedName>
    <definedName name="февраль" localSheetId="25" hidden="1">{#N/A,#N/A,TRUE,"Лист2"}</definedName>
    <definedName name="февраль" localSheetId="24" hidden="1">{#N/A,#N/A,TRUE,"Лист2"}</definedName>
    <definedName name="февраль" hidden="1">{#N/A,#N/A,TRUE,"Лист2"}</definedName>
    <definedName name="февраль_1" localSheetId="28">{#N/A,#N/A,TRUE,"Лист2"}</definedName>
    <definedName name="февраль_1" localSheetId="2">{#N/A,#N/A,TRUE,"Лист2"}</definedName>
    <definedName name="февраль_1" localSheetId="25">{#N/A,#N/A,TRUE,"Лист2"}</definedName>
    <definedName name="февраль_1" localSheetId="24">{#N/A,#N/A,TRUE,"Лист2"}</definedName>
    <definedName name="февраль_1">{#N/A,#N/A,TRUE,"Лист2"}</definedName>
    <definedName name="февраль_2" localSheetId="28">{#N/A,#N/A,TRUE,"Лист2"}</definedName>
    <definedName name="февраль_2" localSheetId="2">{#N/A,#N/A,TRUE,"Лист2"}</definedName>
    <definedName name="февраль_2" localSheetId="25">{#N/A,#N/A,TRUE,"Лист2"}</definedName>
    <definedName name="февраль_2" localSheetId="24">{#N/A,#N/A,TRUE,"Лист2"}</definedName>
    <definedName name="февраль_2">{#N/A,#N/A,TRUE,"Лист2"}</definedName>
    <definedName name="февраль_3" localSheetId="28">{#N/A,#N/A,TRUE,"Лист2"}</definedName>
    <definedName name="февраль_3" localSheetId="2">{#N/A,#N/A,TRUE,"Лист2"}</definedName>
    <definedName name="февраль_3" localSheetId="25">{#N/A,#N/A,TRUE,"Лист2"}</definedName>
    <definedName name="февраль_3" localSheetId="24">{#N/A,#N/A,TRUE,"Лист2"}</definedName>
    <definedName name="февраль_3">{#N/A,#N/A,TRUE,"Лист2"}</definedName>
    <definedName name="февраль_4" localSheetId="28">{#N/A,#N/A,TRUE,"Лист2"}</definedName>
    <definedName name="февраль_4" localSheetId="2">{#N/A,#N/A,TRUE,"Лист2"}</definedName>
    <definedName name="февраль_4" localSheetId="25">{#N/A,#N/A,TRUE,"Лист2"}</definedName>
    <definedName name="февраль_4" localSheetId="24">{#N/A,#N/A,TRUE,"Лист2"}</definedName>
    <definedName name="февраль_4">{#N/A,#N/A,TRUE,"Лист2"}</definedName>
    <definedName name="февраль_5" localSheetId="28">{#N/A,#N/A,TRUE,"Лист2"}</definedName>
    <definedName name="февраль_5" localSheetId="2">{#N/A,#N/A,TRUE,"Лист2"}</definedName>
    <definedName name="февраль_5" localSheetId="25">{#N/A,#N/A,TRUE,"Лист2"}</definedName>
    <definedName name="февраль_5" localSheetId="24">{#N/A,#N/A,TRUE,"Лист2"}</definedName>
    <definedName name="февраль_5">{#N/A,#N/A,TRUE,"Лист2"}</definedName>
    <definedName name="февраль_6" localSheetId="28">{#N/A,#N/A,TRUE,"Лист2"}</definedName>
    <definedName name="февраль_6" localSheetId="2">{#N/A,#N/A,TRUE,"Лист2"}</definedName>
    <definedName name="февраль_6" localSheetId="25">{#N/A,#N/A,TRUE,"Лист2"}</definedName>
    <definedName name="февраль_6" localSheetId="24">{#N/A,#N/A,TRUE,"Лист2"}</definedName>
    <definedName name="февраль_6">{#N/A,#N/A,TRUE,"Лист2"}</definedName>
    <definedName name="февраль_7" localSheetId="28">{#N/A,#N/A,TRUE,"Лист2"}</definedName>
    <definedName name="февраль_7" localSheetId="2">{#N/A,#N/A,TRUE,"Лист2"}</definedName>
    <definedName name="февраль_7" localSheetId="25">{#N/A,#N/A,TRUE,"Лист2"}</definedName>
    <definedName name="февраль_7" localSheetId="24">{#N/A,#N/A,TRUE,"Лист2"}</definedName>
    <definedName name="февраль_7">{#N/A,#N/A,TRUE,"Лист2"}</definedName>
    <definedName name="февраль_8" localSheetId="28">{#N/A,#N/A,TRUE,"Лист2"}</definedName>
    <definedName name="февраль_8" localSheetId="2">{#N/A,#N/A,TRUE,"Лист2"}</definedName>
    <definedName name="февраль_8" localSheetId="25">{#N/A,#N/A,TRUE,"Лист2"}</definedName>
    <definedName name="февраль_8" localSheetId="24">{#N/A,#N/A,TRUE,"Лист2"}</definedName>
    <definedName name="февраль_8">{#N/A,#N/A,TRUE,"Лист2"}</definedName>
    <definedName name="фо_а_н_пц">[37]рабочий!$AR$240:$BI$263</definedName>
    <definedName name="фо_а_с_пц">[37]рабочий!$AS$202:$BI$224</definedName>
    <definedName name="фо_н_03">[37]рабочий!$X$305:$X$327</definedName>
    <definedName name="фо_н_04">[37]рабочий!$X$335:$X$357</definedName>
    <definedName name="фф" localSheetId="25">'[66]Гр5(о)'!#REF!</definedName>
    <definedName name="фф">'[66]Гр5(о)'!#REF!</definedName>
    <definedName name="ффф" localSheetId="25">#REF!</definedName>
    <definedName name="ффф" localSheetId="24">#REF!</definedName>
    <definedName name="ффф">#REF!</definedName>
    <definedName name="ффф_1" localSheetId="25">#REF!</definedName>
    <definedName name="ффф_1">#REF!</definedName>
    <definedName name="ффф_2" localSheetId="25">#REF!</definedName>
    <definedName name="ффф_2">#REF!</definedName>
    <definedName name="фы" localSheetId="25">#REF!</definedName>
    <definedName name="фы">#REF!</definedName>
    <definedName name="фы_1" localSheetId="25">#REF!</definedName>
    <definedName name="фы_1">#REF!</definedName>
    <definedName name="фы_2" localSheetId="25">#REF!</definedName>
    <definedName name="фы_2">#REF!</definedName>
    <definedName name="фы3" localSheetId="28" hidden="1">{"'Sheet1'!$A$1:$G$96","'Sheet1'!$A$1:$H$96"}</definedName>
    <definedName name="фы3" localSheetId="2" hidden="1">{"'Sheet1'!$A$1:$G$96","'Sheet1'!$A$1:$H$96"}</definedName>
    <definedName name="фы3" localSheetId="25" hidden="1">{"'Sheet1'!$A$1:$G$96","'Sheet1'!$A$1:$H$96"}</definedName>
    <definedName name="фы3" localSheetId="24" hidden="1">{"'Sheet1'!$A$1:$G$96","'Sheet1'!$A$1:$H$96"}</definedName>
    <definedName name="фы3" hidden="1">{"'Sheet1'!$A$1:$G$96","'Sheet1'!$A$1:$H$96"}</definedName>
    <definedName name="фы3_1" localSheetId="28">{"'Sheet1'!$A$1:$G$96","'Sheet1'!$A$1:$H$96"}</definedName>
    <definedName name="фы3_1" localSheetId="2">{"'Sheet1'!$A$1:$G$96","'Sheet1'!$A$1:$H$96"}</definedName>
    <definedName name="фы3_1" localSheetId="25">{"'Sheet1'!$A$1:$G$96","'Sheet1'!$A$1:$H$96"}</definedName>
    <definedName name="фы3_1" localSheetId="24">{"'Sheet1'!$A$1:$G$96","'Sheet1'!$A$1:$H$96"}</definedName>
    <definedName name="фы3_1">{"'Sheet1'!$A$1:$G$96","'Sheet1'!$A$1:$H$96"}</definedName>
    <definedName name="фы3_2" localSheetId="28">{"'Sheet1'!$A$1:$G$96","'Sheet1'!$A$1:$H$96"}</definedName>
    <definedName name="фы3_2" localSheetId="2">{"'Sheet1'!$A$1:$G$96","'Sheet1'!$A$1:$H$96"}</definedName>
    <definedName name="фы3_2" localSheetId="25">{"'Sheet1'!$A$1:$G$96","'Sheet1'!$A$1:$H$96"}</definedName>
    <definedName name="фы3_2" localSheetId="24">{"'Sheet1'!$A$1:$G$96","'Sheet1'!$A$1:$H$96"}</definedName>
    <definedName name="фы3_2">{"'Sheet1'!$A$1:$G$96","'Sheet1'!$A$1:$H$96"}</definedName>
    <definedName name="фы3_3" localSheetId="28">{"'Sheet1'!$A$1:$G$96","'Sheet1'!$A$1:$H$96"}</definedName>
    <definedName name="фы3_3" localSheetId="2">{"'Sheet1'!$A$1:$G$96","'Sheet1'!$A$1:$H$96"}</definedName>
    <definedName name="фы3_3" localSheetId="25">{"'Sheet1'!$A$1:$G$96","'Sheet1'!$A$1:$H$96"}</definedName>
    <definedName name="фы3_3" localSheetId="24">{"'Sheet1'!$A$1:$G$96","'Sheet1'!$A$1:$H$96"}</definedName>
    <definedName name="фы3_3">{"'Sheet1'!$A$1:$G$96","'Sheet1'!$A$1:$H$96"}</definedName>
    <definedName name="фы3_4" localSheetId="28">{"'Sheet1'!$A$1:$G$96","'Sheet1'!$A$1:$H$96"}</definedName>
    <definedName name="фы3_4" localSheetId="2">{"'Sheet1'!$A$1:$G$96","'Sheet1'!$A$1:$H$96"}</definedName>
    <definedName name="фы3_4" localSheetId="25">{"'Sheet1'!$A$1:$G$96","'Sheet1'!$A$1:$H$96"}</definedName>
    <definedName name="фы3_4" localSheetId="24">{"'Sheet1'!$A$1:$G$96","'Sheet1'!$A$1:$H$96"}</definedName>
    <definedName name="фы3_4">{"'Sheet1'!$A$1:$G$96","'Sheet1'!$A$1:$H$96"}</definedName>
    <definedName name="фыава4" localSheetId="28" hidden="1">{"'Sheet1'!$A$1:$G$96","'Sheet1'!$A$1:$H$96"}</definedName>
    <definedName name="фыава4" localSheetId="2" hidden="1">{"'Sheet1'!$A$1:$G$96","'Sheet1'!$A$1:$H$96"}</definedName>
    <definedName name="фыава4" localSheetId="25" hidden="1">{"'Sheet1'!$A$1:$G$96","'Sheet1'!$A$1:$H$96"}</definedName>
    <definedName name="фыава4" localSheetId="24" hidden="1">{"'Sheet1'!$A$1:$G$96","'Sheet1'!$A$1:$H$96"}</definedName>
    <definedName name="фыава4" hidden="1">{"'Sheet1'!$A$1:$G$96","'Sheet1'!$A$1:$H$96"}</definedName>
    <definedName name="фыава4_1" localSheetId="28">{"'Sheet1'!$A$1:$G$96","'Sheet1'!$A$1:$H$96"}</definedName>
    <definedName name="фыава4_1" localSheetId="2">{"'Sheet1'!$A$1:$G$96","'Sheet1'!$A$1:$H$96"}</definedName>
    <definedName name="фыава4_1" localSheetId="25">{"'Sheet1'!$A$1:$G$96","'Sheet1'!$A$1:$H$96"}</definedName>
    <definedName name="фыава4_1" localSheetId="24">{"'Sheet1'!$A$1:$G$96","'Sheet1'!$A$1:$H$96"}</definedName>
    <definedName name="фыава4_1">{"'Sheet1'!$A$1:$G$96","'Sheet1'!$A$1:$H$96"}</definedName>
    <definedName name="фыава4_2" localSheetId="28">{"'Sheet1'!$A$1:$G$96","'Sheet1'!$A$1:$H$96"}</definedName>
    <definedName name="фыава4_2" localSheetId="2">{"'Sheet1'!$A$1:$G$96","'Sheet1'!$A$1:$H$96"}</definedName>
    <definedName name="фыава4_2" localSheetId="25">{"'Sheet1'!$A$1:$G$96","'Sheet1'!$A$1:$H$96"}</definedName>
    <definedName name="фыава4_2" localSheetId="24">{"'Sheet1'!$A$1:$G$96","'Sheet1'!$A$1:$H$96"}</definedName>
    <definedName name="фыава4_2">{"'Sheet1'!$A$1:$G$96","'Sheet1'!$A$1:$H$96"}</definedName>
    <definedName name="фыава4_3" localSheetId="28">{"'Sheet1'!$A$1:$G$96","'Sheet1'!$A$1:$H$96"}</definedName>
    <definedName name="фыава4_3" localSheetId="2">{"'Sheet1'!$A$1:$G$96","'Sheet1'!$A$1:$H$96"}</definedName>
    <definedName name="фыава4_3" localSheetId="25">{"'Sheet1'!$A$1:$G$96","'Sheet1'!$A$1:$H$96"}</definedName>
    <definedName name="фыава4_3" localSheetId="24">{"'Sheet1'!$A$1:$G$96","'Sheet1'!$A$1:$H$96"}</definedName>
    <definedName name="фыава4_3">{"'Sheet1'!$A$1:$G$96","'Sheet1'!$A$1:$H$96"}</definedName>
    <definedName name="фыава4_4" localSheetId="28">{"'Sheet1'!$A$1:$G$96","'Sheet1'!$A$1:$H$96"}</definedName>
    <definedName name="фыава4_4" localSheetId="2">{"'Sheet1'!$A$1:$G$96","'Sheet1'!$A$1:$H$96"}</definedName>
    <definedName name="фыава4_4" localSheetId="25">{"'Sheet1'!$A$1:$G$96","'Sheet1'!$A$1:$H$96"}</definedName>
    <definedName name="фыава4_4" localSheetId="24">{"'Sheet1'!$A$1:$G$96","'Sheet1'!$A$1:$H$96"}</definedName>
    <definedName name="фыава4_4">{"'Sheet1'!$A$1:$G$96","'Sheet1'!$A$1:$H$96"}</definedName>
    <definedName name="фыв3" localSheetId="28" hidden="1">{"'Sheet1'!$A$1:$G$96","'Sheet1'!$A$1:$H$96"}</definedName>
    <definedName name="фыв3" localSheetId="2" hidden="1">{"'Sheet1'!$A$1:$G$96","'Sheet1'!$A$1:$H$96"}</definedName>
    <definedName name="фыв3" localSheetId="25" hidden="1">{"'Sheet1'!$A$1:$G$96","'Sheet1'!$A$1:$H$96"}</definedName>
    <definedName name="фыв3" localSheetId="24" hidden="1">{"'Sheet1'!$A$1:$G$96","'Sheet1'!$A$1:$H$96"}</definedName>
    <definedName name="фыв3" hidden="1">{"'Sheet1'!$A$1:$G$96","'Sheet1'!$A$1:$H$96"}</definedName>
    <definedName name="фыв3_1" localSheetId="28">{"'Sheet1'!$A$1:$G$96","'Sheet1'!$A$1:$H$96"}</definedName>
    <definedName name="фыв3_1" localSheetId="2">{"'Sheet1'!$A$1:$G$96","'Sheet1'!$A$1:$H$96"}</definedName>
    <definedName name="фыв3_1" localSheetId="25">{"'Sheet1'!$A$1:$G$96","'Sheet1'!$A$1:$H$96"}</definedName>
    <definedName name="фыв3_1" localSheetId="24">{"'Sheet1'!$A$1:$G$96","'Sheet1'!$A$1:$H$96"}</definedName>
    <definedName name="фыв3_1">{"'Sheet1'!$A$1:$G$96","'Sheet1'!$A$1:$H$96"}</definedName>
    <definedName name="фыв3_2" localSheetId="28">{"'Sheet1'!$A$1:$G$96","'Sheet1'!$A$1:$H$96"}</definedName>
    <definedName name="фыв3_2" localSheetId="2">{"'Sheet1'!$A$1:$G$96","'Sheet1'!$A$1:$H$96"}</definedName>
    <definedName name="фыв3_2" localSheetId="25">{"'Sheet1'!$A$1:$G$96","'Sheet1'!$A$1:$H$96"}</definedName>
    <definedName name="фыв3_2" localSheetId="24">{"'Sheet1'!$A$1:$G$96","'Sheet1'!$A$1:$H$96"}</definedName>
    <definedName name="фыв3_2">{"'Sheet1'!$A$1:$G$96","'Sheet1'!$A$1:$H$96"}</definedName>
    <definedName name="фыв3_3" localSheetId="28">{"'Sheet1'!$A$1:$G$96","'Sheet1'!$A$1:$H$96"}</definedName>
    <definedName name="фыв3_3" localSheetId="2">{"'Sheet1'!$A$1:$G$96","'Sheet1'!$A$1:$H$96"}</definedName>
    <definedName name="фыв3_3" localSheetId="25">{"'Sheet1'!$A$1:$G$96","'Sheet1'!$A$1:$H$96"}</definedName>
    <definedName name="фыв3_3" localSheetId="24">{"'Sheet1'!$A$1:$G$96","'Sheet1'!$A$1:$H$96"}</definedName>
    <definedName name="фыв3_3">{"'Sheet1'!$A$1:$G$96","'Sheet1'!$A$1:$H$96"}</definedName>
    <definedName name="фыв3_4" localSheetId="28">{"'Sheet1'!$A$1:$G$96","'Sheet1'!$A$1:$H$96"}</definedName>
    <definedName name="фыв3_4" localSheetId="2">{"'Sheet1'!$A$1:$G$96","'Sheet1'!$A$1:$H$96"}</definedName>
    <definedName name="фыв3_4" localSheetId="25">{"'Sheet1'!$A$1:$G$96","'Sheet1'!$A$1:$H$96"}</definedName>
    <definedName name="фыв3_4" localSheetId="24">{"'Sheet1'!$A$1:$G$96","'Sheet1'!$A$1:$H$96"}</definedName>
    <definedName name="фыв3_4">{"'Sheet1'!$A$1:$G$96","'Sheet1'!$A$1:$H$96"}</definedName>
    <definedName name="ц" localSheetId="9">#N/A</definedName>
    <definedName name="ц">#N/A</definedName>
    <definedName name="ц1" localSheetId="9">#N/A</definedName>
    <definedName name="ц1">#N/A</definedName>
    <definedName name="цйуцйуй" localSheetId="28" hidden="1">{"'Sheet1'!$A$1:$G$96","'Sheet1'!$A$1:$H$96"}</definedName>
    <definedName name="цйуцйуй" localSheetId="2" hidden="1">{"'Sheet1'!$A$1:$G$96","'Sheet1'!$A$1:$H$96"}</definedName>
    <definedName name="цйуцйуй" localSheetId="25" hidden="1">{"'Sheet1'!$A$1:$G$96","'Sheet1'!$A$1:$H$96"}</definedName>
    <definedName name="цйуцйуй" localSheetId="24" hidden="1">{"'Sheet1'!$A$1:$G$96","'Sheet1'!$A$1:$H$96"}</definedName>
    <definedName name="цйуцйуй" hidden="1">{"'Sheet1'!$A$1:$G$96","'Sheet1'!$A$1:$H$96"}</definedName>
    <definedName name="цйуцйуй_1" localSheetId="28">{"'Sheet1'!$A$1:$G$96","'Sheet1'!$A$1:$H$96"}</definedName>
    <definedName name="цйуцйуй_1" localSheetId="2">{"'Sheet1'!$A$1:$G$96","'Sheet1'!$A$1:$H$96"}</definedName>
    <definedName name="цйуцйуй_1" localSheetId="25">{"'Sheet1'!$A$1:$G$96","'Sheet1'!$A$1:$H$96"}</definedName>
    <definedName name="цйуцйуй_1" localSheetId="24">{"'Sheet1'!$A$1:$G$96","'Sheet1'!$A$1:$H$96"}</definedName>
    <definedName name="цйуцйуй_1">{"'Sheet1'!$A$1:$G$96","'Sheet1'!$A$1:$H$96"}</definedName>
    <definedName name="цйуцйуй_2" localSheetId="28">{"'Sheet1'!$A$1:$G$96","'Sheet1'!$A$1:$H$96"}</definedName>
    <definedName name="цйуцйуй_2" localSheetId="2">{"'Sheet1'!$A$1:$G$96","'Sheet1'!$A$1:$H$96"}</definedName>
    <definedName name="цйуцйуй_2" localSheetId="25">{"'Sheet1'!$A$1:$G$96","'Sheet1'!$A$1:$H$96"}</definedName>
    <definedName name="цйуцйуй_2" localSheetId="24">{"'Sheet1'!$A$1:$G$96","'Sheet1'!$A$1:$H$96"}</definedName>
    <definedName name="цйуцйуй_2">{"'Sheet1'!$A$1:$G$96","'Sheet1'!$A$1:$H$96"}</definedName>
    <definedName name="цйуцйуй_3" localSheetId="28">{"'Sheet1'!$A$1:$G$96","'Sheet1'!$A$1:$H$96"}</definedName>
    <definedName name="цйуцйуй_3" localSheetId="2">{"'Sheet1'!$A$1:$G$96","'Sheet1'!$A$1:$H$96"}</definedName>
    <definedName name="цйуцйуй_3" localSheetId="25">{"'Sheet1'!$A$1:$G$96","'Sheet1'!$A$1:$H$96"}</definedName>
    <definedName name="цйуцйуй_3" localSheetId="24">{"'Sheet1'!$A$1:$G$96","'Sheet1'!$A$1:$H$96"}</definedName>
    <definedName name="цйуцйуй_3">{"'Sheet1'!$A$1:$G$96","'Sheet1'!$A$1:$H$96"}</definedName>
    <definedName name="цйуцйуй_4" localSheetId="28">{"'Sheet1'!$A$1:$G$96","'Sheet1'!$A$1:$H$96"}</definedName>
    <definedName name="цйуцйуй_4" localSheetId="2">{"'Sheet1'!$A$1:$G$96","'Sheet1'!$A$1:$H$96"}</definedName>
    <definedName name="цйуцйуй_4" localSheetId="25">{"'Sheet1'!$A$1:$G$96","'Sheet1'!$A$1:$H$96"}</definedName>
    <definedName name="цйуцйуй_4" localSheetId="24">{"'Sheet1'!$A$1:$G$96","'Sheet1'!$A$1:$H$96"}</definedName>
    <definedName name="цйуцйуй_4">{"'Sheet1'!$A$1:$G$96","'Sheet1'!$A$1:$H$96"}</definedName>
    <definedName name="цу" localSheetId="9">#N/A</definedName>
    <definedName name="цу">#N/A</definedName>
    <definedName name="четвертый" localSheetId="28">#REF!</definedName>
    <definedName name="четвертый" localSheetId="2">#REF!</definedName>
    <definedName name="четвертый" localSheetId="25">#REF!</definedName>
    <definedName name="четвертый" localSheetId="24">#REF!</definedName>
    <definedName name="четвертый">#REF!</definedName>
    <definedName name="числ_непром" localSheetId="25">#REF!</definedName>
    <definedName name="числ_непром" localSheetId="24">#REF!</definedName>
    <definedName name="числ_непром">#REF!</definedName>
    <definedName name="ш8" localSheetId="25">#REF!</definedName>
    <definedName name="ш8">#REF!</definedName>
    <definedName name="ш8_1" localSheetId="25">#REF!</definedName>
    <definedName name="ш8_1">#REF!</definedName>
    <definedName name="ш8_2" localSheetId="25">#REF!</definedName>
    <definedName name="ш8_2">#REF!</definedName>
    <definedName name="ы" localSheetId="25">#REF!</definedName>
    <definedName name="ы">#REF!</definedName>
    <definedName name="ы_1" localSheetId="25">#REF!</definedName>
    <definedName name="ы_1">#REF!</definedName>
    <definedName name="ы_2" localSheetId="25">#REF!</definedName>
    <definedName name="ы_2">#REF!</definedName>
    <definedName name="ыв" localSheetId="9">#N/A</definedName>
    <definedName name="ыв">#N/A</definedName>
    <definedName name="ывапр6" localSheetId="28" hidden="1">{"'Sheet1'!$A$1:$G$96","'Sheet1'!$A$1:$H$96"}</definedName>
    <definedName name="ывапр6" localSheetId="2" hidden="1">{"'Sheet1'!$A$1:$G$96","'Sheet1'!$A$1:$H$96"}</definedName>
    <definedName name="ывапр6" localSheetId="25" hidden="1">{"'Sheet1'!$A$1:$G$96","'Sheet1'!$A$1:$H$96"}</definedName>
    <definedName name="ывапр6" localSheetId="24" hidden="1">{"'Sheet1'!$A$1:$G$96","'Sheet1'!$A$1:$H$96"}</definedName>
    <definedName name="ывапр6" hidden="1">{"'Sheet1'!$A$1:$G$96","'Sheet1'!$A$1:$H$96"}</definedName>
    <definedName name="ывапр6_1" localSheetId="28">{"'Sheet1'!$A$1:$G$96","'Sheet1'!$A$1:$H$96"}</definedName>
    <definedName name="ывапр6_1" localSheetId="2">{"'Sheet1'!$A$1:$G$96","'Sheet1'!$A$1:$H$96"}</definedName>
    <definedName name="ывапр6_1" localSheetId="25">{"'Sheet1'!$A$1:$G$96","'Sheet1'!$A$1:$H$96"}</definedName>
    <definedName name="ывапр6_1" localSheetId="24">{"'Sheet1'!$A$1:$G$96","'Sheet1'!$A$1:$H$96"}</definedName>
    <definedName name="ывапр6_1">{"'Sheet1'!$A$1:$G$96","'Sheet1'!$A$1:$H$96"}</definedName>
    <definedName name="ывапр6_2" localSheetId="28">{"'Sheet1'!$A$1:$G$96","'Sheet1'!$A$1:$H$96"}</definedName>
    <definedName name="ывапр6_2" localSheetId="2">{"'Sheet1'!$A$1:$G$96","'Sheet1'!$A$1:$H$96"}</definedName>
    <definedName name="ывапр6_2" localSheetId="25">{"'Sheet1'!$A$1:$G$96","'Sheet1'!$A$1:$H$96"}</definedName>
    <definedName name="ывапр6_2" localSheetId="24">{"'Sheet1'!$A$1:$G$96","'Sheet1'!$A$1:$H$96"}</definedName>
    <definedName name="ывапр6_2">{"'Sheet1'!$A$1:$G$96","'Sheet1'!$A$1:$H$96"}</definedName>
    <definedName name="ывапр6_3" localSheetId="28">{"'Sheet1'!$A$1:$G$96","'Sheet1'!$A$1:$H$96"}</definedName>
    <definedName name="ывапр6_3" localSheetId="2">{"'Sheet1'!$A$1:$G$96","'Sheet1'!$A$1:$H$96"}</definedName>
    <definedName name="ывапр6_3" localSheetId="25">{"'Sheet1'!$A$1:$G$96","'Sheet1'!$A$1:$H$96"}</definedName>
    <definedName name="ывапр6_3" localSheetId="24">{"'Sheet1'!$A$1:$G$96","'Sheet1'!$A$1:$H$96"}</definedName>
    <definedName name="ывапр6_3">{"'Sheet1'!$A$1:$G$96","'Sheet1'!$A$1:$H$96"}</definedName>
    <definedName name="ывапр6_4" localSheetId="28">{"'Sheet1'!$A$1:$G$96","'Sheet1'!$A$1:$H$96"}</definedName>
    <definedName name="ывапр6_4" localSheetId="2">{"'Sheet1'!$A$1:$G$96","'Sheet1'!$A$1:$H$96"}</definedName>
    <definedName name="ывапр6_4" localSheetId="25">{"'Sheet1'!$A$1:$G$96","'Sheet1'!$A$1:$H$96"}</definedName>
    <definedName name="ывапр6_4" localSheetId="24">{"'Sheet1'!$A$1:$G$96","'Sheet1'!$A$1:$H$96"}</definedName>
    <definedName name="ывапр6_4">{"'Sheet1'!$A$1:$G$96","'Sheet1'!$A$1:$H$96"}</definedName>
    <definedName name="ывы" localSheetId="9">#N/A</definedName>
    <definedName name="ывы">#N/A</definedName>
    <definedName name="ыыыы" localSheetId="9">#N/A</definedName>
    <definedName name="ыыыы">#N/A</definedName>
    <definedName name="ььь" localSheetId="28">#REF!</definedName>
    <definedName name="ььь" localSheetId="2">#REF!</definedName>
    <definedName name="ььь" localSheetId="25">#REF!</definedName>
    <definedName name="ььь" localSheetId="24">#REF!</definedName>
    <definedName name="ььь">#REF!</definedName>
    <definedName name="э" localSheetId="25">#REF!</definedName>
    <definedName name="э" localSheetId="24">#REF!</definedName>
    <definedName name="э">#REF!</definedName>
    <definedName name="э_1" localSheetId="25">#REF!</definedName>
    <definedName name="э_1">#REF!</definedName>
    <definedName name="э_2" localSheetId="25">#REF!</definedName>
    <definedName name="э_2">#REF!</definedName>
    <definedName name="ЭЖВдылрувбм1" localSheetId="28" hidden="1">#REF!,#REF!</definedName>
    <definedName name="ЭЖВдылрувбм1" localSheetId="2" hidden="1">#REF!,#REF!</definedName>
    <definedName name="ЭЖВдылрувбм1" localSheetId="25" hidden="1">#REF!,#REF!</definedName>
    <definedName name="ЭЖВдылрувбм1" hidden="1">#REF!,#REF!</definedName>
    <definedName name="экВика">[44]Данные!$D$25</definedName>
    <definedName name="экЗавод">[44]Данные!$C$25</definedName>
    <definedName name="ю" localSheetId="28">#REF!</definedName>
    <definedName name="ю" localSheetId="2">#REF!</definedName>
    <definedName name="ю" localSheetId="25">#REF!</definedName>
    <definedName name="ю">#REF!</definedName>
    <definedName name="юро54" localSheetId="25">#REF!</definedName>
    <definedName name="юро54">#REF!</definedName>
    <definedName name="юро54_1" localSheetId="25">#REF!</definedName>
    <definedName name="юро54_1">#REF!</definedName>
    <definedName name="юро54_2" localSheetId="25">#REF!</definedName>
    <definedName name="юро54_2">#REF!</definedName>
    <definedName name="юююю" localSheetId="25">#REF!</definedName>
    <definedName name="юююю" localSheetId="24">#REF!</definedName>
    <definedName name="юююю">#REF!</definedName>
    <definedName name="я" localSheetId="28" hidden="1">{"'Sheet1'!$A$1:$G$96","'Sheet1'!$A$1:$H$96"}</definedName>
    <definedName name="я" localSheetId="2" hidden="1">{"'Sheet1'!$A$1:$G$96","'Sheet1'!$A$1:$H$96"}</definedName>
    <definedName name="я" localSheetId="25" hidden="1">{"'Sheet1'!$A$1:$G$96","'Sheet1'!$A$1:$H$96"}</definedName>
    <definedName name="я" localSheetId="24" hidden="1">{"'Sheet1'!$A$1:$G$96","'Sheet1'!$A$1:$H$96"}</definedName>
    <definedName name="я" hidden="1">{"'Sheet1'!$A$1:$G$96","'Sheet1'!$A$1:$H$96"}</definedName>
    <definedName name="я_1" localSheetId="28">{"'Sheet1'!$A$1:$G$96","'Sheet1'!$A$1:$H$96"}</definedName>
    <definedName name="я_1" localSheetId="2">{"'Sheet1'!$A$1:$G$96","'Sheet1'!$A$1:$H$96"}</definedName>
    <definedName name="я_1" localSheetId="25">{"'Sheet1'!$A$1:$G$96","'Sheet1'!$A$1:$H$96"}</definedName>
    <definedName name="я_1" localSheetId="24">{"'Sheet1'!$A$1:$G$96","'Sheet1'!$A$1:$H$96"}</definedName>
    <definedName name="я_1">{"'Sheet1'!$A$1:$G$96","'Sheet1'!$A$1:$H$96"}</definedName>
    <definedName name="я_2" localSheetId="28">{"'Sheet1'!$A$1:$G$96","'Sheet1'!$A$1:$H$96"}</definedName>
    <definedName name="я_2" localSheetId="2">{"'Sheet1'!$A$1:$G$96","'Sheet1'!$A$1:$H$96"}</definedName>
    <definedName name="я_2" localSheetId="25">{"'Sheet1'!$A$1:$G$96","'Sheet1'!$A$1:$H$96"}</definedName>
    <definedName name="я_2" localSheetId="24">{"'Sheet1'!$A$1:$G$96","'Sheet1'!$A$1:$H$96"}</definedName>
    <definedName name="я_2">{"'Sheet1'!$A$1:$G$96","'Sheet1'!$A$1:$H$96"}</definedName>
    <definedName name="я_3" localSheetId="28">{"'Sheet1'!$A$1:$G$96","'Sheet1'!$A$1:$H$96"}</definedName>
    <definedName name="я_3" localSheetId="2">{"'Sheet1'!$A$1:$G$96","'Sheet1'!$A$1:$H$96"}</definedName>
    <definedName name="я_3" localSheetId="25">{"'Sheet1'!$A$1:$G$96","'Sheet1'!$A$1:$H$96"}</definedName>
    <definedName name="я_3" localSheetId="24">{"'Sheet1'!$A$1:$G$96","'Sheet1'!$A$1:$H$96"}</definedName>
    <definedName name="я_3">{"'Sheet1'!$A$1:$G$96","'Sheet1'!$A$1:$H$96"}</definedName>
    <definedName name="я_4" localSheetId="28">{"'Sheet1'!$A$1:$G$96","'Sheet1'!$A$1:$H$96"}</definedName>
    <definedName name="я_4" localSheetId="2">{"'Sheet1'!$A$1:$G$96","'Sheet1'!$A$1:$H$96"}</definedName>
    <definedName name="я_4" localSheetId="25">{"'Sheet1'!$A$1:$G$96","'Sheet1'!$A$1:$H$96"}</definedName>
    <definedName name="я_4" localSheetId="24">{"'Sheet1'!$A$1:$G$96","'Sheet1'!$A$1:$H$96"}</definedName>
    <definedName name="я_4">{"'Sheet1'!$A$1:$G$96","'Sheet1'!$A$1:$H$96"}</definedName>
  </definedNames>
  <calcPr calcId="145621"/>
</workbook>
</file>

<file path=xl/calcChain.xml><?xml version="1.0" encoding="utf-8"?>
<calcChain xmlns="http://schemas.openxmlformats.org/spreadsheetml/2006/main">
  <c r="R30" i="76" l="1"/>
  <c r="R32" i="76"/>
  <c r="P21" i="76"/>
  <c r="P22" i="76"/>
  <c r="P31" i="76"/>
  <c r="Q31" i="76" s="1"/>
  <c r="R31" i="76" s="1"/>
  <c r="P30" i="76"/>
  <c r="Q30" i="76" s="1"/>
  <c r="N30" i="76"/>
  <c r="N31" i="76"/>
  <c r="M30" i="76"/>
  <c r="M31" i="76"/>
  <c r="K30" i="76"/>
  <c r="K31" i="76"/>
  <c r="J30" i="76"/>
  <c r="J31" i="76"/>
  <c r="I31" i="76"/>
  <c r="I30" i="76"/>
  <c r="F21" i="76"/>
  <c r="J21" i="76"/>
  <c r="K21" i="76"/>
  <c r="N21" i="76"/>
  <c r="M21" i="76"/>
  <c r="R29" i="76"/>
  <c r="Q29" i="76"/>
  <c r="Q28" i="76"/>
  <c r="P29" i="76"/>
  <c r="N29" i="76"/>
  <c r="M29" i="76"/>
  <c r="K29" i="76"/>
  <c r="J29" i="76"/>
  <c r="J28" i="76"/>
  <c r="I29" i="76"/>
  <c r="Q21" i="76" l="1"/>
  <c r="R21" i="76" s="1"/>
  <c r="K7" i="71" l="1"/>
  <c r="I28" i="76" l="1"/>
  <c r="E28" i="76" s="1"/>
  <c r="I27" i="76"/>
  <c r="J27" i="76" s="1"/>
  <c r="E27" i="76"/>
  <c r="Q26" i="76"/>
  <c r="R26" i="76" s="1"/>
  <c r="P26" i="76"/>
  <c r="M26" i="76"/>
  <c r="I26" i="76"/>
  <c r="P25" i="76"/>
  <c r="Q25" i="76" s="1"/>
  <c r="R25" i="76" s="1"/>
  <c r="M25" i="76"/>
  <c r="I25" i="76"/>
  <c r="I24" i="76"/>
  <c r="J24" i="76" s="1"/>
  <c r="E24" i="76" s="1"/>
  <c r="I23" i="76" s="1"/>
  <c r="E23" i="76"/>
  <c r="I22" i="76" s="1"/>
  <c r="E22" i="76" s="1"/>
  <c r="R20" i="76"/>
  <c r="R19" i="76"/>
  <c r="K18" i="76"/>
  <c r="K16" i="76" s="1"/>
  <c r="J18" i="76"/>
  <c r="P18" i="76" s="1"/>
  <c r="P16" i="76" s="1"/>
  <c r="I18" i="76"/>
  <c r="P17" i="76"/>
  <c r="N17" i="76"/>
  <c r="M17" i="76"/>
  <c r="I17" i="76"/>
  <c r="J16" i="76"/>
  <c r="F16" i="76"/>
  <c r="R15" i="76"/>
  <c r="R14" i="76"/>
  <c r="R13" i="76"/>
  <c r="R12" i="76"/>
  <c r="R11" i="76"/>
  <c r="R10" i="76"/>
  <c r="F10" i="76"/>
  <c r="R9" i="76"/>
  <c r="I8" i="76"/>
  <c r="J8" i="76" s="1"/>
  <c r="E8" i="76"/>
  <c r="M7" i="76"/>
  <c r="F7" i="76"/>
  <c r="A7" i="76"/>
  <c r="A9" i="76" s="1"/>
  <c r="A10" i="76" s="1"/>
  <c r="N7" i="76" l="1"/>
  <c r="P27" i="76"/>
  <c r="M27" i="76"/>
  <c r="N27" i="76" s="1"/>
  <c r="K27" i="76"/>
  <c r="P28" i="76"/>
  <c r="M28" i="76"/>
  <c r="K28" i="76"/>
  <c r="P8" i="76"/>
  <c r="J7" i="76"/>
  <c r="K8" i="76"/>
  <c r="K7" i="76" s="1"/>
  <c r="P24" i="76"/>
  <c r="M24" i="76"/>
  <c r="N24" i="76" s="1"/>
  <c r="K24" i="76"/>
  <c r="Q17" i="76"/>
  <c r="J22" i="76"/>
  <c r="J23" i="76"/>
  <c r="N28" i="76"/>
  <c r="F32" i="76"/>
  <c r="M18" i="76"/>
  <c r="Q24" i="76" l="1"/>
  <c r="R24" i="76" s="1"/>
  <c r="K22" i="76"/>
  <c r="J32" i="76"/>
  <c r="M22" i="76"/>
  <c r="Q27" i="76"/>
  <c r="R27" i="76" s="1"/>
  <c r="M16" i="76"/>
  <c r="N18" i="76"/>
  <c r="R28" i="76"/>
  <c r="K23" i="76"/>
  <c r="P23" i="76"/>
  <c r="M23" i="76"/>
  <c r="N23" i="76" s="1"/>
  <c r="R17" i="76"/>
  <c r="Q8" i="76"/>
  <c r="P7" i="76"/>
  <c r="P32" i="76" l="1"/>
  <c r="R8" i="76"/>
  <c r="Q7" i="76"/>
  <c r="Q23" i="76"/>
  <c r="R23" i="76" s="1"/>
  <c r="M32" i="76"/>
  <c r="N22" i="76"/>
  <c r="Q18" i="76"/>
  <c r="Q16" i="76" s="1"/>
  <c r="N16" i="76"/>
  <c r="K32" i="76"/>
  <c r="R18" i="76" l="1"/>
  <c r="R16" i="76"/>
  <c r="R7" i="76"/>
  <c r="Q22" i="76"/>
  <c r="Q32" i="76" s="1"/>
  <c r="R22" i="76" l="1"/>
  <c r="N32" i="76"/>
  <c r="L8" i="71" l="1"/>
  <c r="K8" i="71" l="1"/>
  <c r="E66" i="75" l="1"/>
  <c r="E41" i="75"/>
  <c r="E32" i="75"/>
  <c r="E19" i="75"/>
  <c r="E8" i="75"/>
  <c r="E7" i="75"/>
  <c r="E10" i="75" s="1"/>
  <c r="E68" i="75" l="1"/>
  <c r="F68" i="75" s="1"/>
  <c r="F73" i="75" s="1"/>
  <c r="T52" i="69" l="1"/>
  <c r="U52" i="69"/>
  <c r="V52" i="69"/>
  <c r="W52" i="69"/>
  <c r="BA21" i="69"/>
  <c r="BA12" i="69"/>
  <c r="BA13" i="69"/>
  <c r="BA14" i="69"/>
  <c r="BA15" i="69"/>
  <c r="BA16" i="69"/>
  <c r="BA17" i="69"/>
  <c r="BA18" i="69"/>
  <c r="BA19" i="69"/>
  <c r="BA20" i="69"/>
  <c r="BA11" i="69"/>
  <c r="AZ21" i="69"/>
  <c r="AZ12" i="69"/>
  <c r="AZ13" i="69"/>
  <c r="AZ14" i="69"/>
  <c r="AZ15" i="69"/>
  <c r="AZ16" i="69"/>
  <c r="AZ17" i="69"/>
  <c r="AZ18" i="69"/>
  <c r="AZ19" i="69"/>
  <c r="AZ20" i="69"/>
  <c r="AZ11" i="69"/>
  <c r="AY21" i="69"/>
  <c r="AY12" i="69"/>
  <c r="AY13" i="69"/>
  <c r="AY14" i="69"/>
  <c r="AY15" i="69"/>
  <c r="AY16" i="69"/>
  <c r="AY17" i="69"/>
  <c r="AY18" i="69"/>
  <c r="AY19" i="69"/>
  <c r="AY20" i="69"/>
  <c r="AY11" i="69"/>
  <c r="AX21" i="69"/>
  <c r="AX12" i="69"/>
  <c r="AX13" i="69"/>
  <c r="AX14" i="69"/>
  <c r="AX15" i="69"/>
  <c r="AX16" i="69"/>
  <c r="AX17" i="69"/>
  <c r="AX18" i="69"/>
  <c r="AX19" i="69"/>
  <c r="AX20" i="69"/>
  <c r="AX11" i="69"/>
  <c r="AW21" i="69"/>
  <c r="AW12" i="69"/>
  <c r="AW13" i="69"/>
  <c r="AW14" i="69"/>
  <c r="AW15" i="69"/>
  <c r="AW16" i="69"/>
  <c r="AW17" i="69"/>
  <c r="AW18" i="69"/>
  <c r="AW19" i="69"/>
  <c r="AW20" i="69"/>
  <c r="AW11" i="69"/>
  <c r="AV21" i="69"/>
  <c r="AU21" i="69"/>
  <c r="AT21" i="69"/>
  <c r="U49" i="69"/>
  <c r="AD48" i="69" l="1"/>
  <c r="AD49" i="69"/>
  <c r="AD50" i="69"/>
  <c r="AD51" i="69"/>
  <c r="AD47" i="69"/>
  <c r="AC48" i="69"/>
  <c r="AC49" i="69"/>
  <c r="AC50" i="69"/>
  <c r="AC47" i="69"/>
  <c r="AB49" i="69"/>
  <c r="AA49" i="69"/>
  <c r="L52" i="69"/>
  <c r="F52" i="69"/>
  <c r="D52" i="69"/>
  <c r="C52" i="69"/>
  <c r="H50" i="69"/>
  <c r="M50" i="69" s="1"/>
  <c r="H49" i="69"/>
  <c r="M49" i="69" s="1"/>
  <c r="H48" i="69"/>
  <c r="M48" i="69" s="1"/>
  <c r="H47" i="69"/>
  <c r="M47" i="69" s="1"/>
  <c r="G48" i="69" l="1"/>
  <c r="AD52" i="69"/>
  <c r="M52" i="69"/>
  <c r="J48" i="69"/>
  <c r="K48" i="69" s="1"/>
  <c r="S48" i="69"/>
  <c r="N47" i="69"/>
  <c r="P52" i="69"/>
  <c r="N50" i="69"/>
  <c r="H52" i="69"/>
  <c r="J47" i="69"/>
  <c r="K47" i="69" s="1"/>
  <c r="J49" i="69"/>
  <c r="K49" i="69" s="1"/>
  <c r="Q52" i="69"/>
  <c r="J50" i="69"/>
  <c r="K50" i="69" s="1"/>
  <c r="O50" i="69"/>
  <c r="O52" i="69" s="1"/>
  <c r="R52" i="69"/>
  <c r="G47" i="69"/>
  <c r="G49" i="69"/>
  <c r="G50" i="69"/>
  <c r="Q59" i="69" l="1"/>
  <c r="T48" i="69"/>
  <c r="G52" i="69"/>
  <c r="Y48" i="69"/>
  <c r="S50" i="69"/>
  <c r="S49" i="69"/>
  <c r="S47" i="69"/>
  <c r="K52" i="69"/>
  <c r="J52" i="69"/>
  <c r="S52" i="69" l="1"/>
  <c r="U48" i="69"/>
  <c r="AB48" i="69" s="1"/>
  <c r="Y47" i="69"/>
  <c r="N49" i="69"/>
  <c r="N52" i="69" s="1"/>
  <c r="Z49" i="69"/>
  <c r="T50" i="69"/>
  <c r="Z50" i="69" s="1"/>
  <c r="T47" i="69"/>
  <c r="Z47" i="69" s="1"/>
  <c r="Z48" i="69"/>
  <c r="Y49" i="69"/>
  <c r="Y50" i="69"/>
  <c r="AA48" i="69" l="1"/>
  <c r="Y52" i="69"/>
  <c r="U47" i="69"/>
  <c r="AB47" i="69" s="1"/>
  <c r="Z52" i="69"/>
  <c r="Q55" i="69" s="1"/>
  <c r="U50" i="69"/>
  <c r="AB50" i="69" s="1"/>
  <c r="AC52" i="69"/>
  <c r="Q58" i="69" s="1"/>
  <c r="AA50" i="69" l="1"/>
  <c r="AA47" i="69"/>
  <c r="AA52" i="69" s="1"/>
  <c r="Q56" i="69" s="1"/>
  <c r="AB52" i="69"/>
  <c r="Q57" i="69" s="1"/>
  <c r="E7" i="71"/>
  <c r="F7" i="71" s="1"/>
  <c r="F8" i="71"/>
  <c r="G7" i="71" l="1"/>
  <c r="E8" i="71"/>
  <c r="G8" i="71"/>
  <c r="H7" i="71" l="1"/>
  <c r="H8" i="71" s="1"/>
  <c r="I7" i="71"/>
  <c r="J7" i="71" l="1"/>
  <c r="I8" i="71"/>
  <c r="J8" i="71" l="1"/>
  <c r="AO21" i="69" l="1"/>
  <c r="AS21" i="69" s="1"/>
  <c r="C21" i="69"/>
  <c r="G20" i="69"/>
  <c r="H20" i="69" s="1"/>
  <c r="W20" i="69" s="1"/>
  <c r="G19" i="69"/>
  <c r="H19" i="69" s="1"/>
  <c r="G18" i="69"/>
  <c r="H18" i="69" s="1"/>
  <c r="G17" i="69"/>
  <c r="H17" i="69" s="1"/>
  <c r="T17" i="69" s="1"/>
  <c r="S16" i="69"/>
  <c r="G16" i="69"/>
  <c r="H16" i="69" s="1"/>
  <c r="W16" i="69" s="1"/>
  <c r="G15" i="69"/>
  <c r="H15" i="69" s="1"/>
  <c r="G14" i="69"/>
  <c r="H14" i="69" s="1"/>
  <c r="S14" i="69" s="1"/>
  <c r="AM13" i="69"/>
  <c r="AE13" i="69"/>
  <c r="AN13" i="69" s="1"/>
  <c r="AD13" i="69"/>
  <c r="G13" i="69"/>
  <c r="H13" i="69" s="1"/>
  <c r="AM12" i="69"/>
  <c r="AE12" i="69"/>
  <c r="AN12" i="69" s="1"/>
  <c r="AD12" i="69"/>
  <c r="G12" i="69"/>
  <c r="H12" i="69" s="1"/>
  <c r="AD11" i="69"/>
  <c r="AM11" i="69" s="1"/>
  <c r="G11" i="69"/>
  <c r="M20" i="69" l="1"/>
  <c r="Q20" i="69"/>
  <c r="S20" i="69"/>
  <c r="M16" i="69"/>
  <c r="Q16" i="69"/>
  <c r="H11" i="69"/>
  <c r="G21" i="69"/>
  <c r="R12" i="69"/>
  <c r="M12" i="69"/>
  <c r="Q12" i="69"/>
  <c r="J12" i="69"/>
  <c r="K12" i="69" s="1"/>
  <c r="T18" i="69"/>
  <c r="U18" i="69"/>
  <c r="W18" i="69"/>
  <c r="R18" i="69"/>
  <c r="M18" i="69"/>
  <c r="V18" i="69"/>
  <c r="Q18" i="69"/>
  <c r="J18" i="69"/>
  <c r="K18" i="69" s="1"/>
  <c r="O18" i="69"/>
  <c r="O12" i="69"/>
  <c r="W15" i="69"/>
  <c r="S15" i="69"/>
  <c r="O15" i="69"/>
  <c r="J15" i="69"/>
  <c r="K15" i="69" s="1"/>
  <c r="V15" i="69"/>
  <c r="Q15" i="69"/>
  <c r="U15" i="69"/>
  <c r="T15" i="69"/>
  <c r="W19" i="69"/>
  <c r="S19" i="69"/>
  <c r="O19" i="69"/>
  <c r="J19" i="69"/>
  <c r="K19" i="69" s="1"/>
  <c r="T19" i="69"/>
  <c r="M19" i="69"/>
  <c r="V19" i="69"/>
  <c r="Q19" i="69"/>
  <c r="U19" i="69"/>
  <c r="R19" i="69"/>
  <c r="T14" i="69"/>
  <c r="U14" i="69"/>
  <c r="W14" i="69"/>
  <c r="R14" i="69"/>
  <c r="M14" i="69"/>
  <c r="V14" i="69"/>
  <c r="Q14" i="69"/>
  <c r="J14" i="69"/>
  <c r="K14" i="69" s="1"/>
  <c r="O14" i="69"/>
  <c r="M15" i="69"/>
  <c r="U17" i="69"/>
  <c r="Q17" i="69"/>
  <c r="M17" i="69"/>
  <c r="S17" i="69"/>
  <c r="W17" i="69"/>
  <c r="R17" i="69"/>
  <c r="V17" i="69"/>
  <c r="J17" i="69"/>
  <c r="K17" i="69" s="1"/>
  <c r="S18" i="69"/>
  <c r="O13" i="69"/>
  <c r="J13" i="69"/>
  <c r="K13" i="69" s="1"/>
  <c r="R13" i="69"/>
  <c r="M13" i="69"/>
  <c r="Q13" i="69"/>
  <c r="R15" i="69"/>
  <c r="O17" i="69"/>
  <c r="V16" i="69"/>
  <c r="R16" i="69"/>
  <c r="O16" i="69"/>
  <c r="T16" i="69"/>
  <c r="V20" i="69"/>
  <c r="R20" i="69"/>
  <c r="O20" i="69"/>
  <c r="T20" i="69"/>
  <c r="AE11" i="69"/>
  <c r="J16" i="69"/>
  <c r="K16" i="69" s="1"/>
  <c r="U16" i="69"/>
  <c r="J20" i="69"/>
  <c r="K20" i="69" s="1"/>
  <c r="U20" i="69"/>
  <c r="T21" i="69" l="1"/>
  <c r="S21" i="69"/>
  <c r="W21" i="69"/>
  <c r="N20" i="69"/>
  <c r="AN11" i="69"/>
  <c r="N14" i="69"/>
  <c r="Y14" i="69" s="1"/>
  <c r="N18" i="69"/>
  <c r="N13" i="69"/>
  <c r="N17" i="69"/>
  <c r="N12" i="69"/>
  <c r="Y12" i="69" s="1"/>
  <c r="N16" i="69"/>
  <c r="Y16" i="69" s="1"/>
  <c r="V21" i="69"/>
  <c r="U21" i="69"/>
  <c r="N19" i="69"/>
  <c r="N15" i="69"/>
  <c r="Y15" i="69" s="1"/>
  <c r="H21" i="69"/>
  <c r="O11" i="69"/>
  <c r="O21" i="69" s="1"/>
  <c r="J11" i="69"/>
  <c r="R11" i="69"/>
  <c r="R21" i="69" s="1"/>
  <c r="Q11" i="69"/>
  <c r="Q21" i="69" s="1"/>
  <c r="M11" i="69"/>
  <c r="J21" i="69" l="1"/>
  <c r="K11" i="69"/>
  <c r="P17" i="69"/>
  <c r="P18" i="69"/>
  <c r="AF18" i="69" s="1"/>
  <c r="P20" i="69"/>
  <c r="M21" i="69"/>
  <c r="P19" i="69"/>
  <c r="AF19" i="69" s="1"/>
  <c r="Y17" i="69"/>
  <c r="Y18" i="69"/>
  <c r="P14" i="69"/>
  <c r="Y19" i="69"/>
  <c r="P16" i="69"/>
  <c r="P12" i="69"/>
  <c r="P13" i="69"/>
  <c r="P15" i="69"/>
  <c r="Y13" i="69"/>
  <c r="Y20" i="69"/>
  <c r="X12" i="69" l="1"/>
  <c r="AP19" i="69"/>
  <c r="AQ19" i="69" s="1"/>
  <c r="X14" i="69"/>
  <c r="AG14" i="69" s="1"/>
  <c r="AF12" i="69"/>
  <c r="AF14" i="69"/>
  <c r="X20" i="69"/>
  <c r="AG20" i="69" s="1"/>
  <c r="X17" i="69"/>
  <c r="X15" i="69"/>
  <c r="X13" i="69"/>
  <c r="X16" i="69"/>
  <c r="AG16" i="69" s="1"/>
  <c r="AP18" i="69"/>
  <c r="AQ18" i="69" s="1"/>
  <c r="AF20" i="69"/>
  <c r="AF17" i="69"/>
  <c r="AP17" i="69" s="1"/>
  <c r="AF15" i="69"/>
  <c r="AF13" i="69"/>
  <c r="AF16" i="69"/>
  <c r="X19" i="69"/>
  <c r="AG19" i="69" s="1"/>
  <c r="X18" i="69"/>
  <c r="N11" i="69"/>
  <c r="Y11" i="69" s="1"/>
  <c r="K21" i="69"/>
  <c r="AP13" i="69" l="1"/>
  <c r="AQ13" i="69" s="1"/>
  <c r="AQ17" i="69"/>
  <c r="Z18" i="69"/>
  <c r="Z15" i="69"/>
  <c r="AI15" i="69" s="1"/>
  <c r="Z12" i="69"/>
  <c r="Y21" i="69"/>
  <c r="AP16" i="69"/>
  <c r="AQ16" i="69" s="1"/>
  <c r="Z16" i="69"/>
  <c r="AI16" i="69" s="1"/>
  <c r="AG15" i="69"/>
  <c r="Z20" i="69"/>
  <c r="Z14" i="69"/>
  <c r="AG12" i="69"/>
  <c r="N21" i="69"/>
  <c r="P11" i="69"/>
  <c r="AF11" i="69" s="1"/>
  <c r="AF21" i="69" s="1"/>
  <c r="Z19" i="69"/>
  <c r="Z13" i="69"/>
  <c r="Z17" i="69"/>
  <c r="AP14" i="69"/>
  <c r="AQ14" i="69" s="1"/>
  <c r="AP20" i="69"/>
  <c r="AQ20" i="69" s="1"/>
  <c r="AG18" i="69"/>
  <c r="AP15" i="69"/>
  <c r="AQ15" i="69" s="1"/>
  <c r="AG13" i="69"/>
  <c r="AG17" i="69"/>
  <c r="AP12" i="69"/>
  <c r="AQ12" i="69" s="1"/>
  <c r="AA17" i="69" l="1"/>
  <c r="AJ17" i="69" s="1"/>
  <c r="AA19" i="69"/>
  <c r="AA20" i="69"/>
  <c r="AJ20" i="69" s="1"/>
  <c r="AI17" i="69"/>
  <c r="AI19" i="69"/>
  <c r="AI20" i="69"/>
  <c r="AR23" i="69"/>
  <c r="AP21" i="69"/>
  <c r="AQ21" i="69" s="1"/>
  <c r="AA15" i="69"/>
  <c r="AA13" i="69"/>
  <c r="AA14" i="69"/>
  <c r="AJ14" i="69" s="1"/>
  <c r="AA12" i="69"/>
  <c r="AJ12" i="69"/>
  <c r="AA18" i="69"/>
  <c r="AI13" i="69"/>
  <c r="P21" i="69"/>
  <c r="X11" i="69"/>
  <c r="AG11" i="69" s="1"/>
  <c r="AG21" i="69" s="1"/>
  <c r="AI14" i="69"/>
  <c r="AA16" i="69"/>
  <c r="AP11" i="69"/>
  <c r="AQ11" i="69" s="1"/>
  <c r="AI12" i="69"/>
  <c r="AI18" i="69"/>
  <c r="AB16" i="69" l="1"/>
  <c r="AK16" i="69" s="1"/>
  <c r="AB13" i="69"/>
  <c r="AL13" i="69" s="1"/>
  <c r="AB12" i="69"/>
  <c r="AL12" i="69" s="1"/>
  <c r="AJ13" i="69"/>
  <c r="AB19" i="69"/>
  <c r="AK19" i="69"/>
  <c r="AR20" i="69"/>
  <c r="AB18" i="69"/>
  <c r="AB15" i="69"/>
  <c r="AJ19" i="69"/>
  <c r="AJ16" i="69"/>
  <c r="X21" i="69"/>
  <c r="Z11" i="69"/>
  <c r="AJ18" i="69"/>
  <c r="AK14" i="69"/>
  <c r="AB14" i="69"/>
  <c r="AJ15" i="69"/>
  <c r="AB20" i="69"/>
  <c r="AK20" i="69" s="1"/>
  <c r="AB17" i="69"/>
  <c r="AK17" i="69" s="1"/>
  <c r="AK12" i="69" l="1"/>
  <c r="AK13" i="69"/>
  <c r="AC15" i="69"/>
  <c r="AL15" i="69" s="1"/>
  <c r="AC20" i="69"/>
  <c r="AL20" i="69"/>
  <c r="AL18" i="69"/>
  <c r="AC18" i="69"/>
  <c r="AC19" i="69"/>
  <c r="AJ11" i="69"/>
  <c r="AJ21" i="69" s="1"/>
  <c r="Z21" i="69"/>
  <c r="AA11" i="69"/>
  <c r="AK18" i="69"/>
  <c r="AC17" i="69"/>
  <c r="AL17" i="69" s="1"/>
  <c r="AC14" i="69"/>
  <c r="AI11" i="69"/>
  <c r="AI21" i="69" s="1"/>
  <c r="AK15" i="69"/>
  <c r="AC16" i="69"/>
  <c r="AL16" i="69" s="1"/>
  <c r="Q40" i="69" l="1"/>
  <c r="AC21" i="69"/>
  <c r="AD14" i="69"/>
  <c r="AD19" i="69"/>
  <c r="AM19" i="69"/>
  <c r="AD16" i="69"/>
  <c r="AL14" i="69"/>
  <c r="AA21" i="69"/>
  <c r="AB11" i="69"/>
  <c r="AL19" i="69"/>
  <c r="AD20" i="69"/>
  <c r="AM20" i="69" s="1"/>
  <c r="AD17" i="69"/>
  <c r="AM17" i="69" s="1"/>
  <c r="AD18" i="69"/>
  <c r="AM18" i="69" s="1"/>
  <c r="AD15" i="69"/>
  <c r="AE15" i="69" l="1"/>
  <c r="AN15" i="69" s="1"/>
  <c r="AE19" i="69"/>
  <c r="AN19" i="69" s="1"/>
  <c r="AM15" i="69"/>
  <c r="AE17" i="69"/>
  <c r="AN17" i="69" s="1"/>
  <c r="AB21" i="69"/>
  <c r="AL11" i="69"/>
  <c r="AL21" i="69" s="1"/>
  <c r="AE16" i="69"/>
  <c r="AN16" i="69" s="1"/>
  <c r="AE14" i="69"/>
  <c r="AD21" i="69"/>
  <c r="AE18" i="69"/>
  <c r="AN18" i="69" s="1"/>
  <c r="AE20" i="69"/>
  <c r="AN20" i="69" s="1"/>
  <c r="AK11" i="69"/>
  <c r="AK21" i="69" s="1"/>
  <c r="AM16" i="69"/>
  <c r="AM14" i="69"/>
  <c r="Q41" i="69" l="1"/>
  <c r="AE21" i="69"/>
  <c r="Q42" i="69"/>
  <c r="AM21" i="69"/>
  <c r="AN14" i="69"/>
  <c r="AN21" i="69" s="1"/>
  <c r="Q44" i="69" l="1"/>
  <c r="Q43" i="69"/>
  <c r="E12" i="60" l="1"/>
  <c r="F12" i="60" s="1"/>
  <c r="C53" i="60"/>
  <c r="C54" i="60" s="1"/>
  <c r="C55" i="60" s="1"/>
  <c r="C56" i="60" s="1"/>
  <c r="C48" i="60"/>
  <c r="C49" i="60" s="1"/>
  <c r="C50" i="60" s="1"/>
  <c r="C51" i="60" s="1"/>
  <c r="C44" i="60"/>
  <c r="C45" i="60" s="1"/>
  <c r="C46" i="60" s="1"/>
  <c r="C38" i="60"/>
  <c r="C39" i="60" s="1"/>
  <c r="C40" i="60" s="1"/>
  <c r="C41" i="60" s="1"/>
  <c r="C42" i="60" s="1"/>
  <c r="C33" i="60"/>
  <c r="C34" i="60" s="1"/>
  <c r="C35" i="60" s="1"/>
  <c r="C36" i="60" s="1"/>
  <c r="C26" i="60"/>
  <c r="C27" i="60" s="1"/>
  <c r="C28" i="60" s="1"/>
  <c r="C29" i="60" s="1"/>
  <c r="C30" i="60" s="1"/>
  <c r="C31" i="60" s="1"/>
  <c r="C18" i="60"/>
  <c r="C19" i="60" s="1"/>
  <c r="C20" i="60" s="1"/>
  <c r="C21" i="60" s="1"/>
  <c r="C22" i="60" s="1"/>
  <c r="C23" i="60" s="1"/>
  <c r="C24" i="60" s="1"/>
  <c r="D12" i="60"/>
  <c r="F6" i="60"/>
  <c r="E6" i="60"/>
  <c r="A39" i="49" l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D26" i="49"/>
  <c r="E34" i="49"/>
  <c r="D31" i="49"/>
  <c r="C29" i="49" l="1"/>
  <c r="E29" i="49" s="1"/>
  <c r="D28" i="49"/>
  <c r="C28" i="49"/>
  <c r="D27" i="49"/>
  <c r="C27" i="49"/>
  <c r="E31" i="49"/>
  <c r="E33" i="49"/>
  <c r="E35" i="49"/>
  <c r="E26" i="49"/>
  <c r="A27" i="49"/>
  <c r="A28" i="49" s="1"/>
  <c r="A29" i="49" s="1"/>
  <c r="A30" i="49" s="1"/>
  <c r="A31" i="49" s="1"/>
  <c r="A32" i="49" s="1"/>
  <c r="A33" i="49" s="1"/>
  <c r="A34" i="49" s="1"/>
  <c r="A35" i="49" s="1"/>
  <c r="E23" i="49"/>
  <c r="E22" i="49"/>
  <c r="E21" i="49"/>
  <c r="E20" i="49"/>
  <c r="E19" i="49"/>
  <c r="E18" i="49"/>
  <c r="E28" i="49" l="1"/>
  <c r="E27" i="49"/>
  <c r="E12" i="49" l="1"/>
  <c r="D10" i="49"/>
  <c r="E11" i="49"/>
  <c r="E13" i="49"/>
  <c r="E14" i="49"/>
  <c r="E15" i="49"/>
  <c r="E16" i="49"/>
  <c r="D30" i="49" s="1"/>
  <c r="E30" i="49" s="1"/>
  <c r="E17" i="49"/>
  <c r="A10" i="49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M110" i="56"/>
  <c r="T108" i="56"/>
  <c r="T107" i="56"/>
  <c r="T106" i="56"/>
  <c r="T105" i="56"/>
  <c r="T104" i="56"/>
  <c r="AG102" i="56"/>
  <c r="AC102" i="56"/>
  <c r="Y102" i="56"/>
  <c r="U102" i="56"/>
  <c r="AG101" i="56"/>
  <c r="AC101" i="56"/>
  <c r="Y101" i="56"/>
  <c r="U101" i="56"/>
  <c r="AJ100" i="56"/>
  <c r="AI100" i="56"/>
  <c r="AH100" i="56"/>
  <c r="AG100" i="56" s="1"/>
  <c r="AF100" i="56"/>
  <c r="AE100" i="56"/>
  <c r="AD100" i="56"/>
  <c r="AB100" i="56"/>
  <c r="AA100" i="56"/>
  <c r="Z100" i="56"/>
  <c r="X100" i="56"/>
  <c r="W100" i="56"/>
  <c r="V100" i="56"/>
  <c r="AG99" i="56"/>
  <c r="AC99" i="56"/>
  <c r="Y99" i="56"/>
  <c r="Y100" i="56" s="1"/>
  <c r="U99" i="56"/>
  <c r="AG98" i="56"/>
  <c r="AC98" i="56"/>
  <c r="Y98" i="56"/>
  <c r="U98" i="56"/>
  <c r="T98" i="56"/>
  <c r="AG97" i="56"/>
  <c r="AC97" i="56"/>
  <c r="Y97" i="56"/>
  <c r="U97" i="56"/>
  <c r="T97" i="56" s="1"/>
  <c r="AJ96" i="56"/>
  <c r="AI96" i="56"/>
  <c r="AH96" i="56"/>
  <c r="AF96" i="56"/>
  <c r="AE96" i="56"/>
  <c r="AD96" i="56"/>
  <c r="AC96" i="56" s="1"/>
  <c r="AB96" i="56"/>
  <c r="AA96" i="56"/>
  <c r="Z96" i="56"/>
  <c r="X96" i="56"/>
  <c r="W96" i="56"/>
  <c r="V96" i="56"/>
  <c r="AG95" i="56"/>
  <c r="AG96" i="56" s="1"/>
  <c r="AC95" i="56"/>
  <c r="Y95" i="56"/>
  <c r="Y96" i="56" s="1"/>
  <c r="U95" i="56"/>
  <c r="U96" i="56" s="1"/>
  <c r="AG94" i="56"/>
  <c r="AC94" i="56"/>
  <c r="Y94" i="56"/>
  <c r="U94" i="56"/>
  <c r="AG93" i="56"/>
  <c r="AC93" i="56"/>
  <c r="Y93" i="56"/>
  <c r="U93" i="56"/>
  <c r="T93" i="56" s="1"/>
  <c r="AJ92" i="56"/>
  <c r="AI92" i="56"/>
  <c r="AH92" i="56"/>
  <c r="AF92" i="56"/>
  <c r="AE92" i="56"/>
  <c r="AD92" i="56"/>
  <c r="AC92" i="56" s="1"/>
  <c r="AB92" i="56"/>
  <c r="AA92" i="56"/>
  <c r="Z92" i="56"/>
  <c r="X92" i="56"/>
  <c r="W92" i="56"/>
  <c r="V92" i="56"/>
  <c r="AG91" i="56"/>
  <c r="AG92" i="56" s="1"/>
  <c r="AC91" i="56"/>
  <c r="Y91" i="56"/>
  <c r="U91" i="56"/>
  <c r="T91" i="56" s="1"/>
  <c r="B91" i="56"/>
  <c r="AC90" i="56"/>
  <c r="Y90" i="56"/>
  <c r="Y92" i="56" s="1"/>
  <c r="U90" i="56"/>
  <c r="AG89" i="56"/>
  <c r="AC89" i="56"/>
  <c r="Y89" i="56"/>
  <c r="U89" i="56"/>
  <c r="AG88" i="56"/>
  <c r="AC88" i="56"/>
  <c r="Y88" i="56"/>
  <c r="U88" i="56"/>
  <c r="AJ87" i="56"/>
  <c r="AI87" i="56"/>
  <c r="AH87" i="56"/>
  <c r="AF87" i="56"/>
  <c r="AE87" i="56"/>
  <c r="AD87" i="56"/>
  <c r="AB87" i="56"/>
  <c r="AA87" i="56"/>
  <c r="Z87" i="56"/>
  <c r="X87" i="56"/>
  <c r="W87" i="56"/>
  <c r="V87" i="56"/>
  <c r="AG86" i="56"/>
  <c r="AC86" i="56"/>
  <c r="Y86" i="56"/>
  <c r="U86" i="56"/>
  <c r="AG85" i="56"/>
  <c r="AC85" i="56"/>
  <c r="Y85" i="56"/>
  <c r="U85" i="56"/>
  <c r="AG84" i="56"/>
  <c r="AC84" i="56"/>
  <c r="Y84" i="56"/>
  <c r="U84" i="56"/>
  <c r="AG83" i="56"/>
  <c r="AC83" i="56"/>
  <c r="Y83" i="56"/>
  <c r="U83" i="56"/>
  <c r="AG82" i="56"/>
  <c r="AC82" i="56"/>
  <c r="Y82" i="56"/>
  <c r="U82" i="56"/>
  <c r="B82" i="56"/>
  <c r="B83" i="56" s="1"/>
  <c r="B84" i="56" s="1"/>
  <c r="B85" i="56" s="1"/>
  <c r="B86" i="56" s="1"/>
  <c r="B87" i="56" s="1"/>
  <c r="B88" i="56" s="1"/>
  <c r="B89" i="56" s="1"/>
  <c r="AG81" i="56"/>
  <c r="AC81" i="56"/>
  <c r="Y81" i="56"/>
  <c r="U81" i="56"/>
  <c r="T81" i="56" s="1"/>
  <c r="AG80" i="56"/>
  <c r="AC80" i="56"/>
  <c r="Y80" i="56"/>
  <c r="U80" i="56"/>
  <c r="AG79" i="56"/>
  <c r="AC79" i="56"/>
  <c r="Y79" i="56"/>
  <c r="U79" i="56"/>
  <c r="T79" i="56" s="1"/>
  <c r="AG78" i="56"/>
  <c r="AC78" i="56"/>
  <c r="AB78" i="56"/>
  <c r="Y78" i="56" s="1"/>
  <c r="X78" i="56"/>
  <c r="W78" i="56"/>
  <c r="V78" i="56"/>
  <c r="U78" i="56" s="1"/>
  <c r="T78" i="56" s="1"/>
  <c r="AL78" i="56" s="1"/>
  <c r="AG77" i="56"/>
  <c r="AC77" i="56"/>
  <c r="Y77" i="56"/>
  <c r="U77" i="56"/>
  <c r="AG76" i="56"/>
  <c r="AC76" i="56"/>
  <c r="Y76" i="56"/>
  <c r="U76" i="56"/>
  <c r="AG75" i="56"/>
  <c r="AC75" i="56"/>
  <c r="Y75" i="56"/>
  <c r="U75" i="56"/>
  <c r="AG74" i="56"/>
  <c r="AC74" i="56"/>
  <c r="Y74" i="56"/>
  <c r="U74" i="56"/>
  <c r="T74" i="56" s="1"/>
  <c r="AG73" i="56"/>
  <c r="AC73" i="56"/>
  <c r="Y73" i="56"/>
  <c r="U73" i="56"/>
  <c r="T73" i="56" s="1"/>
  <c r="AG72" i="56"/>
  <c r="AC72" i="56"/>
  <c r="Y72" i="56"/>
  <c r="U72" i="56"/>
  <c r="T72" i="56" s="1"/>
  <c r="B72" i="56"/>
  <c r="B73" i="56" s="1"/>
  <c r="B74" i="56" s="1"/>
  <c r="B75" i="56" s="1"/>
  <c r="B76" i="56" s="1"/>
  <c r="B77" i="56" s="1"/>
  <c r="B78" i="56" s="1"/>
  <c r="B79" i="56" s="1"/>
  <c r="B80" i="56" s="1"/>
  <c r="AG71" i="56"/>
  <c r="AC71" i="56"/>
  <c r="Y71" i="56"/>
  <c r="U71" i="56"/>
  <c r="AG70" i="56"/>
  <c r="AC70" i="56"/>
  <c r="Y70" i="56"/>
  <c r="U70" i="56"/>
  <c r="AG69" i="56"/>
  <c r="AC69" i="56"/>
  <c r="Y69" i="56"/>
  <c r="U69" i="56"/>
  <c r="AJ68" i="56"/>
  <c r="AI68" i="56"/>
  <c r="AH68" i="56"/>
  <c r="AF68" i="56"/>
  <c r="AE68" i="56"/>
  <c r="AD68" i="56"/>
  <c r="AB68" i="56"/>
  <c r="AA68" i="56"/>
  <c r="Z68" i="56"/>
  <c r="X68" i="56"/>
  <c r="W68" i="56"/>
  <c r="V68" i="56"/>
  <c r="AG67" i="56"/>
  <c r="AC67" i="56"/>
  <c r="Y67" i="56"/>
  <c r="U67" i="56"/>
  <c r="AG66" i="56"/>
  <c r="AC66" i="56"/>
  <c r="Y66" i="56"/>
  <c r="U66" i="56"/>
  <c r="T66" i="56" s="1"/>
  <c r="B66" i="56"/>
  <c r="B67" i="56" s="1"/>
  <c r="B68" i="56" s="1"/>
  <c r="B69" i="56" s="1"/>
  <c r="B70" i="56" s="1"/>
  <c r="AG65" i="56"/>
  <c r="AC65" i="56"/>
  <c r="Y65" i="56"/>
  <c r="U65" i="56"/>
  <c r="AG64" i="56"/>
  <c r="AC64" i="56"/>
  <c r="Y64" i="56"/>
  <c r="U64" i="56"/>
  <c r="AG63" i="56"/>
  <c r="AC63" i="56"/>
  <c r="Y63" i="56"/>
  <c r="U63" i="56"/>
  <c r="AJ62" i="56"/>
  <c r="AI62" i="56"/>
  <c r="AH62" i="56"/>
  <c r="AF62" i="56"/>
  <c r="AE62" i="56"/>
  <c r="AD62" i="56"/>
  <c r="AB62" i="56"/>
  <c r="AA62" i="56"/>
  <c r="Z62" i="56"/>
  <c r="X62" i="56"/>
  <c r="W62" i="56"/>
  <c r="V62" i="56"/>
  <c r="AG61" i="56"/>
  <c r="AC61" i="56"/>
  <c r="Y61" i="56"/>
  <c r="U61" i="56"/>
  <c r="AG60" i="56"/>
  <c r="AC60" i="56"/>
  <c r="Y60" i="56"/>
  <c r="U60" i="56"/>
  <c r="AG59" i="56"/>
  <c r="AC59" i="56"/>
  <c r="Y59" i="56"/>
  <c r="U59" i="56"/>
  <c r="AG58" i="56"/>
  <c r="AC58" i="56"/>
  <c r="Y58" i="56"/>
  <c r="U58" i="56"/>
  <c r="AG57" i="56"/>
  <c r="AC57" i="56"/>
  <c r="Y57" i="56"/>
  <c r="U57" i="56"/>
  <c r="AG56" i="56"/>
  <c r="AC56" i="56"/>
  <c r="Y56" i="56"/>
  <c r="U56" i="56"/>
  <c r="AG55" i="56"/>
  <c r="AC55" i="56"/>
  <c r="Y55" i="56"/>
  <c r="U55" i="56"/>
  <c r="B55" i="56"/>
  <c r="B56" i="56" s="1"/>
  <c r="B57" i="56" s="1"/>
  <c r="B58" i="56" s="1"/>
  <c r="B59" i="56" s="1"/>
  <c r="B60" i="56" s="1"/>
  <c r="B61" i="56" s="1"/>
  <c r="B62" i="56" s="1"/>
  <c r="B63" i="56" s="1"/>
  <c r="B64" i="56" s="1"/>
  <c r="AG54" i="56"/>
  <c r="AC54" i="56"/>
  <c r="Y54" i="56"/>
  <c r="U54" i="56"/>
  <c r="T54" i="56" s="1"/>
  <c r="AG53" i="56"/>
  <c r="AC53" i="56"/>
  <c r="Y53" i="56"/>
  <c r="U53" i="56"/>
  <c r="AG52" i="56"/>
  <c r="AC52" i="56"/>
  <c r="Y52" i="56"/>
  <c r="U52" i="56"/>
  <c r="T52" i="56" s="1"/>
  <c r="AJ51" i="56"/>
  <c r="AI51" i="56"/>
  <c r="AH51" i="56"/>
  <c r="AF51" i="56"/>
  <c r="AE51" i="56"/>
  <c r="AD51" i="56"/>
  <c r="AB51" i="56"/>
  <c r="AA51" i="56"/>
  <c r="Z51" i="56"/>
  <c r="X51" i="56"/>
  <c r="W51" i="56"/>
  <c r="V51" i="56"/>
  <c r="AG50" i="56"/>
  <c r="AC50" i="56"/>
  <c r="Y50" i="56"/>
  <c r="U50" i="56"/>
  <c r="AG49" i="56"/>
  <c r="AC49" i="56"/>
  <c r="Y49" i="56"/>
  <c r="U49" i="56"/>
  <c r="AG48" i="56"/>
  <c r="AC48" i="56"/>
  <c r="Y48" i="56"/>
  <c r="U48" i="56"/>
  <c r="AG47" i="56"/>
  <c r="AC47" i="56"/>
  <c r="Y47" i="56"/>
  <c r="U47" i="56"/>
  <c r="T47" i="56" s="1"/>
  <c r="AG46" i="56"/>
  <c r="AC46" i="56"/>
  <c r="Y46" i="56"/>
  <c r="U46" i="56"/>
  <c r="B46" i="56"/>
  <c r="B47" i="56" s="1"/>
  <c r="B48" i="56" s="1"/>
  <c r="B49" i="56" s="1"/>
  <c r="B50" i="56" s="1"/>
  <c r="B51" i="56" s="1"/>
  <c r="B52" i="56" s="1"/>
  <c r="B53" i="56" s="1"/>
  <c r="AG45" i="56"/>
  <c r="AC45" i="56"/>
  <c r="Y45" i="56"/>
  <c r="U45" i="56"/>
  <c r="AG44" i="56"/>
  <c r="AC44" i="56"/>
  <c r="Y44" i="56"/>
  <c r="U44" i="56"/>
  <c r="AG43" i="56"/>
  <c r="AC43" i="56"/>
  <c r="Y43" i="56"/>
  <c r="U43" i="56"/>
  <c r="AI42" i="56"/>
  <c r="AH42" i="56"/>
  <c r="AF42" i="56"/>
  <c r="AE42" i="56"/>
  <c r="AD42" i="56"/>
  <c r="AB42" i="56"/>
  <c r="AA42" i="56"/>
  <c r="Z42" i="56"/>
  <c r="X42" i="56"/>
  <c r="W42" i="56"/>
  <c r="V42" i="56"/>
  <c r="AG41" i="56"/>
  <c r="AC41" i="56"/>
  <c r="Y41" i="56"/>
  <c r="U41" i="56"/>
  <c r="AG40" i="56"/>
  <c r="AC40" i="56"/>
  <c r="Y40" i="56"/>
  <c r="U40" i="56"/>
  <c r="AG39" i="56"/>
  <c r="AC39" i="56"/>
  <c r="Y39" i="56"/>
  <c r="U39" i="56"/>
  <c r="B39" i="56"/>
  <c r="B40" i="56" s="1"/>
  <c r="B41" i="56" s="1"/>
  <c r="B42" i="56" s="1"/>
  <c r="B43" i="56" s="1"/>
  <c r="B44" i="56" s="1"/>
  <c r="AG38" i="56"/>
  <c r="AC38" i="56"/>
  <c r="Y38" i="56"/>
  <c r="U38" i="56"/>
  <c r="T38" i="56" s="1"/>
  <c r="AG37" i="56"/>
  <c r="AC37" i="56"/>
  <c r="Y37" i="56"/>
  <c r="U37" i="56"/>
  <c r="AG36" i="56"/>
  <c r="AC36" i="56"/>
  <c r="Y36" i="56"/>
  <c r="U36" i="56"/>
  <c r="T36" i="56" s="1"/>
  <c r="AJ35" i="56"/>
  <c r="AI35" i="56"/>
  <c r="AH35" i="56"/>
  <c r="AF35" i="56"/>
  <c r="AE35" i="56"/>
  <c r="AD35" i="56"/>
  <c r="AC35" i="56" s="1"/>
  <c r="AB35" i="56"/>
  <c r="AA35" i="56"/>
  <c r="Z35" i="56"/>
  <c r="X35" i="56"/>
  <c r="W35" i="56"/>
  <c r="V35" i="56"/>
  <c r="U35" i="56" s="1"/>
  <c r="AG34" i="56"/>
  <c r="AC34" i="56"/>
  <c r="Y34" i="56"/>
  <c r="U34" i="56"/>
  <c r="AG33" i="56"/>
  <c r="AC33" i="56"/>
  <c r="Y33" i="56"/>
  <c r="U33" i="56"/>
  <c r="AG32" i="56"/>
  <c r="AC32" i="56"/>
  <c r="Y32" i="56"/>
  <c r="U32" i="56"/>
  <c r="T32" i="56" s="1"/>
  <c r="D32" i="49" s="1"/>
  <c r="E32" i="49" s="1"/>
  <c r="AG31" i="56"/>
  <c r="AC31" i="56"/>
  <c r="Y31" i="56"/>
  <c r="U31" i="56"/>
  <c r="AG30" i="56"/>
  <c r="AC30" i="56"/>
  <c r="Y30" i="56"/>
  <c r="U30" i="56"/>
  <c r="AG29" i="56"/>
  <c r="AC29" i="56"/>
  <c r="Y29" i="56"/>
  <c r="U29" i="56"/>
  <c r="AG28" i="56"/>
  <c r="AC28" i="56"/>
  <c r="Y28" i="56"/>
  <c r="U28" i="56"/>
  <c r="AG27" i="56"/>
  <c r="AC27" i="56"/>
  <c r="Y27" i="56"/>
  <c r="U27" i="56"/>
  <c r="AG26" i="56"/>
  <c r="AC26" i="56"/>
  <c r="Y26" i="56"/>
  <c r="U26" i="56"/>
  <c r="AG25" i="56"/>
  <c r="AC25" i="56"/>
  <c r="Y25" i="56"/>
  <c r="U25" i="56"/>
  <c r="B25" i="56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AG24" i="56"/>
  <c r="AC24" i="56"/>
  <c r="Y24" i="56"/>
  <c r="U24" i="56"/>
  <c r="T24" i="56" s="1"/>
  <c r="AG23" i="56"/>
  <c r="AC23" i="56"/>
  <c r="Y23" i="56"/>
  <c r="U23" i="56"/>
  <c r="AG22" i="56"/>
  <c r="AC22" i="56"/>
  <c r="Y22" i="56"/>
  <c r="U22" i="56"/>
  <c r="AJ21" i="56"/>
  <c r="AJ103" i="56" s="1"/>
  <c r="AI21" i="56"/>
  <c r="AH21" i="56"/>
  <c r="AH103" i="56" s="1"/>
  <c r="AF21" i="56"/>
  <c r="AE21" i="56"/>
  <c r="AD21" i="56"/>
  <c r="AB21" i="56"/>
  <c r="AB103" i="56" s="1"/>
  <c r="AA21" i="56"/>
  <c r="Z21" i="56"/>
  <c r="Z103" i="56" s="1"/>
  <c r="X21" i="56"/>
  <c r="W21" i="56"/>
  <c r="V21" i="56"/>
  <c r="AG20" i="56"/>
  <c r="AC20" i="56"/>
  <c r="Y20" i="56"/>
  <c r="U20" i="56"/>
  <c r="AG19" i="56"/>
  <c r="AC19" i="56"/>
  <c r="Y19" i="56"/>
  <c r="U19" i="56"/>
  <c r="AG18" i="56"/>
  <c r="AC18" i="56"/>
  <c r="Y18" i="56"/>
  <c r="U18" i="56"/>
  <c r="AG17" i="56"/>
  <c r="AC17" i="56"/>
  <c r="Y17" i="56"/>
  <c r="U17" i="56"/>
  <c r="AG16" i="56"/>
  <c r="AC16" i="56"/>
  <c r="Y16" i="56"/>
  <c r="U16" i="56"/>
  <c r="AG15" i="56"/>
  <c r="AC15" i="56"/>
  <c r="Y15" i="56"/>
  <c r="U15" i="56"/>
  <c r="AG14" i="56"/>
  <c r="AC14" i="56"/>
  <c r="Y14" i="56"/>
  <c r="U14" i="56"/>
  <c r="B14" i="56"/>
  <c r="B15" i="56" s="1"/>
  <c r="B16" i="56" s="1"/>
  <c r="B17" i="56" s="1"/>
  <c r="B18" i="56" s="1"/>
  <c r="B19" i="56" s="1"/>
  <c r="B20" i="56" s="1"/>
  <c r="B21" i="56" s="1"/>
  <c r="B22" i="56" s="1"/>
  <c r="B23" i="56" s="1"/>
  <c r="AG13" i="56"/>
  <c r="AC13" i="56"/>
  <c r="Y13" i="56"/>
  <c r="U13" i="56"/>
  <c r="C15" i="55"/>
  <c r="E36" i="49" l="1"/>
  <c r="T90" i="56"/>
  <c r="T14" i="56"/>
  <c r="T18" i="56"/>
  <c r="T20" i="56"/>
  <c r="T40" i="56"/>
  <c r="AC100" i="56"/>
  <c r="T43" i="56"/>
  <c r="T60" i="56"/>
  <c r="T63" i="56"/>
  <c r="T65" i="56"/>
  <c r="T82" i="56"/>
  <c r="T85" i="56"/>
  <c r="U87" i="56"/>
  <c r="AC87" i="56"/>
  <c r="T88" i="56"/>
  <c r="T89" i="56"/>
  <c r="T101" i="56"/>
  <c r="T70" i="56"/>
  <c r="T13" i="56"/>
  <c r="T28" i="56"/>
  <c r="T30" i="56"/>
  <c r="T31" i="56"/>
  <c r="Y35" i="56"/>
  <c r="AG35" i="56"/>
  <c r="T39" i="56"/>
  <c r="Y42" i="56"/>
  <c r="AG42" i="56"/>
  <c r="T46" i="56"/>
  <c r="T56" i="56"/>
  <c r="T58" i="56"/>
  <c r="T59" i="56"/>
  <c r="Y62" i="56"/>
  <c r="AG62" i="56"/>
  <c r="T35" i="56"/>
  <c r="AL35" i="56" s="1"/>
  <c r="T16" i="56"/>
  <c r="T17" i="56"/>
  <c r="T26" i="56"/>
  <c r="T27" i="56"/>
  <c r="T34" i="56"/>
  <c r="T67" i="56"/>
  <c r="U68" i="56"/>
  <c r="AC68" i="56"/>
  <c r="T69" i="56"/>
  <c r="T83" i="56"/>
  <c r="T84" i="56"/>
  <c r="Y87" i="56"/>
  <c r="AG87" i="56"/>
  <c r="T45" i="56"/>
  <c r="T49" i="56"/>
  <c r="T50" i="56"/>
  <c r="U51" i="56"/>
  <c r="AC51" i="56"/>
  <c r="T55" i="56"/>
  <c r="U62" i="56"/>
  <c r="AC62" i="56"/>
  <c r="T76" i="56"/>
  <c r="T77" i="56"/>
  <c r="T87" i="56"/>
  <c r="AL87" i="56" s="1"/>
  <c r="T64" i="56"/>
  <c r="T86" i="56"/>
  <c r="T15" i="56"/>
  <c r="T19" i="56"/>
  <c r="W103" i="56"/>
  <c r="AE103" i="56"/>
  <c r="T25" i="56"/>
  <c r="T29" i="56"/>
  <c r="T33" i="56"/>
  <c r="T37" i="56"/>
  <c r="T41" i="56"/>
  <c r="U42" i="56"/>
  <c r="AC42" i="56"/>
  <c r="T44" i="56"/>
  <c r="T48" i="56"/>
  <c r="Y51" i="56"/>
  <c r="AG51" i="56"/>
  <c r="T53" i="56"/>
  <c r="T57" i="56"/>
  <c r="T61" i="56"/>
  <c r="Y68" i="56"/>
  <c r="AG68" i="56"/>
  <c r="T71" i="56"/>
  <c r="T75" i="56"/>
  <c r="T80" i="56"/>
  <c r="T94" i="56"/>
  <c r="T95" i="56"/>
  <c r="T99" i="56"/>
  <c r="T102" i="56"/>
  <c r="T51" i="56"/>
  <c r="AL51" i="56" s="1"/>
  <c r="T96" i="56"/>
  <c r="U92" i="56"/>
  <c r="T92" i="56" s="1"/>
  <c r="U100" i="56"/>
  <c r="T100" i="56" s="1"/>
  <c r="V103" i="56"/>
  <c r="X103" i="56"/>
  <c r="AA103" i="56"/>
  <c r="AD103" i="56"/>
  <c r="AF103" i="56"/>
  <c r="AI103" i="56"/>
  <c r="T22" i="56"/>
  <c r="T23" i="56"/>
  <c r="U21" i="56"/>
  <c r="Y21" i="56"/>
  <c r="Y103" i="56" s="1"/>
  <c r="AC21" i="56"/>
  <c r="AC103" i="56" s="1"/>
  <c r="AG21" i="56"/>
  <c r="AG103" i="56" s="1"/>
  <c r="T68" i="56" l="1"/>
  <c r="AL68" i="56" s="1"/>
  <c r="T42" i="56"/>
  <c r="AL42" i="56" s="1"/>
  <c r="T62" i="56"/>
  <c r="AL62" i="56" s="1"/>
  <c r="T21" i="56"/>
  <c r="U103" i="56"/>
  <c r="T103" i="56" l="1"/>
  <c r="AL21" i="56"/>
  <c r="E20" i="51" l="1"/>
  <c r="E19" i="51"/>
  <c r="E18" i="51"/>
  <c r="E21" i="51" s="1"/>
  <c r="E15" i="51"/>
  <c r="E14" i="51"/>
  <c r="E13" i="51"/>
  <c r="E10" i="51"/>
  <c r="E9" i="51"/>
  <c r="E22" i="50"/>
  <c r="E17" i="50"/>
  <c r="E12" i="50"/>
  <c r="E10" i="49"/>
  <c r="E9" i="49"/>
  <c r="E21" i="48"/>
  <c r="E20" i="48"/>
  <c r="E19" i="48"/>
  <c r="E22" i="48" s="1"/>
  <c r="E16" i="48"/>
  <c r="E15" i="48"/>
  <c r="E14" i="48"/>
  <c r="E17" i="48" s="1"/>
  <c r="E11" i="48"/>
  <c r="E10" i="48"/>
  <c r="E9" i="48"/>
  <c r="E12" i="48" s="1"/>
  <c r="E24" i="49" l="1"/>
  <c r="E58" i="49"/>
  <c r="E16" i="51"/>
  <c r="E11" i="51"/>
  <c r="DB19" i="46" l="1"/>
  <c r="CL19" i="46"/>
  <c r="BV19" i="46"/>
  <c r="DB17" i="46"/>
  <c r="CL17" i="46"/>
  <c r="BV17" i="46"/>
  <c r="DB15" i="46"/>
  <c r="CL15" i="46"/>
  <c r="BV15" i="46"/>
  <c r="CL7" i="46"/>
  <c r="CL27" i="46" s="1"/>
  <c r="CL28" i="46" s="1"/>
  <c r="CL29" i="46" s="1"/>
  <c r="BV7" i="46"/>
  <c r="BV27" i="46" s="1"/>
  <c r="BV28" i="46" s="1"/>
  <c r="BV29" i="46" s="1"/>
  <c r="DB7" i="46"/>
  <c r="DB27" i="46" s="1"/>
  <c r="DB28" i="46" s="1"/>
  <c r="DB29" i="46" s="1"/>
  <c r="K10" i="38" l="1"/>
  <c r="I10" i="38"/>
  <c r="G10" i="38"/>
  <c r="E10" i="38"/>
  <c r="K9" i="38"/>
  <c r="I9" i="38"/>
  <c r="G9" i="38"/>
  <c r="E9" i="38"/>
  <c r="K8" i="38"/>
  <c r="I8" i="38"/>
  <c r="G8" i="38"/>
  <c r="E8" i="38"/>
  <c r="K7" i="38"/>
  <c r="I7" i="38"/>
  <c r="G7" i="38"/>
  <c r="E7" i="38"/>
  <c r="K6" i="38"/>
  <c r="K11" i="38" s="1"/>
  <c r="I6" i="38"/>
  <c r="I11" i="38" s="1"/>
  <c r="G6" i="38"/>
  <c r="G11" i="38" s="1"/>
  <c r="E6" i="38"/>
  <c r="E11" i="38" s="1"/>
  <c r="CL15" i="32" l="1"/>
  <c r="CL16" i="32" s="1"/>
  <c r="BV15" i="32"/>
  <c r="BV16" i="32" s="1"/>
  <c r="C30" i="28" l="1"/>
  <c r="D28" i="28" s="1"/>
  <c r="C12" i="28"/>
  <c r="G30" i="28"/>
  <c r="H29" i="28" s="1"/>
  <c r="E30" i="28"/>
  <c r="F29" i="28" s="1"/>
  <c r="H28" i="28"/>
  <c r="F27" i="28"/>
  <c r="F30" i="28" s="1"/>
  <c r="I12" i="28"/>
  <c r="I23" i="28" s="1"/>
  <c r="F12" i="28"/>
  <c r="F23" i="28" s="1"/>
  <c r="G8" i="28"/>
  <c r="G20" i="28" l="1"/>
  <c r="H20" i="28" s="1"/>
  <c r="F28" i="28"/>
  <c r="D29" i="28"/>
  <c r="G10" i="28"/>
  <c r="H27" i="28"/>
  <c r="D27" i="28"/>
  <c r="G14" i="28"/>
  <c r="H14" i="28" s="1"/>
  <c r="G16" i="28"/>
  <c r="H16" i="28" s="1"/>
  <c r="G18" i="28"/>
  <c r="H18" i="28" s="1"/>
  <c r="H10" i="28"/>
  <c r="H8" i="28"/>
  <c r="C23" i="28"/>
  <c r="G12" i="28"/>
  <c r="G13" i="28"/>
  <c r="H13" i="28" s="1"/>
  <c r="H12" i="28" s="1"/>
  <c r="G15" i="28"/>
  <c r="H15" i="28" s="1"/>
  <c r="G17" i="28"/>
  <c r="H17" i="28" s="1"/>
  <c r="G19" i="28"/>
  <c r="H19" i="28" s="1"/>
  <c r="G21" i="28"/>
  <c r="H21" i="28" s="1"/>
  <c r="G23" i="28"/>
  <c r="G22" i="28"/>
  <c r="H22" i="28" s="1"/>
  <c r="J10" i="28"/>
  <c r="K10" i="28" s="1"/>
  <c r="J12" i="28"/>
  <c r="J13" i="28"/>
  <c r="K13" i="28" s="1"/>
  <c r="K12" i="28" s="1"/>
  <c r="J14" i="28"/>
  <c r="K14" i="28" s="1"/>
  <c r="J15" i="28"/>
  <c r="K15" i="28" s="1"/>
  <c r="J16" i="28"/>
  <c r="K16" i="28" s="1"/>
  <c r="J17" i="28"/>
  <c r="K17" i="28" s="1"/>
  <c r="J18" i="28"/>
  <c r="K18" i="28" s="1"/>
  <c r="J19" i="28"/>
  <c r="K19" i="28" s="1"/>
  <c r="J20" i="28"/>
  <c r="K20" i="28" s="1"/>
  <c r="J21" i="28"/>
  <c r="K21" i="28" s="1"/>
  <c r="J22" i="28"/>
  <c r="K22" i="28" s="1"/>
  <c r="H30" i="28"/>
  <c r="H11" i="28" l="1"/>
  <c r="H23" i="28"/>
  <c r="D30" i="28"/>
  <c r="D18" i="28"/>
  <c r="E18" i="28" s="1"/>
  <c r="D20" i="28"/>
  <c r="E20" i="28" s="1"/>
  <c r="D15" i="28"/>
  <c r="E15" i="28" s="1"/>
  <c r="D10" i="28"/>
  <c r="E10" i="28" s="1"/>
  <c r="D22" i="28"/>
  <c r="E22" i="28" s="1"/>
  <c r="D13" i="28"/>
  <c r="E13" i="28" s="1"/>
  <c r="E12" i="28" s="1"/>
  <c r="D21" i="28"/>
  <c r="E21" i="28" s="1"/>
  <c r="D16" i="28"/>
  <c r="E16" i="28" s="1"/>
  <c r="D12" i="28"/>
  <c r="D8" i="28"/>
  <c r="E8" i="28" s="1"/>
  <c r="D23" i="28"/>
  <c r="D19" i="28"/>
  <c r="E19" i="28" s="1"/>
  <c r="D14" i="28"/>
  <c r="E14" i="28" s="1"/>
  <c r="D17" i="28"/>
  <c r="E17" i="28" s="1"/>
  <c r="J23" i="28"/>
  <c r="J8" i="28"/>
  <c r="K8" i="28" s="1"/>
  <c r="K11" i="28" s="1"/>
  <c r="D12" i="27"/>
  <c r="H11" i="27"/>
  <c r="H10" i="27"/>
  <c r="H9" i="27"/>
  <c r="B9" i="27"/>
  <c r="B10" i="27" s="1"/>
  <c r="B11" i="27" s="1"/>
  <c r="H8" i="27"/>
  <c r="I8" i="27" s="1"/>
  <c r="E11" i="28" l="1"/>
  <c r="E23" i="28"/>
  <c r="K23" i="28"/>
  <c r="I12" i="27"/>
  <c r="Q8" i="27"/>
  <c r="N8" i="27"/>
  <c r="N12" i="27" s="1"/>
  <c r="K8" i="27"/>
  <c r="H12" i="27"/>
  <c r="I9" i="27"/>
  <c r="I10" i="27"/>
  <c r="I11" i="27"/>
  <c r="Q11" i="27" l="1"/>
  <c r="V11" i="27" s="1"/>
  <c r="N11" i="27"/>
  <c r="O11" i="27" s="1"/>
  <c r="R11" i="27" s="1"/>
  <c r="K11" i="27"/>
  <c r="L11" i="27" s="1"/>
  <c r="Q9" i="27"/>
  <c r="V9" i="27" s="1"/>
  <c r="N9" i="27"/>
  <c r="O9" i="27" s="1"/>
  <c r="K9" i="27"/>
  <c r="L9" i="27" s="1"/>
  <c r="L8" i="27"/>
  <c r="K12" i="27"/>
  <c r="Q12" i="27"/>
  <c r="V8" i="27"/>
  <c r="V12" i="27" s="1"/>
  <c r="Q10" i="27"/>
  <c r="V10" i="27" s="1"/>
  <c r="N10" i="27"/>
  <c r="O10" i="27" s="1"/>
  <c r="R10" i="27" s="1"/>
  <c r="K10" i="27"/>
  <c r="L10" i="27" s="1"/>
  <c r="R9" i="27" l="1"/>
  <c r="L12" i="27"/>
  <c r="O8" i="27"/>
  <c r="O12" i="27" l="1"/>
  <c r="R8" i="27"/>
  <c r="R12" i="27" s="1"/>
  <c r="BV11" i="13" l="1"/>
  <c r="BV14" i="13" s="1"/>
  <c r="DB11" i="13"/>
  <c r="DB14" i="13" s="1"/>
  <c r="CL11" i="13"/>
  <c r="CL14" i="13" s="1"/>
  <c r="BV29" i="13" l="1"/>
  <c r="BV23" i="13"/>
  <c r="BV17" i="13"/>
  <c r="BV26" i="13"/>
  <c r="BV20" i="13"/>
  <c r="DB29" i="13"/>
  <c r="DB26" i="13"/>
  <c r="DB23" i="13"/>
  <c r="DB20" i="13"/>
  <c r="DB17" i="13"/>
  <c r="CL29" i="13"/>
  <c r="CL26" i="13"/>
  <c r="CL23" i="13"/>
  <c r="CL20" i="13"/>
  <c r="CL17" i="13"/>
  <c r="DB32" i="13" l="1"/>
  <c r="BV32" i="13"/>
  <c r="BV33" i="13"/>
  <c r="BV35" i="13" s="1"/>
  <c r="BV38" i="13" s="1"/>
  <c r="CL32" i="13"/>
  <c r="CL33" i="13" s="1"/>
  <c r="CL35" i="13" s="1"/>
  <c r="DB33" i="13"/>
  <c r="DB35" i="13" s="1"/>
  <c r="BV43" i="13" l="1"/>
  <c r="CL43" i="13"/>
  <c r="CL38" i="13"/>
  <c r="DB43" i="13"/>
  <c r="DB38" i="13"/>
  <c r="BV11" i="12" l="1"/>
  <c r="BV14" i="12" s="1"/>
  <c r="DB11" i="12"/>
  <c r="DB14" i="12" s="1"/>
  <c r="CL11" i="12"/>
  <c r="CL14" i="12" s="1"/>
  <c r="BV29" i="12" l="1"/>
  <c r="BV23" i="12"/>
  <c r="BV17" i="12"/>
  <c r="BV26" i="12"/>
  <c r="BV20" i="12"/>
  <c r="DB29" i="12"/>
  <c r="DB26" i="12"/>
  <c r="DB23" i="12"/>
  <c r="DB20" i="12"/>
  <c r="DB17" i="12"/>
  <c r="CL29" i="12"/>
  <c r="CL26" i="12"/>
  <c r="CL23" i="12"/>
  <c r="CL20" i="12"/>
  <c r="CL17" i="12"/>
  <c r="DB32" i="12" l="1"/>
  <c r="BV32" i="12"/>
  <c r="BV33" i="12" s="1"/>
  <c r="BV35" i="12" s="1"/>
  <c r="CL32" i="12"/>
  <c r="CL33" i="12" s="1"/>
  <c r="CL35" i="12" s="1"/>
  <c r="DB33" i="12"/>
  <c r="DB35" i="12" s="1"/>
  <c r="BV38" i="12" l="1"/>
  <c r="BV43" i="12"/>
  <c r="CL43" i="12"/>
  <c r="CL38" i="12"/>
  <c r="DB43" i="12"/>
  <c r="DB38" i="12"/>
  <c r="BV11" i="11" l="1"/>
  <c r="BV14" i="11" s="1"/>
  <c r="DB11" i="11"/>
  <c r="DB14" i="11" s="1"/>
  <c r="CL11" i="11"/>
  <c r="CL14" i="11" s="1"/>
  <c r="BV29" i="11" l="1"/>
  <c r="BV23" i="11"/>
  <c r="BV17" i="11"/>
  <c r="BV26" i="11"/>
  <c r="BV20" i="11"/>
  <c r="DB29" i="11"/>
  <c r="DB26" i="11"/>
  <c r="DB23" i="11"/>
  <c r="DB20" i="11"/>
  <c r="DB17" i="11"/>
  <c r="CL29" i="11"/>
  <c r="CL26" i="11"/>
  <c r="CL23" i="11"/>
  <c r="CL20" i="11"/>
  <c r="CL17" i="11"/>
  <c r="DB32" i="11" l="1"/>
  <c r="BV32" i="11"/>
  <c r="BV33" i="11"/>
  <c r="BV35" i="11" s="1"/>
  <c r="CL32" i="11"/>
  <c r="CL33" i="11" s="1"/>
  <c r="CL35" i="11" s="1"/>
  <c r="DB33" i="11"/>
  <c r="DB35" i="11" s="1"/>
  <c r="BV38" i="11" l="1"/>
  <c r="BV43" i="11"/>
  <c r="CL43" i="11"/>
  <c r="CL38" i="11"/>
  <c r="DB43" i="11"/>
  <c r="DB38" i="11"/>
  <c r="BV11" i="10" l="1"/>
  <c r="BV14" i="10" s="1"/>
  <c r="DB11" i="10"/>
  <c r="DB14" i="10" s="1"/>
  <c r="CL11" i="10"/>
  <c r="CL14" i="10" s="1"/>
  <c r="BV29" i="10" l="1"/>
  <c r="BV23" i="10"/>
  <c r="BV17" i="10"/>
  <c r="BV26" i="10"/>
  <c r="BV20" i="10"/>
  <c r="DB29" i="10"/>
  <c r="DB26" i="10"/>
  <c r="DB23" i="10"/>
  <c r="DB20" i="10"/>
  <c r="DB17" i="10"/>
  <c r="CL29" i="10"/>
  <c r="CL26" i="10"/>
  <c r="CL23" i="10"/>
  <c r="CL20" i="10"/>
  <c r="CL17" i="10"/>
  <c r="CL32" i="10" l="1"/>
  <c r="CL33" i="10" s="1"/>
  <c r="CL35" i="10" s="1"/>
  <c r="DB32" i="10"/>
  <c r="BV32" i="10"/>
  <c r="BV33" i="10" s="1"/>
  <c r="BV35" i="10" s="1"/>
  <c r="BV38" i="10" s="1"/>
  <c r="DB33" i="10"/>
  <c r="DB35" i="10" s="1"/>
  <c r="BV43" i="10" l="1"/>
  <c r="CL43" i="10"/>
  <c r="CL38" i="10"/>
  <c r="DB43" i="10"/>
  <c r="DB38" i="10"/>
  <c r="EZ22" i="3" l="1"/>
  <c r="DI22" i="3"/>
  <c r="BR22" i="3"/>
  <c r="EZ21" i="3"/>
  <c r="DI21" i="3"/>
  <c r="BR21" i="3"/>
  <c r="EZ19" i="3"/>
  <c r="DI19" i="3"/>
  <c r="BR19" i="3"/>
  <c r="GC16" i="3"/>
  <c r="FO16" i="3"/>
  <c r="EL16" i="3"/>
  <c r="DX16" i="3"/>
  <c r="DI16" i="3" s="1"/>
  <c r="CU16" i="3"/>
  <c r="CG16" i="3"/>
  <c r="BR16" i="3" s="1"/>
  <c r="EZ15" i="3"/>
  <c r="DI15" i="3"/>
  <c r="BR15" i="3"/>
  <c r="EZ14" i="3"/>
  <c r="DI14" i="3"/>
  <c r="BR14" i="3"/>
  <c r="EZ13" i="3"/>
  <c r="DI13" i="3"/>
  <c r="BR13" i="3"/>
  <c r="EZ12" i="3"/>
  <c r="DI12" i="3"/>
  <c r="BR12" i="3"/>
  <c r="GC10" i="3"/>
  <c r="FO10" i="3"/>
  <c r="EZ10" i="3" s="1"/>
  <c r="EL10" i="3"/>
  <c r="DX10" i="3"/>
  <c r="DI10" i="3" s="1"/>
  <c r="CU10" i="3"/>
  <c r="CG10" i="3"/>
  <c r="DX20" i="3" l="1"/>
  <c r="BR10" i="3"/>
  <c r="EZ16" i="3"/>
  <c r="DX23" i="3"/>
  <c r="GC20" i="3"/>
  <c r="FO20" i="3" s="1"/>
  <c r="FO23" i="3" l="1"/>
  <c r="EZ20" i="3"/>
  <c r="EL20" i="3" s="1"/>
  <c r="DI20" i="3" s="1"/>
  <c r="CU20" i="3" s="1"/>
  <c r="CG20" i="3" s="1"/>
  <c r="GC23" i="3"/>
  <c r="DI23" i="3"/>
  <c r="CU23" i="3" s="1"/>
  <c r="EZ23" i="3" l="1"/>
  <c r="EL23" i="3" s="1"/>
  <c r="CG23" i="3"/>
  <c r="BR23" i="3" s="1"/>
  <c r="BR20" i="3"/>
</calcChain>
</file>

<file path=xl/comments1.xml><?xml version="1.0" encoding="utf-8"?>
<comments xmlns="http://schemas.openxmlformats.org/spreadsheetml/2006/main">
  <authors>
    <author>Computer</author>
  </authors>
  <commentList>
    <comment ref="K10" authorId="0">
      <text>
        <r>
          <rPr>
            <b/>
            <sz val="8"/>
            <color indexed="81"/>
            <rFont val="Tahoma"/>
            <family val="2"/>
            <charset val="204"/>
          </rPr>
          <t>Computer:</t>
        </r>
        <r>
          <rPr>
            <sz val="8"/>
            <color indexed="81"/>
            <rFont val="Tahoma"/>
            <family val="2"/>
            <charset val="204"/>
          </rPr>
          <t xml:space="preserve">
расшифровать по диаметрам тепловых сетей</t>
        </r>
      </text>
    </comment>
  </commentList>
</comments>
</file>

<file path=xl/comments2.xml><?xml version="1.0" encoding="utf-8"?>
<comments xmlns="http://schemas.openxmlformats.org/spreadsheetml/2006/main">
  <authors>
    <author>XP</author>
  </authors>
  <commentList>
    <comment ref="AW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BK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BR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BY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CF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CM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DC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DQ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DX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EE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EL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ES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FI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FW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GD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GK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GR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  <comment ref="GY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Мищук Е.С.: </t>
        </r>
        <r>
          <rPr>
            <sz val="8"/>
            <color indexed="81"/>
            <rFont val="Tahoma"/>
            <family val="2"/>
            <charset val="204"/>
          </rPr>
          <t xml:space="preserve">
одновременно д.б. = стр.5 - стр.6 </t>
        </r>
      </text>
    </comment>
  </commentList>
</comments>
</file>

<file path=xl/sharedStrings.xml><?xml version="1.0" encoding="utf-8"?>
<sst xmlns="http://schemas.openxmlformats.org/spreadsheetml/2006/main" count="3543" uniqueCount="1429">
  <si>
    <t>№
п/п</t>
  </si>
  <si>
    <t>Показатели</t>
  </si>
  <si>
    <t>Единица измерения</t>
  </si>
  <si>
    <t>1</t>
  </si>
  <si>
    <t>1.1</t>
  </si>
  <si>
    <t>1.1.1</t>
  </si>
  <si>
    <t>1.1.2</t>
  </si>
  <si>
    <t>1.1.3</t>
  </si>
  <si>
    <t>1.1.4</t>
  </si>
  <si>
    <t>1.2</t>
  </si>
  <si>
    <t>1.2.1</t>
  </si>
  <si>
    <t>1.2.1.1</t>
  </si>
  <si>
    <t>1.2.1.2</t>
  </si>
  <si>
    <t>1.2.1.3</t>
  </si>
  <si>
    <t>1.2.1.4</t>
  </si>
  <si>
    <t>1.2.2</t>
  </si>
  <si>
    <t>1.2.2.1</t>
  </si>
  <si>
    <t>1.2.2.2</t>
  </si>
  <si>
    <t>1.2.2.3</t>
  </si>
  <si>
    <t>2</t>
  </si>
  <si>
    <t>2.1</t>
  </si>
  <si>
    <t>2.1.1</t>
  </si>
  <si>
    <t>…</t>
  </si>
  <si>
    <t>3</t>
  </si>
  <si>
    <t>3.1</t>
  </si>
  <si>
    <t>3.1.1</t>
  </si>
  <si>
    <t>4</t>
  </si>
  <si>
    <t>4.1</t>
  </si>
  <si>
    <t>4.2</t>
  </si>
  <si>
    <t>4.3</t>
  </si>
  <si>
    <t>4.4</t>
  </si>
  <si>
    <t>Примечание: заполняется по каждой системе теплоснабжения, если при установлении цен (тарифов) применяется такая дифференциация.</t>
  </si>
  <si>
    <t>Приложение 3.1</t>
  </si>
  <si>
    <t>Основные производственные показатели регулируемой организации</t>
  </si>
  <si>
    <t>Надземная (наземная) прокладка</t>
  </si>
  <si>
    <t>50 - 250 мм</t>
  </si>
  <si>
    <t>251 - 400 мм</t>
  </si>
  <si>
    <t>401 - 550 мм</t>
  </si>
  <si>
    <t>551 - 700 мм</t>
  </si>
  <si>
    <t>Подземная прокладка, в том числе:</t>
  </si>
  <si>
    <t>канальная прокладка</t>
  </si>
  <si>
    <t>бесканальная прокладка</t>
  </si>
  <si>
    <t>Источники тепловой энергии с установленной генерирующей мощностью 25 МВт и более</t>
  </si>
  <si>
    <t>Источник тепловой энергии 1</t>
  </si>
  <si>
    <t>Установленная тепловая мощность 1 источника тепловой энергии</t>
  </si>
  <si>
    <t>Источники тепловой энергии с установленной генерирующей мощностью менее 25 МВт</t>
  </si>
  <si>
    <t>км</t>
  </si>
  <si>
    <t>Гкал/ч</t>
  </si>
  <si>
    <t>Суммарная установленная мощность источников тепловой энергии</t>
  </si>
  <si>
    <t>в т.ч. ТЭЦ 25 МВт и более</t>
  </si>
  <si>
    <t xml:space="preserve"> ТЭЦ менее 25 МВт</t>
  </si>
  <si>
    <t xml:space="preserve"> котельные</t>
  </si>
  <si>
    <t xml:space="preserve"> электробойлерные</t>
  </si>
  <si>
    <t>1.1.1.1</t>
  </si>
  <si>
    <t>1.1.1.2</t>
  </si>
  <si>
    <t>1.1.2.1</t>
  </si>
  <si>
    <t>3.1.1.1</t>
  </si>
  <si>
    <t>Котлоагрегат №1 (марка, год ввода в экспл.)</t>
  </si>
  <si>
    <t>3.1.1.2</t>
  </si>
  <si>
    <t>2.1.1.1</t>
  </si>
  <si>
    <t>1.2.1.1.1</t>
  </si>
  <si>
    <t>1.2.1.1.2</t>
  </si>
  <si>
    <t>1.2.2.1.1</t>
  </si>
  <si>
    <t>1.2.2.1.2</t>
  </si>
  <si>
    <t>1.1.4.1</t>
  </si>
  <si>
    <t>1.2.1.2.1</t>
  </si>
  <si>
    <t>1.2.1.2.2</t>
  </si>
  <si>
    <t>1.2.1.4.1</t>
  </si>
  <si>
    <t>1.2.2.3.1</t>
  </si>
  <si>
    <t>Приложение 4.1</t>
  </si>
  <si>
    <t>всего</t>
  </si>
  <si>
    <t>в том числе</t>
  </si>
  <si>
    <t>вода</t>
  </si>
  <si>
    <t>отборный пар</t>
  </si>
  <si>
    <r>
      <t>1,2 - 2,5 кгс/см</t>
    </r>
    <r>
      <rPr>
        <vertAlign val="superscript"/>
        <sz val="11"/>
        <rFont val="Times New Roman"/>
        <family val="1"/>
        <charset val="204"/>
      </rPr>
      <t>2</t>
    </r>
  </si>
  <si>
    <r>
      <t>2,5 - 7,0 кгс/см</t>
    </r>
    <r>
      <rPr>
        <vertAlign val="superscript"/>
        <sz val="11"/>
        <rFont val="Times New Roman"/>
        <family val="1"/>
        <charset val="204"/>
      </rPr>
      <t>2</t>
    </r>
  </si>
  <si>
    <r>
      <t>7,0 - 13,0 кгс/см</t>
    </r>
    <r>
      <rPr>
        <vertAlign val="superscript"/>
        <sz val="11"/>
        <rFont val="Times New Roman"/>
        <family val="1"/>
        <charset val="204"/>
      </rPr>
      <t>2</t>
    </r>
  </si>
  <si>
    <r>
      <t>&gt; 13,0 кгс/см</t>
    </r>
    <r>
      <rPr>
        <vertAlign val="superscript"/>
        <sz val="11"/>
        <rFont val="Times New Roman"/>
        <family val="1"/>
        <charset val="204"/>
      </rPr>
      <t>2</t>
    </r>
  </si>
  <si>
    <t>острый и редуциро-ванный пар</t>
  </si>
  <si>
    <t>Выработка тепловой энергии</t>
  </si>
  <si>
    <t>Расход тепловой энергии на хозяйственные нужды</t>
  </si>
  <si>
    <t>то же в % к выработке тепловой энергии</t>
  </si>
  <si>
    <t>Отпуск тепловой энергии, поставляемой с коллекторов источника тепловой энергии, всего</t>
  </si>
  <si>
    <t>Покупная теплоэнергия</t>
  </si>
  <si>
    <t>в том числе:</t>
  </si>
  <si>
    <t>поставщик №1</t>
  </si>
  <si>
    <t>поставщик №2</t>
  </si>
  <si>
    <t>5</t>
  </si>
  <si>
    <t>Отпуск тепловой энергии в тепловую сеть</t>
  </si>
  <si>
    <t>6</t>
  </si>
  <si>
    <t>Потери тепловой энергии в сети (нормативные)*</t>
  </si>
  <si>
    <t>6.1</t>
  </si>
  <si>
    <t>то же в % к отпуску тепловой энергии в тепловую сеть</t>
  </si>
  <si>
    <t>7</t>
  </si>
  <si>
    <t>Полезный отпуск тепловой энергии, всего</t>
  </si>
  <si>
    <t>7.1</t>
  </si>
  <si>
    <t>На нужды предприятия</t>
  </si>
  <si>
    <t>7.2</t>
  </si>
  <si>
    <t>Организациям-перепродавцам</t>
  </si>
  <si>
    <t>7.3</t>
  </si>
  <si>
    <t>Бюджетным учреждениям</t>
  </si>
  <si>
    <t>7.4</t>
  </si>
  <si>
    <t>Населению</t>
  </si>
  <si>
    <t>7.4.1</t>
  </si>
  <si>
    <t>на нужды отопления</t>
  </si>
  <si>
    <t>7.4.2</t>
  </si>
  <si>
    <t>на ГВС</t>
  </si>
  <si>
    <t>7.5</t>
  </si>
  <si>
    <t>Прочим потребителям</t>
  </si>
  <si>
    <t>Примечания:</t>
  </si>
  <si>
    <t>1.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</si>
  <si>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каждой организации, осуществляющей деятельность по производству тепловой энергии, в целом по единой теплоснабжающей организации.</t>
  </si>
  <si>
    <t>2.</t>
  </si>
  <si>
    <t>В стр. 2 заполняется расход тепловой энергии на хозяйственные нужды только на источнике тепловой энергии.</t>
  </si>
  <si>
    <t>3.</t>
  </si>
  <si>
    <t>Стр. 5 = стр. 1 - стр. 2 - стр. 3 + стр. 4</t>
  </si>
  <si>
    <t>4.</t>
  </si>
  <si>
    <t>Стр. 7 = стр. 5 - стр. 6.</t>
  </si>
  <si>
    <t>5.</t>
  </si>
  <si>
    <t>В строке 6 указываются фактические потери тепловой энергии в сети в случае, предусмотренном пунктом 90 Основ ценообразования в сфере теплоснабжения, утвержденных постановлением Правительства Российской Федерации от 22.10.2012 № 1075.</t>
  </si>
  <si>
    <r>
      <t>(</t>
    </r>
    <r>
      <rPr>
        <sz val="11"/>
        <rFont val="Times New Roman"/>
        <family val="1"/>
        <charset val="204"/>
      </rPr>
      <t>Гкал)</t>
    </r>
  </si>
  <si>
    <t>Приложение 4.2</t>
  </si>
  <si>
    <t>Расчет полезного отпуска теплоносителя</t>
  </si>
  <si>
    <r>
      <t>(тыс. 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)</t>
    </r>
  </si>
  <si>
    <t>пар</t>
  </si>
  <si>
    <t>Производство теплоносителя, всего</t>
  </si>
  <si>
    <t>- ТЭЦ 25 МВт и более</t>
  </si>
  <si>
    <t>- ТЭЦ менее 25 МВт</t>
  </si>
  <si>
    <t>- котельные</t>
  </si>
  <si>
    <t>- электробойлерные</t>
  </si>
  <si>
    <t>Покупной теплоноситель,</t>
  </si>
  <si>
    <t>Расход теплоносителя на хозяйственные нужды</t>
  </si>
  <si>
    <t>Отпуск теплоносителя в сеть</t>
  </si>
  <si>
    <t>Нормативные потери при передаче теплоносителя</t>
  </si>
  <si>
    <t>Объем возвращенного теплоносителя</t>
  </si>
  <si>
    <t>Полезный отпуск теплоносителя потребителям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</si>
  <si>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каждой организации, осуществляющей деятельность по производству тепловой энергии, теплоносителя, в целом по единой теплоснабжающей организации.</t>
  </si>
  <si>
    <t>Стр. 4 = стр. 1 + стр. 2 - стр. 3.</t>
  </si>
  <si>
    <t>Стр. 7 = стр. 4 - стр. 5 - стр. 6.</t>
  </si>
  <si>
    <t>Приложение 4.4</t>
  </si>
  <si>
    <t>Расчет расхода топлива по электростанциям (котельным)</t>
  </si>
  <si>
    <t>№ п/п</t>
  </si>
  <si>
    <t>Выработка электроэнергии, всего</t>
  </si>
  <si>
    <t>тыс. кВтч</t>
  </si>
  <si>
    <t>Расход электроэнергии на собственные нужды:</t>
  </si>
  <si>
    <t>на производство электроэнергии</t>
  </si>
  <si>
    <t>то же в % к выработке электроэнергии</t>
  </si>
  <si>
    <t>%</t>
  </si>
  <si>
    <t>2.2</t>
  </si>
  <si>
    <t>на производство тепловой энергии</t>
  </si>
  <si>
    <t>2.2.1</t>
  </si>
  <si>
    <t>то же в кВтч/Гкал</t>
  </si>
  <si>
    <t>кВтч/Гкал</t>
  </si>
  <si>
    <t>Отпуск электроэнергии с шин</t>
  </si>
  <si>
    <t>Расход электроэнергии на производственные
и хозяйственные нужды</t>
  </si>
  <si>
    <t>то же в % к отпуску с шин</t>
  </si>
  <si>
    <t>Расход электроэнергии на потери в трансформаторах</t>
  </si>
  <si>
    <t>5.1</t>
  </si>
  <si>
    <t>Полезный отпуск электроэнергии в сеть</t>
  </si>
  <si>
    <t>Отпуск тепловой энергии, поставляемой с коллекторов источника тепловой энергии</t>
  </si>
  <si>
    <t>Гкал</t>
  </si>
  <si>
    <t>8</t>
  </si>
  <si>
    <t>Расход теплоэнергии на хозяйственные нужды:</t>
  </si>
  <si>
    <t>8.1</t>
  </si>
  <si>
    <t>то же в % к отпуску теплоэнергии</t>
  </si>
  <si>
    <t>9</t>
  </si>
  <si>
    <t>Отпуск тепловой энергии от источника тепловой энергии (полезный отпуск)</t>
  </si>
  <si>
    <t>10</t>
  </si>
  <si>
    <t>11</t>
  </si>
  <si>
    <t>Нормативный удельный расход условного топлива на производство электроэнергии</t>
  </si>
  <si>
    <t>г/кВтч</t>
  </si>
  <si>
    <t>12</t>
  </si>
  <si>
    <t>Расход условного топлива на производство электроэнергии</t>
  </si>
  <si>
    <t>тут</t>
  </si>
  <si>
    <t>13</t>
  </si>
  <si>
    <t>14</t>
  </si>
  <si>
    <t>Нормативный удельный расход условного топлива на производство тепловой энергии</t>
  </si>
  <si>
    <t>тут/Гкал</t>
  </si>
  <si>
    <t>15</t>
  </si>
  <si>
    <t>Итого расход условного топлива на производство тепловой энергии</t>
  </si>
  <si>
    <t>16</t>
  </si>
  <si>
    <t>Расход т у.т., всего</t>
  </si>
  <si>
    <t>17</t>
  </si>
  <si>
    <t>18</t>
  </si>
  <si>
    <t>Расход условного топлива</t>
  </si>
  <si>
    <t>тыс. тут</t>
  </si>
  <si>
    <t>18.1</t>
  </si>
  <si>
    <t>18.2</t>
  </si>
  <si>
    <t>18.5</t>
  </si>
  <si>
    <t>щепа</t>
  </si>
  <si>
    <t>др. виды топлива (организации расшифровать)</t>
  </si>
  <si>
    <t>19</t>
  </si>
  <si>
    <t>Доля</t>
  </si>
  <si>
    <t>19.1</t>
  </si>
  <si>
    <t>19.2</t>
  </si>
  <si>
    <t>20</t>
  </si>
  <si>
    <t>Переводной коэффициент</t>
  </si>
  <si>
    <t>20.1</t>
  </si>
  <si>
    <t>20.2</t>
  </si>
  <si>
    <t>21</t>
  </si>
  <si>
    <t>Расход натурального топлива</t>
  </si>
  <si>
    <t>21.1</t>
  </si>
  <si>
    <t>21.2</t>
  </si>
  <si>
    <t>тыс. куб. м</t>
  </si>
  <si>
    <t>куб. м</t>
  </si>
  <si>
    <t>22</t>
  </si>
  <si>
    <t>Индекс роста цен натурального топлива</t>
  </si>
  <si>
    <t>22.1</t>
  </si>
  <si>
    <t>22.2</t>
  </si>
  <si>
    <t>23</t>
  </si>
  <si>
    <t>Цена натурального топлива</t>
  </si>
  <si>
    <t>23.1</t>
  </si>
  <si>
    <t>23.2</t>
  </si>
  <si>
    <t>руб./куб. м</t>
  </si>
  <si>
    <t>24</t>
  </si>
  <si>
    <t>Стоимость натурального топлива</t>
  </si>
  <si>
    <t>тыс. руб.</t>
  </si>
  <si>
    <t>24.1</t>
  </si>
  <si>
    <t>24.2</t>
  </si>
  <si>
    <t>24.7</t>
  </si>
  <si>
    <t>25</t>
  </si>
  <si>
    <t>Стоимость натурального топлива на производство тепловой энергии по видам топлива</t>
  </si>
  <si>
    <t>25.1</t>
  </si>
  <si>
    <t>25.2</t>
  </si>
  <si>
    <t>26</t>
  </si>
  <si>
    <t>26.1</t>
  </si>
  <si>
    <t>26.2</t>
  </si>
  <si>
    <t>27</t>
  </si>
  <si>
    <t>27.1</t>
  </si>
  <si>
    <t>27.2</t>
  </si>
  <si>
    <t>27.6</t>
  </si>
  <si>
    <t>28</t>
  </si>
  <si>
    <t>28.1</t>
  </si>
  <si>
    <t>28.2</t>
  </si>
  <si>
    <t>28.7</t>
  </si>
  <si>
    <t>29</t>
  </si>
  <si>
    <t>29.1</t>
  </si>
  <si>
    <t>29.2</t>
  </si>
  <si>
    <t>30</t>
  </si>
  <si>
    <t>Стоимость натурального топлива с учетом перевозки</t>
  </si>
  <si>
    <t>30.1</t>
  </si>
  <si>
    <t>30.2</t>
  </si>
  <si>
    <t>30.7</t>
  </si>
  <si>
    <t>31</t>
  </si>
  <si>
    <t>Цена условного топлива с учетом перевозки</t>
  </si>
  <si>
    <t>руб./тут</t>
  </si>
  <si>
    <t>31.1</t>
  </si>
  <si>
    <t>31.2</t>
  </si>
  <si>
    <t>31.6</t>
  </si>
  <si>
    <t>32</t>
  </si>
  <si>
    <t>Цена натурального топлива с учетом перевозки</t>
  </si>
  <si>
    <t>32.4</t>
  </si>
  <si>
    <t>32.5</t>
  </si>
  <si>
    <t>33</t>
  </si>
  <si>
    <t>Топливная составляющая тарифа</t>
  </si>
  <si>
    <t>руб./Гкал</t>
  </si>
  <si>
    <t>Приложение 4.7</t>
  </si>
  <si>
    <t>(тыс. руб.)</t>
  </si>
  <si>
    <t>I</t>
  </si>
  <si>
    <t>1.3</t>
  </si>
  <si>
    <t>1.4</t>
  </si>
  <si>
    <t>1.5</t>
  </si>
  <si>
    <t>1.6</t>
  </si>
  <si>
    <t>1.7</t>
  </si>
  <si>
    <t>численность, чел.</t>
  </si>
  <si>
    <t>средний размер заработной платы, руб./мес.</t>
  </si>
  <si>
    <t>1.8</t>
  </si>
  <si>
    <t>процент выплаты страховых взносов, %</t>
  </si>
  <si>
    <t>страховые взносы от ФОТ основных производственных рабочих</t>
  </si>
  <si>
    <t>страховые взносы от ФОТ цехового персонала</t>
  </si>
  <si>
    <t>страховые взносы от ФОТ общепроизводственного персонала</t>
  </si>
  <si>
    <t>страховые взносы от ФОТ административно-управленческого персонала</t>
  </si>
  <si>
    <t>II</t>
  </si>
  <si>
    <t>2.3</t>
  </si>
  <si>
    <t>2.4</t>
  </si>
  <si>
    <t>3.2</t>
  </si>
  <si>
    <t>3.3</t>
  </si>
  <si>
    <t>3.4</t>
  </si>
  <si>
    <t>Налог на прибыль</t>
  </si>
  <si>
    <t>- на производство электрической энергии</t>
  </si>
  <si>
    <t>- на производство тепловой энергии</t>
  </si>
  <si>
    <t>- на производство теплоносителя</t>
  </si>
  <si>
    <t>- прочая продукция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</si>
  <si>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каждому виду регулируемой деятельности, по каждой теплоснабжающей, теплосетевой организации, в целом по единой теплоснабжающей организации.</t>
  </si>
  <si>
    <t>Наименование поставщика</t>
  </si>
  <si>
    <t>Расчетная мощность, тыс. кВт (Гкал/ч)</t>
  </si>
  <si>
    <t>Тариф</t>
  </si>
  <si>
    <t>Затраты на покупку,
тыс. руб.</t>
  </si>
  <si>
    <t>Выработка тепловой энергии, Гкал</t>
  </si>
  <si>
    <t>односта-вочный</t>
  </si>
  <si>
    <t>двухставочный</t>
  </si>
  <si>
    <t>энергии</t>
  </si>
  <si>
    <t>мощности</t>
  </si>
  <si>
    <t>ставка за мощность</t>
  </si>
  <si>
    <t>ставка за энергию</t>
  </si>
  <si>
    <t>Электрическая энергия, в том числе:</t>
  </si>
  <si>
    <t>1.2.3</t>
  </si>
  <si>
    <t>1.2.4</t>
  </si>
  <si>
    <t>n</t>
  </si>
  <si>
    <t>Итого</t>
  </si>
  <si>
    <t>Удельный расход электроэнергии на выработку тепловой энергии (кВт*ч/Гкал)</t>
  </si>
  <si>
    <t>№
п. п.</t>
  </si>
  <si>
    <t>Вид сырья и материалов</t>
  </si>
  <si>
    <t xml:space="preserve">Выработка тепловой энергии, Гкал </t>
  </si>
  <si>
    <t>Удельный расход воды/стоков на выработку тепловой энергии</t>
  </si>
  <si>
    <t>Расчетный объем</t>
  </si>
  <si>
    <t>Планируемая (расчетная) цена</t>
  </si>
  <si>
    <t>Расходы на приобретение</t>
  </si>
  <si>
    <t>м3/Гкал</t>
  </si>
  <si>
    <t>Расходы на холодную воду, в том числе</t>
  </si>
  <si>
    <t>Поставщик 2 (наименование)</t>
  </si>
  <si>
    <t>2.1.2</t>
  </si>
  <si>
    <t>2.1.3</t>
  </si>
  <si>
    <t>2.1.4</t>
  </si>
  <si>
    <t>2.2.2</t>
  </si>
  <si>
    <t>2.2.3</t>
  </si>
  <si>
    <t>2.2.4</t>
  </si>
  <si>
    <t>Расходы на теплоноситель</t>
  </si>
  <si>
    <t>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1.1 - 1.4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</si>
  <si>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Гр. 5 = гр. 3 * гр. 4.</t>
  </si>
  <si>
    <t>Гр. 8 = гр. 6 * гр. 7.</t>
  </si>
  <si>
    <t>Расходы на водоотведение, в том числе</t>
  </si>
  <si>
    <t>Приложение 4.8</t>
  </si>
  <si>
    <t>Приложение 4.9</t>
  </si>
  <si>
    <t>Расчет расходов на оплату труда основных производственных рабочих (ОПР)</t>
  </si>
  <si>
    <t>№ п. п.</t>
  </si>
  <si>
    <t>Численность ОПР</t>
  </si>
  <si>
    <t>чел.</t>
  </si>
  <si>
    <t>Средняя зарплата</t>
  </si>
  <si>
    <t>Тарифная ставка рабочего 1-го разряда</t>
  </si>
  <si>
    <t>руб.</t>
  </si>
  <si>
    <t>Дефлятор по заработной плате</t>
  </si>
  <si>
    <t>Тарифная ставка рабочего 1 разряда с учетом дефлятора</t>
  </si>
  <si>
    <t>Средняя ступень оплаты труда</t>
  </si>
  <si>
    <t>Тарифный коэффициент, соответствующий ступени по оплате труда</t>
  </si>
  <si>
    <t>2.5</t>
  </si>
  <si>
    <t>Среднемесячная тарифная ставка ОПР</t>
  </si>
  <si>
    <t>2.6</t>
  </si>
  <si>
    <t>Выплаты, связанные с режимом работы, с условиями труда 1 работника:</t>
  </si>
  <si>
    <t>- процент выплаты</t>
  </si>
  <si>
    <t>- сумма выплат</t>
  </si>
  <si>
    <t>2.7</t>
  </si>
  <si>
    <t>Текущее премирование:</t>
  </si>
  <si>
    <t>2.8</t>
  </si>
  <si>
    <t>Вознаграждение за выслугу лет:</t>
  </si>
  <si>
    <t>2.9</t>
  </si>
  <si>
    <t>Выплаты по итогам года:</t>
  </si>
  <si>
    <t>2.10</t>
  </si>
  <si>
    <t>Прочие выплаты в соответствии с коллективным договором (сделать выпадающее меню)</t>
  </si>
  <si>
    <t>2.11</t>
  </si>
  <si>
    <t>Выплаты по районному коэффициенту и северные надбавки:</t>
  </si>
  <si>
    <t>ИТОГО среднемесячная оплата труда
на 1 работника</t>
  </si>
  <si>
    <t>Количество месяцев, принятых для расчета фонда оплаты труда ОПР</t>
  </si>
  <si>
    <t>мес.</t>
  </si>
  <si>
    <t>Расчет ФОТ ОПР (вкл. в расходы на производство продукции (услуг))</t>
  </si>
  <si>
    <t>Льготный проезд к месту отдыха</t>
  </si>
  <si>
    <t>Выплаты в соответствии с порядком назначения и выплаты ежемесячных компенсационных выплат отдельным категориям граждан *</t>
  </si>
  <si>
    <t>ИТОГО средства на оплату труда ОПР</t>
  </si>
  <si>
    <t>8.8.1</t>
  </si>
  <si>
    <t>8.8.2</t>
  </si>
  <si>
    <t>8.8.3</t>
  </si>
  <si>
    <t>8.8.4</t>
  </si>
  <si>
    <t>Страховые взносы</t>
  </si>
  <si>
    <t>9.1</t>
  </si>
  <si>
    <t>процент выплаты страховых взносов</t>
  </si>
  <si>
    <r>
      <t>_____</t>
    </r>
    <r>
      <rPr>
        <sz val="9"/>
        <rFont val="Times New Roman"/>
        <family val="1"/>
        <charset val="204"/>
      </rPr>
      <t>*</t>
    </r>
    <r>
      <rPr>
        <sz val="9"/>
        <color indexed="9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Постановление Правительства Российской Федерации от 3 ноября 1994 г. № 1206 "Об утверждении порядка назначения и выплаты ежемесячных компенсационных выплат отдельным категориям граждан" (Собрание законодательства Российской Федерации, 1994, № 29, ст. 3035; 2003, № 33, ст. 3269; 2006, № 33, ст. 3633; 2012, № 22, ст. 2867; 2013, № 13,      ст. 1559; № 22, ст. 2809).</t>
    </r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</si>
  <si>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каждому виду регулируемой деятельности, по каждой теплоснабжающей, теплосетевой организации, в целом по единой теплоснабжающей организации.</t>
  </si>
  <si>
    <t>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8.8.1 - 8.8.4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</si>
  <si>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Приложение 4.9.1</t>
  </si>
  <si>
    <t>Расчет расходов на оплату труда цехового персонала</t>
  </si>
  <si>
    <t>Численность цехового персонала</t>
  </si>
  <si>
    <t>Среднемесячная тарифная ставка цехового персонала</t>
  </si>
  <si>
    <t>Количество месяцев, принятых для расчета фонда оплаты труда цехового персонала</t>
  </si>
  <si>
    <t>Расчет ФОТ цехового персонала (вкл. в расходы на производство продукции (услуг))</t>
  </si>
  <si>
    <t>ИТОГО средства на оплату труда цехового персонала</t>
  </si>
  <si>
    <t>Приложение 4.9.2</t>
  </si>
  <si>
    <t>Расчет расходов на оплату труда общепроизводственного персонала</t>
  </si>
  <si>
    <t>Численность общепроизводственного персонала</t>
  </si>
  <si>
    <t>Среднемесячная тарифная ставка общепроизводственного персонала</t>
  </si>
  <si>
    <t>Расчет ФОТ общепроизводственного персонала (вкл. в расходы на производство продукции (услуг))</t>
  </si>
  <si>
    <t>ИТОГО средства на оплату труда общепроизводственного персонала</t>
  </si>
  <si>
    <t>Расчет расходов на оплату труда административно-управленческого персонала (АУП)</t>
  </si>
  <si>
    <t>Численность АУП</t>
  </si>
  <si>
    <t>Среднемесячная тарифная ставка АУП</t>
  </si>
  <si>
    <t>Количество месяцев, принятых для расчета фонда оплаты труда АУП персонала</t>
  </si>
  <si>
    <t>Расчет ФОТ АУП (вкл. в расходы на производство продукции (услуг))</t>
  </si>
  <si>
    <t>ИТОГО средства на оплату труда АУП</t>
  </si>
  <si>
    <t>Приложение 4.9.3</t>
  </si>
  <si>
    <t>Здания, в том числе:</t>
  </si>
  <si>
    <t>Сооружения, в том числе:</t>
  </si>
  <si>
    <t>Передаточные устройства, в том числе:</t>
  </si>
  <si>
    <t>Машины и оборудование, в том числе:</t>
  </si>
  <si>
    <t>силовые машины, в том числе:</t>
  </si>
  <si>
    <t>рабочие машины, в том числе:</t>
  </si>
  <si>
    <t xml:space="preserve"> - прочие машины, в том числе:</t>
  </si>
  <si>
    <t>Транспортные средства, в том числе:</t>
  </si>
  <si>
    <t>Инструмент, в том числе:</t>
  </si>
  <si>
    <t>Производственный инвентарь, в том числе:</t>
  </si>
  <si>
    <t>Прочие основные производственные фонды, в том числе:</t>
  </si>
  <si>
    <t>Наименование объектов основных производственных фондов</t>
  </si>
  <si>
    <t>Балансовая (первоначальная) стоимость, тыс. руб.</t>
  </si>
  <si>
    <t>Срок полезного использования, месяцев</t>
  </si>
  <si>
    <t>Норма амортизационных отчислений, %</t>
  </si>
  <si>
    <t>Месячная сумма амортизации, тыс.руб.</t>
  </si>
  <si>
    <t>Годовая сумма амортизации, тыс.руб.</t>
  </si>
  <si>
    <t>***</t>
  </si>
  <si>
    <t>4.1.</t>
  </si>
  <si>
    <t>4.2.</t>
  </si>
  <si>
    <t>4.3.</t>
  </si>
  <si>
    <t>приборы и лаборат. оборудование, в том числе:</t>
  </si>
  <si>
    <t>4.4.</t>
  </si>
  <si>
    <t xml:space="preserve"> - вычислительная техника, в том числе:</t>
  </si>
  <si>
    <t>4.5.</t>
  </si>
  <si>
    <t>ИТОГО:</t>
  </si>
  <si>
    <t>Представляется одновременно с копией утвержденной в установленном порядке инвестиционной программы (или проектом инвестиционной программы).</t>
  </si>
  <si>
    <t>Приложение 4.12</t>
  </si>
  <si>
    <t>Справка об объектах капитальных вложений</t>
  </si>
  <si>
    <t>Наименование объекта капитальных вложений</t>
  </si>
  <si>
    <t>Всего</t>
  </si>
  <si>
    <t>в т.ч.</t>
  </si>
  <si>
    <t>Заполняется по каждому виду регулируемой деятельности, по каждой теплоснабжающей, теплосетевой организации, в целом по единой теплоснабжающей организации.</t>
  </si>
  <si>
    <t>тыс. Гкал</t>
  </si>
  <si>
    <t>6.</t>
  </si>
  <si>
    <t>Приложение 4.16</t>
  </si>
  <si>
    <t>Расшифровка расходов на сырье и материалы</t>
  </si>
  <si>
    <t>Наименование материалов</t>
  </si>
  <si>
    <t>Количество, объем</t>
  </si>
  <si>
    <t>Цена за 1 ед,
тыс. руб.</t>
  </si>
  <si>
    <t>Сумма, 
тыс. руб.</t>
  </si>
  <si>
    <t>Приложение 4.17</t>
  </si>
  <si>
    <t>Ремонт основных средств, выполняемый подрядным способом</t>
  </si>
  <si>
    <t>Наименование работ</t>
  </si>
  <si>
    <t>Стоимость работ, тыс.руб.</t>
  </si>
  <si>
    <t>Обоснование (реквизиты договоров на выполнение работ, смет, счетов-фактур, актов выполенных работ и т.д.)</t>
  </si>
  <si>
    <t>Итого:</t>
  </si>
  <si>
    <t>Приложение 4.19</t>
  </si>
  <si>
    <t>Расходы на выполнение работ и услуг производственного характера, выполняемых по договорам со сторонними организациями или индивидуальными предпринимателями</t>
  </si>
  <si>
    <t>Приложение 4.20</t>
  </si>
  <si>
    <t>Расчет цеховых расходов</t>
  </si>
  <si>
    <t>Наименование статей расходов</t>
  </si>
  <si>
    <t>Затраты, тыс. руб.</t>
  </si>
  <si>
    <t>Доля, относимая на регулируемый вид деятельности, %</t>
  </si>
  <si>
    <t>Сумма относимая на тепловую энергию, тыс.руб.</t>
  </si>
  <si>
    <t>Зарплата цехового персонала</t>
  </si>
  <si>
    <t>Численность, чел.</t>
  </si>
  <si>
    <t>Прочие расходы всего, в т. ч:</t>
  </si>
  <si>
    <t>3.1.</t>
  </si>
  <si>
    <t>3.2.</t>
  </si>
  <si>
    <t>3.3.</t>
  </si>
  <si>
    <t>Итого цеховых расходов</t>
  </si>
  <si>
    <t>Распределение цеховых расходов согласно учетной политике организации</t>
  </si>
  <si>
    <t>Доля, %</t>
  </si>
  <si>
    <t>6.1.</t>
  </si>
  <si>
    <t>6.2.</t>
  </si>
  <si>
    <t>6.3.</t>
  </si>
  <si>
    <t>Виды деятельности организации (нужное оставить): производство тепловой энергии / передача тепловой энергии / производство и передача тепловой энергии / производство теплоносителя / передача теплоносителя / производство и передача теплоносителя / прочее</t>
  </si>
  <si>
    <t>водоснабжение / водоотведение / прочие виды деятельности</t>
  </si>
  <si>
    <t>Наименование (пропорционально чему распределяются цеховые расходы, оставить нужное): объем выручки от реализации продукции (работ, услуг), тыс. руб. / прямые затраты, тыс. руб. / оплата труда основных производственных рабочих, тыс. руб. / иные затраты тыс. руб.</t>
  </si>
  <si>
    <t>Приложение 4.21</t>
  </si>
  <si>
    <t>Зарплата административно-управленческого персонала</t>
  </si>
  <si>
    <t>3.5</t>
  </si>
  <si>
    <t>3.6</t>
  </si>
  <si>
    <t>3.7</t>
  </si>
  <si>
    <t>3.8</t>
  </si>
  <si>
    <t>консультационных услуг</t>
  </si>
  <si>
    <t>3.9</t>
  </si>
  <si>
    <t>Всего общехозяйственных расходов</t>
  </si>
  <si>
    <t>Распределение общехозяйственных расходов согласно учетной политике организации</t>
  </si>
  <si>
    <t>Наименование
ООС</t>
  </si>
  <si>
    <t>ПС ООС, руб.</t>
  </si>
  <si>
    <t>Дата ввода в эксплуатацию
ООС</t>
  </si>
  <si>
    <t>СПИ ООС, лет</t>
  </si>
  <si>
    <t>Годовая аморти-зация, руб.</t>
  </si>
  <si>
    <t>Месячная амортизация,
руб.</t>
  </si>
  <si>
    <t>Количество месяцев начисления амортизации за период, предшествующий базовому</t>
  </si>
  <si>
    <t>Начисленная амортизация
на конец периода, предшест-вующего базовому, руб.</t>
  </si>
  <si>
    <t>Остаточная стоимость
ООС
на конец периода, предшест-вующего базовому, руб.</t>
  </si>
  <si>
    <t>Количество месяцев начисления амортизации за базовыый период</t>
  </si>
  <si>
    <t>Начисленная амортизация
на конец базового периода, руб.</t>
  </si>
  <si>
    <t>Остаточная стоимость
ООС
на конец базового периода, руб.</t>
  </si>
  <si>
    <t>Количество месяцев начисления амортизации
в РПР</t>
  </si>
  <si>
    <t>Начисленная
в РПР аморти-зация, руб.</t>
  </si>
  <si>
    <t>Остаточная стоимость
ООС
на конец РПР,
руб.</t>
  </si>
  <si>
    <t>Налог на имущество в РПР, руб.*</t>
  </si>
  <si>
    <t>Проценты по кредитам
в РПР, руб.**</t>
  </si>
  <si>
    <t>Транспортный налог</t>
  </si>
  <si>
    <t>Арендная плата
в РПР, руб.</t>
  </si>
  <si>
    <t>ИТОГО</t>
  </si>
  <si>
    <t>Сокращения:</t>
  </si>
  <si>
    <t>ООС - Объект основных средств, ПС - Первоначальная стоимость, СПИ - Срок полезного использования, РПР - Расчетный период регулирования.</t>
  </si>
  <si>
    <t>_____*_По льготируемому имуществу в графе ставится "0".</t>
  </si>
  <si>
    <t>____**_В случае включения в состав арендных платежей процентов по кредитам в обоснование указанных сумм должны быть представлены кредитные договоры арендодателя (с графиками платежей), сводный расчет процентов по кредитам на РПР, выполненный арендатором по договорам аренды, действующим в РПР.</t>
  </si>
  <si>
    <t>Приложение 4.22</t>
  </si>
  <si>
    <t>Расчет общепроизводственных расходов</t>
  </si>
  <si>
    <t>Зарплата общепроизводственного персонала</t>
  </si>
  <si>
    <t>Всего общепроизводственных расходов</t>
  </si>
  <si>
    <t>Приложение 4.23</t>
  </si>
  <si>
    <t>Наименование (пропорционально чему распределяются общепроизводственные расходы, нужное оставить) объем выручки от реализации продукции (работ, услуг), тыс. руб. / прямые затраты, тыс. руб. / оплата труда основных производственных рабочих, тыс. руб. / иные затраты тыс. руб.</t>
  </si>
  <si>
    <t xml:space="preserve">водоснабжение / водоотведение / прочие виды деятельности </t>
  </si>
  <si>
    <t>Приложение 6.2</t>
  </si>
  <si>
    <t>Расчет тарифов на услуги по передаче тепловой энергии, теплоносителя</t>
  </si>
  <si>
    <t>Единицы измерения</t>
  </si>
  <si>
    <t>Водяные тепловые сети</t>
  </si>
  <si>
    <t>Паровые тепловые сети</t>
  </si>
  <si>
    <t>Необходимая валовая выручка, отнесенная на передачу тепловой энергии, в т.ч.:</t>
  </si>
  <si>
    <t>экономически обоснованные расходы на содержание эксплуатируемых регулируемой организацией тепловых пунктов, тепловых сетей, расположенных после тепловых пунктов, и на оплату потерь в указанных сетях</t>
  </si>
  <si>
    <t>Объем отпуска тепловой энергии в виде пара или воды из тепловых сетей регулируемой организации</t>
  </si>
  <si>
    <t>в т.ч. объем отпуска тепловой энергии в виде пара или воды из тепловых сетей регулируемой организации потребителям, теплопотребляющие установки которых подключены после тепловых пунктов (на тепловых пунктах), эксплуатируемых регулируемой организацией</t>
  </si>
  <si>
    <t>Суммарная договорная (заявленная) тепловая нагрузка потребителей</t>
  </si>
  <si>
    <t>в т.ч. суммарная договорная (заявленная) тепловая нагрузка потребителей, теплопотребляющие установки которых подключены после тепловых пунктов (на тепловых пунктах), эксплуатируемых регулируемой организацией</t>
  </si>
  <si>
    <t>При отсутствии дифференциации тарифов по схеме подключения теплопотребляющих установок потребителей тепловой энергии к системе теплоснабжения</t>
  </si>
  <si>
    <t>Одноставочный тариф на услуги
по передаче тепловой энергии</t>
  </si>
  <si>
    <t>Двухставочный тариф на услуги
по передаче тепловой энергии:</t>
  </si>
  <si>
    <t>- ставка за тепловую энергию</t>
  </si>
  <si>
    <t>- ставка за содержание тепловой мощности</t>
  </si>
  <si>
    <t>тыс. руб./
Гкал/ч
в мес.</t>
  </si>
  <si>
    <t>При дифференциации тарифов по схеме подключения теплопотребляющих установок потребителей тепловой энергии к системе теплоснабжения:</t>
  </si>
  <si>
    <t>При подключении к тепловой сети без дополнительного преобразования на тепловых пунктах, эксплуатируемых регулируемой организацией:</t>
  </si>
  <si>
    <t>5.1.1</t>
  </si>
  <si>
    <t>5.1.2</t>
  </si>
  <si>
    <t>5.2</t>
  </si>
  <si>
    <t>При подключении к тепловой сети после тепловых пунктов (на тепловых пунктах), эксплуатируемых регулируемой организацией:</t>
  </si>
  <si>
    <t>5.2.1</t>
  </si>
  <si>
    <t>5.2.2</t>
  </si>
  <si>
    <t>Таблица заполняется по системам теплоснабжения, по схемам подключения теплопотребляющих установок потребителей тепловой энергии к системе теплоснабжения, если при установлении цен (тарифов) применяется такая дифференциация.</t>
  </si>
  <si>
    <t>Строки 2, 2.1, 3, 3.1 заполняются с учетом мощности, поддерживаемой для отдельных категорий (групп) социально значимых потребителей, приобретающих услуги по поддержанию резервной тепловой мощности.</t>
  </si>
  <si>
    <t>Стр. 4.1 = стр. 1 / стр. 2.</t>
  </si>
  <si>
    <t>Ставка за содержание тепловой мощности в стр. 4.2 = стр. 1 / стр. 3 / М, где М = 12.</t>
  </si>
  <si>
    <t>Стр. 5.1.1 = (стр. 1 - стр. 1.1) / стр. 2.</t>
  </si>
  <si>
    <t>Ставка за содержание тепловой мощности в стр. 5.1.2 = (стр. 1 - стр. 1.1) / стр. 3 / М, где М = 12.</t>
  </si>
  <si>
    <t>7.</t>
  </si>
  <si>
    <t>Стр. 5.2.1 = (стр. 1 - стр. 1.1) / стр. 2 + стр. 1.1 / стр. 2.1.</t>
  </si>
  <si>
    <t>8.</t>
  </si>
  <si>
    <t>Ставка за содержание тепловой мощности в стр. 5.2.2 = (стр. 1 - стр. 1.1) / стр. 3 / М + стр. 1.1 / стр. 3.1 / М, где М = 12.</t>
  </si>
  <si>
    <t>Приложение 6.1</t>
  </si>
  <si>
    <t>Источник тепловой энергии</t>
  </si>
  <si>
    <t>Необхо-димая валовая выручка,
тыс. руб.</t>
  </si>
  <si>
    <t>Объем отпуска тепловой энергии от источника тепловой энергии, Гкал</t>
  </si>
  <si>
    <t>в т.ч. по нерегули-руемым долго-срочным договорам, тыс. Гкал</t>
  </si>
  <si>
    <t>Суммарная договорная (заявленная) тепловая нагрузка потребителей тепловой энергии, Гкал/ч</t>
  </si>
  <si>
    <t>в т.ч. по нерегули-руемым долго-срочным договорам, Гкал/ч</t>
  </si>
  <si>
    <t>Расходы
на топливо, тыс. руб.</t>
  </si>
  <si>
    <t>Односта-вочный тариф, руб./Гкал</t>
  </si>
  <si>
    <t>Ставка
за тепловую энергию двухста-вочного тарифа, руб./Гкал</t>
  </si>
  <si>
    <t>Ставка за содержание тепловой мощности двухставоч-ного тарифа, тыс. руб./
Гкал/ч
в мес.</t>
  </si>
  <si>
    <t>- вода</t>
  </si>
  <si>
    <r>
      <t>- отборный пар от 1,2 до 2,5 кгс/см</t>
    </r>
    <r>
      <rPr>
        <vertAlign val="superscript"/>
        <sz val="11"/>
        <rFont val="Times New Roman"/>
        <family val="1"/>
        <charset val="204"/>
      </rPr>
      <t>2</t>
    </r>
  </si>
  <si>
    <r>
      <t>- отборный пар от 2,5 до 7,0 кгс/см</t>
    </r>
    <r>
      <rPr>
        <vertAlign val="superscript"/>
        <sz val="11"/>
        <rFont val="Times New Roman"/>
        <family val="1"/>
        <charset val="204"/>
      </rPr>
      <t>2</t>
    </r>
  </si>
  <si>
    <r>
      <t>- отборный пар от 7,0 до 13,0 кгс/см</t>
    </r>
    <r>
      <rPr>
        <vertAlign val="superscript"/>
        <sz val="11"/>
        <rFont val="Times New Roman"/>
        <family val="1"/>
        <charset val="204"/>
      </rPr>
      <t>2</t>
    </r>
  </si>
  <si>
    <r>
      <t>- отборный пар свыше 13,0 кгс/см</t>
    </r>
    <r>
      <rPr>
        <vertAlign val="superscript"/>
        <sz val="11"/>
        <rFont val="Times New Roman"/>
        <family val="1"/>
        <charset val="204"/>
      </rPr>
      <t>2</t>
    </r>
  </si>
  <si>
    <t>- острый и редуцированный пар</t>
  </si>
  <si>
    <t>Таблица заполняется по системам теплоснабжения, по виду и параметрам теплоносителя, если при установлении цен (тарифов) применяется такая дифференциация.</t>
  </si>
  <si>
    <t>Строки 1, ..., n заполняются в случае расчета тарифов без дифференциации по видам теплоносителя:</t>
  </si>
  <si>
    <t>для источника тепловой энергии 1: гр. 9 = гр. 3 стр. 1 / гр. 4 стр. 1;</t>
  </si>
  <si>
    <t>для источника тепловой энергии n: гр. 9 = гр. 3 стр. n / гр. 4 стр. n.</t>
  </si>
  <si>
    <t>При дифференциации по видам теплоносителя:</t>
  </si>
  <si>
    <t>для источника тепловой энергии 1: гр. 9 = гр. 8 / гр. 4 + (гр. 3 стр. 1 - гр. 8 стр. 1) / гр. 4 стр. 1;</t>
  </si>
  <si>
    <t>для источника тепловой энергии n: гр. 9 = гр. 8 / гр. 4 + (гр. 3 стр. n - гр. 8 стр. n) / гр. 4 стр. n.</t>
  </si>
  <si>
    <t>Гр. 10 = гр. 8 / гр. 4.</t>
  </si>
  <si>
    <t>Гр. 11 заполняется только в строках 1, ..., n. Гр. 11 = (гр. 3 - гр. 8) / (гр. 6 * М), где М = 12.</t>
  </si>
  <si>
    <t>Строка n+1 заполняется в случае расчета одноставочных или двуставочных тарифов для источников тепловой энергии, расположенных в пределах одной системы теплоснабжения и принадлежащих одной регулируемой организации на праве собственности или на ином законном основании. При этом тарифы рассчитываются как средневзвешенные значения по источникам тепловой энергии 1, ..., n в соответствии с главой IX.I настоящих Методических указаний.</t>
  </si>
  <si>
    <t>В случае наличия нерегулируемых долгосрочных договоров, заключенных в отношении источника тепловой энергии в соответствии с главой IX.VIII настоящих Методических указаний:</t>
  </si>
  <si>
    <t>для источника тепловой энергии 1: гр. 10 = гр. 8 / гр. 4; гр. 11 = (гр. 3 стр. 1 - гр. 8 стр. 1) / ((гр. 6 стр. 1 - гр. 7 стр. 1) * М), где М = 12; гр. 9 = гр. 10 + (гр. 3 стр. 1 - гр. 8 стр. 1) / (гр. 4 стр. 1 - гр. 5 стр. 1);</t>
  </si>
  <si>
    <t>для источника тепловой энергии n: гр. 10 = гр. 8 / гр. 4; гр. 11 = (гр. 3 стр. n - гр. 8 стр. n) / (гр. 6 стр. n - гр. 7 стр. n) * М, где М = 12; гр. 9 = гр. 10 + (гр. 3 стр. n - гр. 8 стр. n) / (гр. 4 стр. n - гр. 5 стр. n).</t>
  </si>
  <si>
    <t>Приложение 6.4</t>
  </si>
  <si>
    <t>Расчет тарифов на тепловую энергию (мощность), поставляемую потребителям</t>
  </si>
  <si>
    <t>Расчет одно-ставочного тарифа на тепловую энергию (мощность), руб./Гкал</t>
  </si>
  <si>
    <t>Расчет ставки
за тепловую энергию двух-ставочного та-рифа на тепло-вую энергию (мощность), руб./Гкал</t>
  </si>
  <si>
    <t>Расчет ставки
за содержание тепловой мощности двухставочного тарифа на тепловую энергию (мощность),
тыс. руб./Гкал/ч
в мес.</t>
  </si>
  <si>
    <t>Средневзвешенная стоимость производимой и (или) приобретаемой единицы тепловой энергии (мощности):</t>
  </si>
  <si>
    <t>Без дифференциации по виду теплоносителя</t>
  </si>
  <si>
    <t>С дифференциацией по виду теплоносителя:</t>
  </si>
  <si>
    <t>Средневзвешенная стоимость оказываемых и (или) приобретаемых услуг по передаче единицы тепловой энергии:</t>
  </si>
  <si>
    <t>Без дифференциации по схеме подключения теплопотребляющих установок потребителей:</t>
  </si>
  <si>
    <t>- пар</t>
  </si>
  <si>
    <t>С дифференциацией по схеме подключения теплопотребляющих установок потребителей:</t>
  </si>
  <si>
    <t>При подключении к тепловой сети без дополнительного преобразования на тепловых пунктах, эксплуатируемых регулируемыми организациями:</t>
  </si>
  <si>
    <t>При подключении к тепловой сети после тепловых пунктов (на тепловых пунктах), эксплуатируемых регулируемыми организациями:</t>
  </si>
  <si>
    <t>Тарифы на тепловую энергию (мощность), поставляемую потребителям:</t>
  </si>
  <si>
    <t>3.1.2</t>
  </si>
  <si>
    <t>3.2.1</t>
  </si>
  <si>
    <t>3.2.2</t>
  </si>
  <si>
    <t>Таблица заполняется по системам теплоснабжения, по виду и параметрам теплоносителя, по схемам подключения теплопотребляющих установок потребителей тепловой энергии к системе теплоснабжения, если при установлении цен (тарифов) применяется такая дифференциация.</t>
  </si>
  <si>
    <t>Расчет средневзвешенной стоимости производимой и (или) приобретаемой единицы тепловой энергии (мощности) производится в соответствии с приложением 6.3 к настоящим Методическим указаниям.</t>
  </si>
  <si>
    <t>Расчет средневзвешенной стоимости оказываемых и (или) приобретаемых услуг по передаче единицы тепловой энергии производится в соответствии с приложением 6.5 к настоящим Методическим указаниям.</t>
  </si>
  <si>
    <t>Тарифы на тепловую энергию (мощность), поставляемую потребителям, рассчитываются как сумма соответствующих составляющих: средневзвешенной стоимости производимой и (или) приобретаемой единицы тепловой энергии (мощности) и средневзвешенной стоимости услуг по передаче тепловой энергии.</t>
  </si>
  <si>
    <t>Приложение 6.7</t>
  </si>
  <si>
    <t>Расчет тарифа на теплоноситель, поставляемый потребителям</t>
  </si>
  <si>
    <t>Источник тепловой энергии 1, на котором производится теплоноситель</t>
  </si>
  <si>
    <t>Тариф на теплоноситель</t>
  </si>
  <si>
    <t>Объем выработки и потребления (невозврата) теплоносителя, производимого на источнике тепловой энергии 1</t>
  </si>
  <si>
    <t>Источник тепловой энергии n, на котором производится теплоноситель n</t>
  </si>
  <si>
    <t>n.1</t>
  </si>
  <si>
    <t>n.2</t>
  </si>
  <si>
    <t>Объем выработки и потребления (невозврата) теплоносителя, производимого на источнике тепловой энергии n</t>
  </si>
  <si>
    <t>Суммарный объем выработки и потребления (невозврата) теплоносителя, поставляемого потребителям</t>
  </si>
  <si>
    <t>Тариф на теплоноситель, поставляемый потребителям</t>
  </si>
  <si>
    <t>Таблица заполняется по источникам тепловой энергии, участвующим в обеспечении потребления (невозврата) теплоносителя потребителями, включая источники тепловой энергии, принадлежащие теплоснабжающей организации, и источники тепловой энергии, принадлежащие другим теплоснабжающим организациям, у которых приобретается теплоноситель, по видам и параметрам теплоносителя, если при установлении цен (тарифов) применяется такая дифференциация.</t>
  </si>
  <si>
    <t>Стр. 3 = стр. 1.2 + … + стр. n.2.</t>
  </si>
  <si>
    <t>Стр. 4 = (стр. 1.1 * стр. 1.2 + … + стр. n.1 * стр. n.2) / стр. 3.</t>
  </si>
  <si>
    <t>Приложение 6.8</t>
  </si>
  <si>
    <t>Расчет тарифа на горячую воду в открытых системах теплоснабжения для теплоснабжающей организации, поставляющей горячую воду с использованием открытой системы теплоснабжения (горячего водоснабжения)</t>
  </si>
  <si>
    <t>Компонент на теплоноситель</t>
  </si>
  <si>
    <t>Тариф на теплоноситель, приготовленный источником тепловой энергии 1</t>
  </si>
  <si>
    <t>Объем выработки и потребления (невозврата) теплоносителя, приготовленный источником тепловой энергии 1</t>
  </si>
  <si>
    <t>1.n</t>
  </si>
  <si>
    <t>Тариф на теплоноситель, приготовленный источником тепловой энергии n</t>
  </si>
  <si>
    <t>1.n+1</t>
  </si>
  <si>
    <t>Объем выработки и потребления (невозврата) теплоносителя, приготовленный источником тепловой энергии n</t>
  </si>
  <si>
    <t>Компонент на тепловую энергию</t>
  </si>
  <si>
    <t>Одноставочный компонент на тепловую энергию</t>
  </si>
  <si>
    <t>Двухставочный компонент на тепловую энергию:</t>
  </si>
  <si>
    <t>- ставка за содержание тепловой
мощности</t>
  </si>
  <si>
    <t>руб./Гкал/ч
в мес.</t>
  </si>
  <si>
    <t>Таблица заполняется по источникам тепловой энергии, на которых производится теплоноситель, участвующий в поставках горячей воды в открытой системе теплоснабжения, включая источники тепловой энергии, принадлежащие теплоснабжающей организации, и источники тепловой энергии, принадлежащие другим теплоснабжающим организациям, у которых приобретается теплоноситель, по видам теплоносителя, если при установлении цен (тарифов) применяется такая дифференциация.</t>
  </si>
  <si>
    <t>Стр. I = (стр. 1.1 * стр. 1.2 + ... + стр. n.1 * стр. n.2) / (стр. 1.2 + ... + стр. n.2).</t>
  </si>
  <si>
    <t>Приложение 5.1</t>
  </si>
  <si>
    <t>Определение операционных (подконтрольных) расходов на первый год долгосрочного периода регулирования
(базовый уровень операционных расходов)</t>
  </si>
  <si>
    <t>Наименование расхода</t>
  </si>
  <si>
    <t>Расходы на приобретение сырья и материалов</t>
  </si>
  <si>
    <t>Расходы на ремонт основных средств</t>
  </si>
  <si>
    <t>Расходы на оплату работ и услуг производственного характера, выполняемых по договорам со сторонними  организациями</t>
  </si>
  <si>
    <t>Арендная плата (непроизводственных объектов)</t>
  </si>
  <si>
    <t>Другие расходы, в том числе:</t>
  </si>
  <si>
    <t>10.1</t>
  </si>
  <si>
    <t>10.2</t>
  </si>
  <si>
    <t>ИТОГО базовый уровень операционных расходов</t>
  </si>
  <si>
    <t>Приложение 5.2</t>
  </si>
  <si>
    <t>Расчет операционных (подконтрольных) расходов
на каждый год долгосрочного периода регулирования</t>
  </si>
  <si>
    <t>Параметры расчета расходов</t>
  </si>
  <si>
    <t>Долгосрочный период
регулирования</t>
  </si>
  <si>
    <t>год i0</t>
  </si>
  <si>
    <t>год
i0+1</t>
  </si>
  <si>
    <t>год i1</t>
  </si>
  <si>
    <t>Индекс потребительских цен на расчетный период регулирования (ИПЦ)</t>
  </si>
  <si>
    <t>Индекс эффективности операционных расходов (ИР)</t>
  </si>
  <si>
    <t>Индекс изменения количества активов (ИКА)</t>
  </si>
  <si>
    <t>количество условных единиц, относящихся к активам, необходимым
для осуществления регулируемой деятельности</t>
  </si>
  <si>
    <t>у.е.</t>
  </si>
  <si>
    <t>установленная тепловая мощность источника тепловой энергии</t>
  </si>
  <si>
    <r>
      <t>Коэффициент эластичности затрат по росту активов (К</t>
    </r>
    <r>
      <rPr>
        <vertAlign val="subscript"/>
        <sz val="11"/>
        <rFont val="Times New Roman"/>
        <family val="1"/>
        <charset val="204"/>
      </rPr>
      <t>эл</t>
    </r>
    <r>
      <rPr>
        <sz val="11"/>
        <rFont val="Times New Roman"/>
        <family val="1"/>
        <charset val="204"/>
      </rPr>
      <t>)</t>
    </r>
  </si>
  <si>
    <t>Итого коэффициент индексации</t>
  </si>
  <si>
    <r>
      <t>_____</t>
    </r>
    <r>
      <rPr>
        <sz val="11"/>
        <rFont val="Times New Roman"/>
        <family val="1"/>
        <charset val="204"/>
      </rPr>
      <t>Примечания:</t>
    </r>
  </si>
  <si>
    <r>
      <t>_____</t>
    </r>
    <r>
      <rPr>
        <sz val="11"/>
        <rFont val="Times New Roman"/>
        <family val="1"/>
        <charset val="204"/>
      </rPr>
      <t>1.</t>
    </r>
    <r>
      <rPr>
        <sz val="11"/>
        <color indexed="9"/>
        <rFont val="Times New Roman"/>
        <family val="1"/>
        <charset val="204"/>
      </rPr>
      <t>_</t>
    </r>
    <r>
      <rPr>
        <sz val="11"/>
        <rFont val="Times New Roman"/>
        <family val="1"/>
        <charset val="204"/>
      </rPr>
      <t>Год i0 - первый год долгосрочного периода регулирования, год i1 - последний год долгосрочного периода регулирования.</t>
    </r>
  </si>
  <si>
    <r>
      <t>_____</t>
    </r>
    <r>
      <rPr>
        <sz val="11"/>
        <rFont val="Times New Roman"/>
        <family val="1"/>
        <charset val="204"/>
      </rPr>
      <t>2.</t>
    </r>
    <r>
      <rPr>
        <sz val="11"/>
        <color indexed="9"/>
        <rFont val="Times New Roman"/>
        <family val="1"/>
        <charset val="204"/>
      </rPr>
      <t>_</t>
    </r>
    <r>
      <rPr>
        <sz val="11"/>
        <rFont val="Times New Roman"/>
        <family val="1"/>
        <charset val="204"/>
      </rPr>
      <t>Строка 3 заполняется в соответствии с пунктом 38 настоящих Методических указаний; строка 3.1 - для организаций, осуществляющих деятельность по передаче тепловой энергии и теплоносителя, в соответствии с приложением 2 к настоящим Методическим указаниям; строка 3.2 - для организаций, осуществляющих деятельность по производству тепловой энергии (мощности), с учетом инвестиционной программы регулируемой организации на соответствующий год.</t>
    </r>
  </si>
  <si>
    <r>
      <t>_____</t>
    </r>
    <r>
      <rPr>
        <sz val="11"/>
        <rFont val="Times New Roman"/>
        <family val="1"/>
        <charset val="204"/>
      </rPr>
      <t>3.</t>
    </r>
    <r>
      <rPr>
        <sz val="11"/>
        <color indexed="9"/>
        <rFont val="Times New Roman"/>
        <family val="1"/>
        <charset val="204"/>
      </rPr>
      <t>_</t>
    </r>
    <r>
      <rPr>
        <sz val="11"/>
        <rFont val="Times New Roman"/>
        <family val="1"/>
        <charset val="204"/>
      </rPr>
      <t>Ст. 5 гр. 4 заполняется по данным таблицы приложения 5.1 к настоящим Методическим указаниям.</t>
    </r>
  </si>
  <si>
    <r>
      <t>_____</t>
    </r>
    <r>
      <rPr>
        <sz val="11"/>
        <rFont val="Times New Roman"/>
        <family val="1"/>
        <charset val="204"/>
      </rPr>
      <t>4.</t>
    </r>
    <r>
      <rPr>
        <sz val="11"/>
        <color indexed="9"/>
        <rFont val="Times New Roman"/>
        <family val="1"/>
        <charset val="204"/>
      </rPr>
      <t>_</t>
    </r>
    <r>
      <rPr>
        <sz val="11"/>
        <rFont val="Times New Roman"/>
        <family val="1"/>
        <charset val="204"/>
      </rPr>
      <t>Гр. 5 - n  заполняются  расчетно, как  значение  операционных  (неподконтрольных)  расходов в  предыдущей  графе, умноженное на соответствующие  индексы текущего  года, указанные в строках
1 - 4.</t>
    </r>
  </si>
  <si>
    <t>Приложение 5.2.1</t>
  </si>
  <si>
    <t>Количество условных единиц, относимых к активам организации, существляющей деятельность по передаче тепловой энергии, теплоносителя</t>
  </si>
  <si>
    <t>Наименование показателя</t>
  </si>
  <si>
    <t>Кол-во у.е. на единицу измерения</t>
  </si>
  <si>
    <t>****</t>
  </si>
  <si>
    <t>кол-во единиц</t>
  </si>
  <si>
    <t>кол-во у.е</t>
  </si>
  <si>
    <t>1. Двухтрубная тепломагистраль на балансе предприятий средним диаметром 100 мм</t>
  </si>
  <si>
    <t>1 км</t>
  </si>
  <si>
    <t>На каждый следующий 1 мм среднего диаметра тепломагистрали</t>
  </si>
  <si>
    <t>2. Тепловой узел на балансе ПТС</t>
  </si>
  <si>
    <t>1 узел</t>
  </si>
  <si>
    <t>3. Подкачивающая насосная станция на балансе ПТС</t>
  </si>
  <si>
    <t>1 станция</t>
  </si>
  <si>
    <t>4. Расчетная присоединительная тепловая мощность по трубопроводам на балансе ПТС</t>
  </si>
  <si>
    <t>1 Гкал/час</t>
  </si>
  <si>
    <t>Приложение 5.3</t>
  </si>
  <si>
    <t>фактически понесенные расходы в году i0 по данным регули-руемой организации</t>
  </si>
  <si>
    <t>прогноз расходов на год i0 по данным регулируе-мой орга-низации</t>
  </si>
  <si>
    <t>Расходы на оплату услуг, оказываемых организациями, осуществляющими регули-руемые виды деятельности</t>
  </si>
  <si>
    <t>Арендная плата</t>
  </si>
  <si>
    <t>Концессионная плата</t>
  </si>
  <si>
    <t>Расходы на уплату налогов, сборов и других обязательных платежей, в том числе:</t>
  </si>
  <si>
    <t>1.4.1</t>
  </si>
  <si>
    <t>плата за выбросы и сбросы загрязняющих веществ в окружающую среду, размеще-ние отходов и другие виды негативного воздействия на окружающую среду в пределах установленных нормативов и (или) лимитов</t>
  </si>
  <si>
    <t>1.4.2</t>
  </si>
  <si>
    <t>расходы на обязательное страхование</t>
  </si>
  <si>
    <t>1.4.3</t>
  </si>
  <si>
    <t>налог на имущество организаций</t>
  </si>
  <si>
    <t>1.4.4</t>
  </si>
  <si>
    <t>земельный налог</t>
  </si>
  <si>
    <t>1.4.5</t>
  </si>
  <si>
    <t>транспортный налог</t>
  </si>
  <si>
    <t>1.4.6</t>
  </si>
  <si>
    <t>Страховые взносы всего, в том числе:</t>
  </si>
  <si>
    <t>Расходы по сомнительным долгам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</si>
  <si>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</si>
  <si>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</si>
  <si>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Экономия, определенная в прошедшем долгосрочном периоде регулирования и подлежащая учету в текущем долгосрочном периоде регули-рования</t>
  </si>
  <si>
    <t>Итого неподконтрольных расходов</t>
  </si>
  <si>
    <t>Год i0 - первый год долгосрочного периода регулирования, год i1 - последний год долгосрочного периода регулирования.</t>
  </si>
  <si>
    <t>Строки 1.7, 1.8 при использовании метода обеспечения доходности инвестированного капитала не заполняются.</t>
  </si>
  <si>
    <t>Гр. 3, 5, … n-1 заполняется регулируемой организацией по итогам фактически понесенных расходов в соответствующем расчетном периоде регулирования.</t>
  </si>
  <si>
    <t>Гр. 4, 6, … n в течение долгосрочного периода регулирования заполняется регулируемой организацией с учетом уточнения планируемых значений расходов.</t>
  </si>
  <si>
    <t>Приложение 5.4</t>
  </si>
  <si>
    <t>Наименование ресурса</t>
  </si>
  <si>
    <t>фактически понесенные расходы в году i0 по данным регулируемой организации</t>
  </si>
  <si>
    <t>прогноз расходов на год i0 по данным регулируемой организации</t>
  </si>
  <si>
    <t>фактически понесенные расходы в году i0 + 1 по данным регулируемой организации</t>
  </si>
  <si>
    <t>прогноз рас-ходов на год
i0 + 1 по данным регулируемой организации</t>
  </si>
  <si>
    <t>фактически понесенные расходы
в году i1 по данным регулируемой организации</t>
  </si>
  <si>
    <t>прогноз расходов на год i1 по данным регулируемой организации</t>
  </si>
  <si>
    <t>Расходы на топливо</t>
  </si>
  <si>
    <t>Расходы на электрическую энергию</t>
  </si>
  <si>
    <t>Расходы на тепловую энергию</t>
  </si>
  <si>
    <t>Расходы на холодную воду и водоотведение</t>
  </si>
  <si>
    <t>Гр. 3, 5, n-1 заполняется регулируемой организацией по данным о фактически приобретенных энергетических ресурсах, холодной воды и теплоносителя.</t>
  </si>
  <si>
    <t>Строки 1 - 5 заполняются по данным Приложений 4.4, 4.7 и 4.8 к настоящим Методическим указаниям.</t>
  </si>
  <si>
    <t>Реестр расходов на приобретение энергетических ресурсов,
холодной воды, водоотведения и теплоносителя</t>
  </si>
  <si>
    <t>Приложение 5.9</t>
  </si>
  <si>
    <t>факт в году i0 по дан-ным регули-руемой организации</t>
  </si>
  <si>
    <t>прогноз на год i0 по данным регулируе-мой орга-низации</t>
  </si>
  <si>
    <t>факт в году i0 + 1 по данным регули-руемой организации</t>
  </si>
  <si>
    <t>прогноз на год i0 + 1 по данным ре-гулируемой организации</t>
  </si>
  <si>
    <t>факт в году i1 по дан-ным ре-гулируемой организации</t>
  </si>
  <si>
    <t>прогноз на год i1 по данным регулируе-мой орга-низации</t>
  </si>
  <si>
    <t>n - 1</t>
  </si>
  <si>
    <t>Операционные (подконтрольные) расходы</t>
  </si>
  <si>
    <t>Неподконтрольные расходы</t>
  </si>
  <si>
    <t>Расходы на приобретение (произ-водство) энергетических ресурсов, холодной воды и теплоносителя</t>
  </si>
  <si>
    <t>Прибыль</t>
  </si>
  <si>
    <t>Результаты деятельности до перехода к регулированию цен (тарифов) на основе долгосрочных параметров регулирования</t>
  </si>
  <si>
    <t>Корректировка с целью учета отклонения фактических значений параметров расчета тарифов от значений, учтенных при установлении тарифов</t>
  </si>
  <si>
    <t>Корректировка с учетом надежно-сти и качества реализуемых товаров (оказываемых услуг), подлежащая учету в НВВ</t>
  </si>
  <si>
    <t>Корректировка НВВ в связи с изменением (неисполнением) инве-стиционной программы</t>
  </si>
  <si>
    <t>Корректировка, подлежащая учету в НВВ и учитывающая отклонение фактических показателей энерго-сбережения и повышения энергетической эффективности от установленных плановых (рас-четных) показателей и отклонение сроков реализации программы в области энергосбережения и повышения энергетической эффек-тивности от установленных сроков реализации такой программы</t>
  </si>
  <si>
    <t>ИТОГО необходимая валовая выручка</t>
  </si>
  <si>
    <t>Товарная выручка</t>
  </si>
  <si>
    <t>Графы 3, 5, ..., n-1 строк 1 и 3 заполняются на основе фактических значений параметров расчета тарифов взамен прогнозных.</t>
  </si>
  <si>
    <t>Строка 5 заполняется только для первого долгосрочного периода регулирования.</t>
  </si>
  <si>
    <t>Графы 4, 6, ..., n строки 10 заполняются как сумма соответствующих граф строк с 1 по 9.</t>
  </si>
  <si>
    <t>Графы 3, 5, ..., n-1 строки 10 заполняются как сумма соответствующих граф строк с 1 по 5.</t>
  </si>
  <si>
    <t>В строке 6:</t>
  </si>
  <si>
    <t>гр. 7 = гр. 3 стр. 10 - гр. 3 стр. 11 + гр. 3 стр. 6;</t>
  </si>
  <si>
    <t>гр. 9 = гр. 5 стр. 10 - гр. 5 стр. 11 + гр. 5 стр. 6 и т.д.;</t>
  </si>
  <si>
    <t>гр. 3 и 5 заполняются аналогично по данным таблицы предыдущего досрочного периода регулирования.</t>
  </si>
  <si>
    <t>Строка 11 заполняется только в графах 3, 5, ..., n-1.</t>
  </si>
  <si>
    <t>К таблице прилагаются дополнительные материалы, содержащие обоснованный расчет по строкам 7, 8, 9, 11.</t>
  </si>
  <si>
    <t>Остальные листы - дополнительные для заполнения при условии наличия данных расходов у организации.</t>
  </si>
  <si>
    <t>В соответствии с пунктами 1, 3 Приложения 3 к Методическим указаниям листы, выделенные красным цветом, являются обязательными для заполнения</t>
  </si>
  <si>
    <t>Приложение 6.6</t>
  </si>
  <si>
    <t>Расчет тарифа на теплоноситель, поставляемый теплоснабжающей организацией, владеющей источником (источниками) тепловой энергии, на котором производится теплоноситель</t>
  </si>
  <si>
    <t>Расходы на производство воды, вырабатываемой на водоподготовительных установках источника тепловой энергии,
в том числе:</t>
  </si>
  <si>
    <t>Стоимость исходной воды</t>
  </si>
  <si>
    <t>Стоимость реагентов, а также фильтрующих и ионообменных материалов, используемых при водоподготовке</t>
  </si>
  <si>
    <t>Стоимость инструментов, приспособлений, инвентаря, приборов, лабораторного оборудования и другого имущества, не являющихся амортизируемым имуществом, используемых при водоподготовке</t>
  </si>
  <si>
    <t>Расходы на электрическую энергию (мощность) и тепловую энергию (мощность), используемую при водоподготовке</t>
  </si>
  <si>
    <t>Стоимость транспортировки и очистки сточных вод, возникающих в процессе водоподготовки</t>
  </si>
  <si>
    <t>Расходы на оплату труда персонала, участвующего в процессе водоподготовки</t>
  </si>
  <si>
    <t>1.6.1.</t>
  </si>
  <si>
    <t>Численность</t>
  </si>
  <si>
    <t>Среднемесячная заработная плата</t>
  </si>
  <si>
    <t>руб./мес.</t>
  </si>
  <si>
    <t>1.7.1</t>
  </si>
  <si>
    <t>То же в %</t>
  </si>
  <si>
    <t>Амортизация основных фондов, участвующих в процессе водоподготовки</t>
  </si>
  <si>
    <t>1.9</t>
  </si>
  <si>
    <t>Прочие расходы, относимые на процесс водоподготовки, в том числе:</t>
  </si>
  <si>
    <t>1.9.1</t>
  </si>
  <si>
    <t>Расходы на ремонт основных фондов</t>
  </si>
  <si>
    <t>1.9.2</t>
  </si>
  <si>
    <t>Водный налог (плата за пользование водными объектами)</t>
  </si>
  <si>
    <t>1.9.3</t>
  </si>
  <si>
    <t>Общехозяйственные расходы</t>
  </si>
  <si>
    <t>Объем воды, вырабатываемой на водоподготовительных установках источника тепловой энергии</t>
  </si>
  <si>
    <t>Расходы на приобретение химически очищенной воды у других организаций</t>
  </si>
  <si>
    <t>Объем приобретения химически очищенной воды у других организаций</t>
  </si>
  <si>
    <t>Расходы на мероприятия, необходимые для доведения воды до установленных законодательством Российской Федерации параметров качества теплоносителя</t>
  </si>
  <si>
    <t>Необходимая валовая выручка, относимая на производство теплоносителя</t>
  </si>
  <si>
    <t>Стоимость 1 куб. м воды, вырабатываемой на водоподготовительных установках источника тепловой энергии и (или) приобретаемой у других организаций</t>
  </si>
  <si>
    <t>Тариф на теплоноситель, поставляемый теплоснабжающей организацией, владеющей источником (источниками) тепловой энергии, на котором производится теплоноситель</t>
  </si>
  <si>
    <t>Таблица заполняется в отношении каждого источника тепловой энергии, которым владеет теплоснабжающая организация, по видам теплоносителя, если при установлении цен (тарифов) применяется такая дифференциация.</t>
  </si>
  <si>
    <t>Стр. 6 = (стр. 1 + стр. 3 + стр. 5)</t>
  </si>
  <si>
    <t>Стр. 7 = стр. 6 / (стр. 2 + стр. 4)</t>
  </si>
  <si>
    <t>Стр. 8 = стр. 7</t>
  </si>
  <si>
    <t>Дата ввода в эксплуатацию</t>
  </si>
  <si>
    <t>Дата принятия к учету</t>
  </si>
  <si>
    <t>Дата принятия к учету ООС</t>
  </si>
  <si>
    <t>Цена за 1 ед,
 тыс. руб.</t>
  </si>
  <si>
    <t>Расходы на оплату иных работ и услуг, выполняемых по договорам с организациями</t>
  </si>
  <si>
    <t>Приложение 4.24</t>
  </si>
  <si>
    <t>Общепроизводственные расходы (за исключением страховых взносов)</t>
  </si>
  <si>
    <t>Цеховые расходы (за исключением страховых взносов)</t>
  </si>
  <si>
    <t>Общехозяйственные расходы(за исключением страховых взносов)</t>
  </si>
  <si>
    <t>в т. ч. оплата труда цехового персонала</t>
  </si>
  <si>
    <t>в т.ч. оплата труда общепроизводственного персонала</t>
  </si>
  <si>
    <t>в т.ч. оплата труда административно-управленческого персонала</t>
  </si>
  <si>
    <t>Средняя заработная плата, руб./мес.</t>
  </si>
  <si>
    <t>Расходы на оплату труда основных производственных рабочих</t>
  </si>
  <si>
    <t>Приложение 4.18</t>
  </si>
  <si>
    <t>Расшифровка расходов на оплату услуг, оказываемых организациями, осуществляющими регулируемую деятельность</t>
  </si>
  <si>
    <t>Наименование услуги</t>
  </si>
  <si>
    <t>Отчетный период
(2016 год)</t>
  </si>
  <si>
    <t>Базовый период
(2017 год)</t>
  </si>
  <si>
    <t>Отчетный период (2016 год)</t>
  </si>
  <si>
    <t>Базовый период (2017 год)</t>
  </si>
  <si>
    <t>Период регулирования (2018 год)</t>
  </si>
  <si>
    <t>Утверждено
на отчетный период
(2016 год)</t>
  </si>
  <si>
    <t>Выполнено
в течение отчетного периода 
(2016 год)</t>
  </si>
  <si>
    <t>Источник финансирова-ния на отчетный период
(2016 год)</t>
  </si>
  <si>
    <t>Утверждено
на базовый период
(2017 год)</t>
  </si>
  <si>
    <t>Выполнено
в течение базового периода
(2017 год)</t>
  </si>
  <si>
    <t>Источник финансирова-ния на базовый период
(2017 год)</t>
  </si>
  <si>
    <t>План
на период регулирования 
(2018 год)</t>
  </si>
  <si>
    <t>Источник финансирова-ния на период регулирования
(2018 год)</t>
  </si>
  <si>
    <t>Всего месяцев начисления амортизации на начало периода регулирования
(2018 год)</t>
  </si>
  <si>
    <t>Всего начисленная сумма амортизации на начало периода регулирования 
(2018 год),
тыс. руб.</t>
  </si>
  <si>
    <t>Остаточная стоимость основных производственных фондов на начало периода регулирования
(2018 год), тыс. руб.</t>
  </si>
  <si>
    <t>Количество месяцев начисления амортизации в периоде регулирования
(2018 год)</t>
  </si>
  <si>
    <t xml:space="preserve"> Начисленная сумма амортизации в периоде регулирования 
(2018 год),
тыс. руб.</t>
  </si>
  <si>
    <t>Отчетный период (2016 год), тыс. руб.</t>
  </si>
  <si>
    <t>Базовый период 
(2017 год), тыс. руб.</t>
  </si>
  <si>
    <t>Период регулирования (2018 год),
тыс. руб.</t>
  </si>
  <si>
    <t>Базовый период
(2017 год), тыс. руб.</t>
  </si>
  <si>
    <t>Период регулирования (2018 год), тыс. руб.</t>
  </si>
  <si>
    <t>Расчет арендных / концесссионных платежей по объектам основных средств в расчетном периоде регулирования (2018 год)</t>
  </si>
  <si>
    <t>базовый период (2017 год)</t>
  </si>
  <si>
    <t>период регулиро-вания (2018 год)</t>
  </si>
  <si>
    <t>Период регу-лирования
(2018 год)</t>
  </si>
  <si>
    <t>Остаточная стоимость основных производственных фондов на конец периода регулирования
(2018 год), тыс. руб.</t>
  </si>
  <si>
    <t>ПАО "МРСК Северо-Запад"</t>
  </si>
  <si>
    <t>руб./кВт
кВт·ч (руб./Гкал)</t>
  </si>
  <si>
    <t>всего,  
тыс. руб.</t>
  </si>
  <si>
    <t>энергия ВН (от 670 кВт до 10МВт)</t>
  </si>
  <si>
    <t>Соль, тонн</t>
  </si>
  <si>
    <t>Бензин А-92, л</t>
  </si>
  <si>
    <t>Масло моторное для бензопил</t>
  </si>
  <si>
    <t>Расходные материалы (фильтры, цепи, напильники, смазки и т.д.)</t>
  </si>
  <si>
    <t>Теплоэнергия</t>
  </si>
  <si>
    <t>Вид услуг</t>
  </si>
  <si>
    <t>Сумма</t>
  </si>
  <si>
    <t>Проект нормативов ПДВ</t>
  </si>
  <si>
    <t>содержание оргтехники</t>
  </si>
  <si>
    <t>Услуги сторонних организаций</t>
  </si>
  <si>
    <t>Утилизация материалов</t>
  </si>
  <si>
    <t>Анализ воды</t>
  </si>
  <si>
    <t>Проведение измерений концентрации в промвыбросах</t>
  </si>
  <si>
    <t>Услуги связи</t>
  </si>
  <si>
    <t>перемотка двигателей</t>
  </si>
  <si>
    <t>Обслуживание программного комплекса</t>
  </si>
  <si>
    <t>Статистическая информация на молоко питьевое</t>
  </si>
  <si>
    <t>Теплоэнергия Североонежск</t>
  </si>
  <si>
    <t>Консультационные услуги</t>
  </si>
  <si>
    <t>Содержание зданий</t>
  </si>
  <si>
    <t>Тепловые сети Североонежск</t>
  </si>
  <si>
    <t>СОГЛАСОВАНО:</t>
  </si>
  <si>
    <t xml:space="preserve">Заместитель генерального директора 
по эксплуатации ОАО "Газпром теплоэнерго"  </t>
  </si>
  <si>
    <t xml:space="preserve">__________________  А.П. Машлыкин   </t>
  </si>
  <si>
    <t>"____" _____________  20___ г.</t>
  </si>
  <si>
    <r>
      <t>План выполнения работ (оказания услуг) специализированными организациями ООО "Газпром теплоэнерго Плесецк" на 2017 год</t>
    </r>
    <r>
      <rPr>
        <b/>
        <vertAlign val="superscript"/>
        <sz val="48"/>
        <color indexed="10"/>
        <rFont val="Times New Roman"/>
        <family val="1"/>
        <charset val="204"/>
      </rPr>
      <t>*</t>
    </r>
    <r>
      <rPr>
        <b/>
        <sz val="48"/>
        <rFont val="Times New Roman"/>
        <family val="1"/>
        <charset val="204"/>
      </rPr>
      <t xml:space="preserve">
                                                                                                                                          </t>
    </r>
    <r>
      <rPr>
        <b/>
        <sz val="20"/>
        <rFont val="Times New Roman"/>
        <family val="1"/>
        <charset val="204"/>
      </rPr>
      <t>(наименование ДЗО ОАО "Газпром теплоэнерго")</t>
    </r>
  </si>
  <si>
    <t>Наименование объекта основных средств</t>
  </si>
  <si>
    <t>Конструктивный элемент здания (здание), сооружения (сооружение), оборудования, технического устройства, инженерных сетей и т.д.</t>
  </si>
  <si>
    <t>Планируемые работы</t>
  </si>
  <si>
    <t>Сведения о планируемых расходах, учитываемых в тарифе</t>
  </si>
  <si>
    <t>Сведения о результатах проверки</t>
  </si>
  <si>
    <t>наименование
и 
краткое содержание</t>
  </si>
  <si>
    <t>порядок проведения работ по договору аренды
(при необходимости, если определено договором)</t>
  </si>
  <si>
    <t>наименование и реквизиты документа, подтверждающего согласие арендодателя на проведение работ
(при необходимости, если определено договором)</t>
  </si>
  <si>
    <t>документ, 
регламентирующий (обосновывающий) 
необходимость и сроки проведения</t>
  </si>
  <si>
    <t>дата последнего проведения</t>
  </si>
  <si>
    <t xml:space="preserve">организациия- 
исполнитель работ </t>
  </si>
  <si>
    <t>документ, 
определяющий сумму затрат на проведение работ (услуг)</t>
  </si>
  <si>
    <t>1 квартал
всего,</t>
  </si>
  <si>
    <t>2 квартал
всего,</t>
  </si>
  <si>
    <t>3 квартал всего,</t>
  </si>
  <si>
    <t>4 квартал
всего</t>
  </si>
  <si>
    <r>
      <t>наименование 
источника покрытия затрат</t>
    </r>
    <r>
      <rPr>
        <b/>
        <vertAlign val="superscript"/>
        <sz val="36"/>
        <color indexed="10"/>
        <rFont val="Times New Roman"/>
        <family val="1"/>
        <charset val="204"/>
      </rPr>
      <t>1</t>
    </r>
  </si>
  <si>
    <t>сумма затрат,
тыс. руб., без НДС</t>
  </si>
  <si>
    <t>Отметка о согласовании специалистами суммы проведения работ (указывается согласованная сумма)</t>
  </si>
  <si>
    <t>Отметка о подтверждении специалистами необходимости проведения работ (подтверждена/не подтвеждена)</t>
  </si>
  <si>
    <t>полные 
наименование и адрес, 
год ввода в эксплуатацию</t>
  </si>
  <si>
    <t>краткие технические характеристики</t>
  </si>
  <si>
    <t>вид собственности
(собственность, аренда, субаренда и т.д.)</t>
  </si>
  <si>
    <t>собственник
(наименование организации)</t>
  </si>
  <si>
    <t>срок действия договора аренды</t>
  </si>
  <si>
    <t>наименование,
местонахождения 
(при наличии), 
год ввода в эксплуатацию</t>
  </si>
  <si>
    <t>станционный №,
инвентарный №</t>
  </si>
  <si>
    <t>наименование 
и реквизиты</t>
  </si>
  <si>
    <t>периодичность</t>
  </si>
  <si>
    <t xml:space="preserve">наименование </t>
  </si>
  <si>
    <t xml:space="preserve">наименование и реквизиты документа на выполнение работ
</t>
  </si>
  <si>
    <t>наименование и реквизиты документа 
на право выполнения работ
(лицензия,  свидетельство о допуске и т.п.)</t>
  </si>
  <si>
    <t>наименование
и реквизиты 
(коммерческое предложение, локальный сметный расчет и т.п.)</t>
  </si>
  <si>
    <t>сумма затрат
(тыс. руб., без НДС),
ВСЕГО,
в том числе</t>
  </si>
  <si>
    <t xml:space="preserve">
январь</t>
  </si>
  <si>
    <t xml:space="preserve">
февраль</t>
  </si>
  <si>
    <t xml:space="preserve">
март</t>
  </si>
  <si>
    <t>2 квартал</t>
  </si>
  <si>
    <t xml:space="preserve">
апрель</t>
  </si>
  <si>
    <t xml:space="preserve">
май</t>
  </si>
  <si>
    <t xml:space="preserve">
июнь</t>
  </si>
  <si>
    <t xml:space="preserve">
июль</t>
  </si>
  <si>
    <t xml:space="preserve">
август</t>
  </si>
  <si>
    <t xml:space="preserve">
сентябрь</t>
  </si>
  <si>
    <t xml:space="preserve">
октябрь</t>
  </si>
  <si>
    <t xml:space="preserve">
ноябрь</t>
  </si>
  <si>
    <t xml:space="preserve">
декабрь</t>
  </si>
  <si>
    <t xml:space="preserve"> Котельная №3.  п. Плесецк,ул. Беданова д.5а. Год ввода в эксплуатацию 1975.</t>
  </si>
  <si>
    <t>Установленная мощность 1,6 МВт.Отопительный график 95/70.ГВС нет.Основное топливо-каменный уголь. Резервное-дрова.</t>
  </si>
  <si>
    <t>аренда</t>
  </si>
  <si>
    <t>АМО "Плесецкое"</t>
  </si>
  <si>
    <t>08.2016г.</t>
  </si>
  <si>
    <t>1.1Водогрейный котел КВр-0,63 2009 г.в.в.э.</t>
  </si>
  <si>
    <t>х</t>
  </si>
  <si>
    <t>ст.№1</t>
  </si>
  <si>
    <t>РНИ</t>
  </si>
  <si>
    <t>п.5.3.7 ПТЭТЭ</t>
  </si>
  <si>
    <t>1р в 5 лет</t>
  </si>
  <si>
    <t>не проводились</t>
  </si>
  <si>
    <t>Коммерческое предложение ООО "Теплоэнергоналадка"</t>
  </si>
  <si>
    <t>Прочие расходы</t>
  </si>
  <si>
    <t>Подтверждена</t>
  </si>
  <si>
    <t>1.2Водогрейный котел Котел  КВр-0,4. 2013 г.в.в.э.</t>
  </si>
  <si>
    <t>ст.№2</t>
  </si>
  <si>
    <t>1.3Водогрейный котел КВр-0,63. 2014 г.в.в.э.</t>
  </si>
  <si>
    <t>ст.№3</t>
  </si>
  <si>
    <t>'1.4 Средства измерений</t>
  </si>
  <si>
    <t>поверка</t>
  </si>
  <si>
    <t>ПТЭТЭ</t>
  </si>
  <si>
    <t>ежегодно</t>
  </si>
  <si>
    <t>Прайс лист Архангельского ЦСМ</t>
  </si>
  <si>
    <t>1.5 ХВО</t>
  </si>
  <si>
    <t>п. 12.11 ПТЭТЭ</t>
  </si>
  <si>
    <t>1р в 3 года</t>
  </si>
  <si>
    <t>1.6 Электрооборудование</t>
  </si>
  <si>
    <t xml:space="preserve">Электроизмерительные работы </t>
  </si>
  <si>
    <t>п.1.2.2.,п.1.8.2, таблица37 ПТЭЭП; гл.1.8 ПУЭ пр.3;п.31 ПТЭЭП</t>
  </si>
  <si>
    <t>Локально-сметный расчет</t>
  </si>
  <si>
    <t>'1.7 Здание котельной.</t>
  </si>
  <si>
    <t>одноэтажное,кирпичное</t>
  </si>
  <si>
    <t>тех.освидетельствование</t>
  </si>
  <si>
    <t>п.3.3.9 ПТЭТЭ</t>
  </si>
  <si>
    <t>н.и.</t>
  </si>
  <si>
    <t>Коммерческое предложение ООО "Помор"</t>
  </si>
  <si>
    <t>'1.8 котлы.</t>
  </si>
  <si>
    <t>ст.№1-3</t>
  </si>
  <si>
    <t>Производственный контроль за соблюдением нормативов выбросов</t>
  </si>
  <si>
    <t>План-график контроля за соблюдением нормативов выбросов на источниках выброса</t>
  </si>
  <si>
    <t>1р в год</t>
  </si>
  <si>
    <t>Действующий договор Филиал ФБУ "ЦЛАТИ" по Архангельской области</t>
  </si>
  <si>
    <r>
      <t xml:space="preserve">ИТОГО ПО ОБЪЕКТУ "1",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</si>
  <si>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>работы, планируемые хозяйственным способом:</t>
  </si>
  <si>
    <t>работы, планируемые подрядным  способом:</t>
  </si>
  <si>
    <t xml:space="preserve">Биотопливная котельная  18 МВт. п.Североонежск,2 мкр.,д.40а.Год ввода в эксплуатацию 2008.  </t>
  </si>
  <si>
    <t>Установленная мощность 20 Гкал/час.Отопительный график 95/70.Система ГВС открытая.Основное топливо-щепа,опилки.Резервное-дизельное.</t>
  </si>
  <si>
    <t>ЗАО "Теплоинвест"</t>
  </si>
  <si>
    <t>неопределенный</t>
  </si>
  <si>
    <t>2.1 Здание котельной.</t>
  </si>
  <si>
    <t>двухэтажное</t>
  </si>
  <si>
    <t>Услуги сторонних</t>
  </si>
  <si>
    <t>2.2 Оборудование топливоподачи.</t>
  </si>
  <si>
    <t>п.4.2.9 ПТЭТЭ</t>
  </si>
  <si>
    <t>2.3 Аккамуляторные баки</t>
  </si>
  <si>
    <t>200 м3 -2 шт.</t>
  </si>
  <si>
    <t>1 р в 3 года</t>
  </si>
  <si>
    <t>2.4 Водогрейный котел Global G 5000 Unikonfort 2008 г.в.в.э.</t>
  </si>
  <si>
    <t>5 Гкал/час</t>
  </si>
  <si>
    <t>п537 ПТЭТЭ</t>
  </si>
  <si>
    <t>2012 г.</t>
  </si>
  <si>
    <t>'2.5 Водогрейный котел Global G 5000 Unikonfort  2008 г.в.в.э.</t>
  </si>
  <si>
    <t>ст.№4</t>
  </si>
  <si>
    <t>'2.6 Система ХВО</t>
  </si>
  <si>
    <t>40м3/ч</t>
  </si>
  <si>
    <t>Химический анализ воды</t>
  </si>
  <si>
    <t>Программа производственного контроля качества питьевой воды</t>
  </si>
  <si>
    <t>2 раз в год</t>
  </si>
  <si>
    <t>ФБУ "ЦЛАТИ по Архангельской области"</t>
  </si>
  <si>
    <t>Действующие расценки Филиал ФБУ "ЦЛАТИ" по Архангельской области</t>
  </si>
  <si>
    <t>п12.11 ПТЭТЭ</t>
  </si>
  <si>
    <t>1 р в 3 г</t>
  </si>
  <si>
    <t>2014г</t>
  </si>
  <si>
    <t>'2.7 Электрооборудование</t>
  </si>
  <si>
    <t>'2.8 Средства измерений</t>
  </si>
  <si>
    <t>'2.9 Сетевой контур.</t>
  </si>
  <si>
    <t>Бактериологический анализ воды</t>
  </si>
  <si>
    <t>САНПиН 2.1.4.1074-01</t>
  </si>
  <si>
    <t>1 раз в 3 месяца</t>
  </si>
  <si>
    <t>ФГУЗ "Центр гигиены и эпидемиологии по Архангельской области в Плесецком районе"</t>
  </si>
  <si>
    <t>Действующий договор Филиал ФБУЗ "ЦГиЭ в Архангельской области"</t>
  </si>
  <si>
    <r>
      <t xml:space="preserve">ИТОГО ПО ОБЪЕКТУ "2",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</si>
  <si>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 xml:space="preserve">Котельная №4. п.Плесецк, мкр.СХТ. Год ввода в эксплуатацию 2014. </t>
  </si>
  <si>
    <t>Установленная мощность 1,794 МВт.Отопительный график 95/70.ГВС нет.Основное топливо-щепа. Резервное-дизельное.</t>
  </si>
  <si>
    <t>ООО "Газпром теплоэнерго"</t>
  </si>
  <si>
    <t>в стадии заключения</t>
  </si>
  <si>
    <t>3.1 Электрооборудование  котельной.</t>
  </si>
  <si>
    <t>3.2 Котлы.</t>
  </si>
  <si>
    <t>3.3 ХВО.</t>
  </si>
  <si>
    <t>2015г</t>
  </si>
  <si>
    <t>'3.4 Средства измерений</t>
  </si>
  <si>
    <r>
      <t xml:space="preserve">ИТОГО ПО ОБЪЕКТУ "3",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</si>
  <si>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 xml:space="preserve"> Котельная №6. п. Плесецк,ул. Зеленая.  Год ввода в эксплуатацию 2007.</t>
  </si>
  <si>
    <t>Установленная мощность 13 МВт.Отопительный график 95/70.ГВС нет.Основное топливо-газ природный. Резервное-дизельное.</t>
  </si>
  <si>
    <t>4.1 Котлы</t>
  </si>
  <si>
    <t>ст.№1,№2</t>
  </si>
  <si>
    <t>п.9.1  ПУ БЭ ПВК</t>
  </si>
  <si>
    <t>Коммерческое предложение "Рационал"</t>
  </si>
  <si>
    <t>1 раз в 3 года</t>
  </si>
  <si>
    <t>'4.2 Средства измерений</t>
  </si>
  <si>
    <t>'4.3 Система ХВО</t>
  </si>
  <si>
    <t>разработка режимных карт</t>
  </si>
  <si>
    <t>'4.4 Электрооборудование</t>
  </si>
  <si>
    <r>
      <t xml:space="preserve">ИТОГО ПО ОБЪЕКТУ "4",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</si>
  <si>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 xml:space="preserve">Котельная №5.п. Плесецк,ул. Октябрьская,д.79. Год ввода в эксплуатацию 2007. </t>
  </si>
  <si>
    <t>Установленная мощность 9,2 МВт.Отопительный график 95/70.ГВС нет.Основное топливо-газ природный. Резервное-дизельное.</t>
  </si>
  <si>
    <t>5.1 ХВО.</t>
  </si>
  <si>
    <t>Химический анализ воды и бак анализ</t>
  </si>
  <si>
    <t>5.2 Котлы</t>
  </si>
  <si>
    <t>ст.№1-2</t>
  </si>
  <si>
    <t>по сроку эксплуатации</t>
  </si>
  <si>
    <t>5.3 Средства измерений</t>
  </si>
  <si>
    <t>'5.4 Электрооборудование</t>
  </si>
  <si>
    <t>5.5 Сетевой контур.</t>
  </si>
  <si>
    <r>
      <t xml:space="preserve">ИТОГО ПО ОБЪЕКТУ "5",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</si>
  <si>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 xml:space="preserve">Котельная №1.п. Плесецк,ул. Ударников, д.1. Год ввода в эксплуатацию предположительно 2017. </t>
  </si>
  <si>
    <t>ПАО "Газпром теплоэнерго"</t>
  </si>
  <si>
    <t>6.1 Котлы.</t>
  </si>
  <si>
    <t>САМПО,МАВАГ</t>
  </si>
  <si>
    <t>'6.2 Средства измерений</t>
  </si>
  <si>
    <t>'6.3 Электрооборудование</t>
  </si>
  <si>
    <r>
      <t xml:space="preserve">ИТОГО ПО ОБЪЕКТУ "6",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</si>
  <si>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 xml:space="preserve"> Котельная №7.с. Конево,ул. Восточная</t>
  </si>
  <si>
    <t>МО "Плесецкий район"</t>
  </si>
  <si>
    <t>25.11.15г</t>
  </si>
  <si>
    <t>7.1 Котлы.</t>
  </si>
  <si>
    <t>ст.№1-4</t>
  </si>
  <si>
    <t>1 раз в 5 лет</t>
  </si>
  <si>
    <t>'7.2 Средства измерений</t>
  </si>
  <si>
    <t xml:space="preserve"> </t>
  </si>
  <si>
    <t>7.3 Здание котельной.</t>
  </si>
  <si>
    <t>кирпичное</t>
  </si>
  <si>
    <t>'7.4 Система ХВО</t>
  </si>
  <si>
    <t>ПТЭТЭ п. 12.11</t>
  </si>
  <si>
    <t>'7.5 Электрооборудование</t>
  </si>
  <si>
    <t>7.6. Котельная</t>
  </si>
  <si>
    <t>разработка проекта проектирования ПДВ</t>
  </si>
  <si>
    <t>ФЗ-96 от 04.05.1999 г</t>
  </si>
  <si>
    <t>Коммерческое предложение ЧУ ДПО "ЭКЦ"</t>
  </si>
  <si>
    <r>
      <t xml:space="preserve">ИТОГО ПО ОБЪЕКТУ "7",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</si>
  <si>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 xml:space="preserve"> Котельная №8.с. Конево,ул. Мира</t>
  </si>
  <si>
    <t>МО "Коневское"</t>
  </si>
  <si>
    <t>18.06.18г.</t>
  </si>
  <si>
    <t>8.1 Котлы.</t>
  </si>
  <si>
    <t>'8.2 Средства измерений</t>
  </si>
  <si>
    <t>'8.3 Система ХВО</t>
  </si>
  <si>
    <t>'8.4 Электрооборудование</t>
  </si>
  <si>
    <t>8.5 Здание котельной.</t>
  </si>
  <si>
    <r>
      <t xml:space="preserve">ИТОГО ПО ОБЪЕКТУ "8",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</si>
  <si>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>Скважина,с. Конево,ул. Восточная</t>
  </si>
  <si>
    <t>1 раз в  месяц</t>
  </si>
  <si>
    <r>
      <t xml:space="preserve">ИТОГО ПО ОБЪЕКТУ "9", 
</t>
    </r>
    <r>
      <rPr>
        <b/>
        <i/>
        <sz val="22"/>
        <color indexed="8"/>
        <rFont val="Times New Roman"/>
        <family val="1"/>
        <charset val="204"/>
      </rPr>
      <t>в том числе:</t>
    </r>
  </si>
  <si>
    <t>Административное здание 1929 г. п. Плесецк ул. Ударников д.1</t>
  </si>
  <si>
    <t>РММ 1968 г. ул. Ударников д.1</t>
  </si>
  <si>
    <t>ИТОГО ПО ОРГАНИЗАЦИИ,
в том числе:</t>
  </si>
  <si>
    <r>
      <t xml:space="preserve">ВСЕГО РАСХОДОВ:
</t>
    </r>
    <r>
      <rPr>
        <b/>
        <sz val="22"/>
        <color indexed="8"/>
        <rFont val="Times New Roman"/>
        <family val="1"/>
        <charset val="204"/>
      </rPr>
      <t>в том числе</t>
    </r>
  </si>
  <si>
    <t>расходы, включенные в тариф:</t>
  </si>
  <si>
    <t>расходы, не включенные в тариф:</t>
  </si>
  <si>
    <t xml:space="preserve">Начальник управления эксплуатации </t>
  </si>
  <si>
    <t>А.В. Кутенко</t>
  </si>
  <si>
    <t>"_______"____________2016 г.</t>
  </si>
  <si>
    <t xml:space="preserve">Начальник управления ремонта и сервисного обслуживания </t>
  </si>
  <si>
    <t>И.Л. Жога</t>
  </si>
  <si>
    <t xml:space="preserve">Начальник технического отдела </t>
  </si>
  <si>
    <t>И.Н. Ключникова</t>
  </si>
  <si>
    <t xml:space="preserve">Начальник отдела метрологии </t>
  </si>
  <si>
    <t>И.А. Серова</t>
  </si>
  <si>
    <t xml:space="preserve">Ведущий специалист управления ремонта и сервисного обслуживания  </t>
  </si>
  <si>
    <t>Ю.М. Смирнов</t>
  </si>
  <si>
    <t>Начальник отдела охраны труда, промышленной и экологической безопасности</t>
  </si>
  <si>
    <t>Ф.В. Кузнецов</t>
  </si>
  <si>
    <t>Договор В-15/08 от 06.02.2015 с ЦЛАТИ</t>
  </si>
  <si>
    <t>Договор № 7/2012 от 03.04.2012 г. с ООО "Сигнал"</t>
  </si>
  <si>
    <t>Интернет на котельной в Североонежске</t>
  </si>
  <si>
    <t>АУП</t>
  </si>
  <si>
    <t>Перемотка двигателей</t>
  </si>
  <si>
    <t>Договор подряда №1 от 01.01.2016 и №4 от 17.11.2016</t>
  </si>
  <si>
    <t>Договор А-14/23 от 12.03.2014 с ФБУ "ЦЛАТИ"</t>
  </si>
  <si>
    <t>Договор № 184-в/2016 от 27.05.2016 с ФБУ "ЦЛАТИ"</t>
  </si>
  <si>
    <t>Договор № 195-в/2015 от 24.06.2015 с ФБУ "ЦЛАТИ"</t>
  </si>
  <si>
    <t>Содержание оргтехники</t>
  </si>
  <si>
    <t>Договор на услуги с ИП Мещалгина Ю.С.</t>
  </si>
  <si>
    <t>Договор с ПАО "МТС"</t>
  </si>
  <si>
    <t>Договор №09-16 от 08.06.2016 с ИП Матвеевым В.В.</t>
  </si>
  <si>
    <t>Договор №13/16 от 06.07.2016 с ИП Матвеевым В.В.</t>
  </si>
  <si>
    <t>Испытания средств защиты</t>
  </si>
  <si>
    <t>Договор с АО "СОБР"</t>
  </si>
  <si>
    <t>Услуги сторонних организаций (предоставление погрузчиков)</t>
  </si>
  <si>
    <t>Оформление паспортов отходов</t>
  </si>
  <si>
    <t xml:space="preserve">Договор №232-п/2016 от 10.08.2016  с ЧУ ДПО "ЭКЦ" </t>
  </si>
  <si>
    <t>Договор со Статистикой</t>
  </si>
  <si>
    <t>Договор №266ОТ/2016 от 06.06.2016 с ООО "ТЭЧ -Сервис"</t>
  </si>
  <si>
    <t>Договор А-16/35 от 17.10.2016 с ФБУ "ЦЛАТИ"</t>
  </si>
  <si>
    <t>Ремонтно-наладочные испытания</t>
  </si>
  <si>
    <t>Техническое освидетельствовани котельной и оборудования</t>
  </si>
  <si>
    <t>Электроизмерительные работы</t>
  </si>
  <si>
    <t>Действующие договоры с ФБУ "ЦЛАТИ" по Арх. обл.</t>
  </si>
  <si>
    <t>Коммерческое предложение ООО "Теплоэнергоналадка", проводятся 1 раз в 5лет</t>
  </si>
  <si>
    <t>Договор № 266-о/2016 от 16.09.2016 с ФБУ "ЦЛАТИ"</t>
  </si>
  <si>
    <t>Обслуживание програмного комплекса</t>
  </si>
  <si>
    <t>Расходы на охрану труда</t>
  </si>
  <si>
    <t>3.4.</t>
  </si>
  <si>
    <t>Командировачные расходы</t>
  </si>
  <si>
    <t>3.5.</t>
  </si>
  <si>
    <t>Обслуживание ККМ</t>
  </si>
  <si>
    <t>3.7.</t>
  </si>
  <si>
    <t>Подразделение</t>
  </si>
  <si>
    <t>Кабельные линии КЛ-0,4 кВТ</t>
  </si>
  <si>
    <t>Экономист</t>
  </si>
  <si>
    <t>опилок</t>
  </si>
  <si>
    <t>Удельный вес расхода топлива на производство тепловой энергии (п. 15/п. 16)</t>
  </si>
  <si>
    <t>Тариф на перевозку транспортом</t>
  </si>
  <si>
    <t>Стоимость перевозки</t>
  </si>
  <si>
    <t>Индекс роста перевозки</t>
  </si>
  <si>
    <t>Стоимость перевозки на производство тепловой энергии по видам топлива</t>
  </si>
  <si>
    <t>Контрагент</t>
  </si>
  <si>
    <t>Номер и дата договора</t>
  </si>
  <si>
    <t>Арендуемый объект</t>
  </si>
  <si>
    <t>Аренда 2017 г.</t>
  </si>
  <si>
    <t>Аренда 2018 г.</t>
  </si>
  <si>
    <t>ежемесячная плата</t>
  </si>
  <si>
    <t>годовая арендная плата</t>
  </si>
  <si>
    <t>13.</t>
  </si>
  <si>
    <t>МО "Североонежское"</t>
  </si>
  <si>
    <t>Теплотрасса</t>
  </si>
  <si>
    <t>Наружный водопровод</t>
  </si>
  <si>
    <t>Воздушно-кабельная линия связи</t>
  </si>
  <si>
    <t>Участок ливневой канализации</t>
  </si>
  <si>
    <t>Администрация МО «Североонежское»</t>
  </si>
  <si>
    <t>№ 01а/2014 от 15.04.2014 г.</t>
  </si>
  <si>
    <t>Теплосети</t>
  </si>
  <si>
    <t>налог на прибыль</t>
  </si>
  <si>
    <t xml:space="preserve">     </t>
  </si>
  <si>
    <t>ООО "Уют-2"</t>
  </si>
  <si>
    <t>Вода собственного производства</t>
  </si>
  <si>
    <t>Номенклатурная группа</t>
  </si>
  <si>
    <t>Статьи затрат</t>
  </si>
  <si>
    <t>Оплата труда</t>
  </si>
  <si>
    <t>Охрана труда (оплата труда)</t>
  </si>
  <si>
    <t>Резерв по отпускам</t>
  </si>
  <si>
    <t>Резерв по премированию</t>
  </si>
  <si>
    <t>Счет</t>
  </si>
  <si>
    <t>Проезд к месту отдыха</t>
  </si>
  <si>
    <t>Тепловые сети</t>
  </si>
  <si>
    <t>Номенклатурные группы</t>
  </si>
  <si>
    <t>Административно-управленческий  аппарат котельной (п. Североонежск)</t>
  </si>
  <si>
    <t>Начальное сальдо</t>
  </si>
  <si>
    <t>&lt;...&gt;</t>
  </si>
  <si>
    <t>20.01</t>
  </si>
  <si>
    <t>90.02</t>
  </si>
  <si>
    <t>90.02.1</t>
  </si>
  <si>
    <t>Оборот</t>
  </si>
  <si>
    <t>Конечное сальдо</t>
  </si>
  <si>
    <t>Амортизация</t>
  </si>
  <si>
    <t>10.11</t>
  </si>
  <si>
    <t>10.11.1</t>
  </si>
  <si>
    <t>куртка Эмертон</t>
  </si>
  <si>
    <t>97.21</t>
  </si>
  <si>
    <t>60.01</t>
  </si>
  <si>
    <t>Кабельные сети/ООО</t>
  </si>
  <si>
    <t>Проезд (ком .расходы)</t>
  </si>
  <si>
    <t>71.01</t>
  </si>
  <si>
    <t>програмное обеспечение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</si>
  <si>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</si>
  <si>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</si>
  <si>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</si>
  <si>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</si>
  <si>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</si>
  <si>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</si>
  <si>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</si>
  <si>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</si>
  <si>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</si>
  <si>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</si>
  <si>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</si>
  <si>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</si>
  <si>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Наименование (пропорционально чему распределяются общехозяйственные расходы, нужное оставить): объем выручки от реализации продукции (работ, услуг), тыс. руб.</t>
  </si>
  <si>
    <t>6.4.</t>
  </si>
  <si>
    <t>Протяженность тепловых сетей в 2-трубном исчислении, в том числе:</t>
  </si>
  <si>
    <t>50 мм</t>
  </si>
  <si>
    <t>65 мм</t>
  </si>
  <si>
    <t>1.1.1.3</t>
  </si>
  <si>
    <t>80 мм</t>
  </si>
  <si>
    <t>1.1.1.4</t>
  </si>
  <si>
    <t>100 мм</t>
  </si>
  <si>
    <t>1.1.1.6</t>
  </si>
  <si>
    <t>150 мм</t>
  </si>
  <si>
    <t>1.1.1.7</t>
  </si>
  <si>
    <t>200 мм</t>
  </si>
  <si>
    <t>250 мм</t>
  </si>
  <si>
    <t>300 мм</t>
  </si>
  <si>
    <t>1.2.1.1.3</t>
  </si>
  <si>
    <t>1.2.1.1.4</t>
  </si>
  <si>
    <t>1.2.1.1.5</t>
  </si>
  <si>
    <t>125 мм</t>
  </si>
  <si>
    <t>1.2.1.1.6</t>
  </si>
  <si>
    <t>1.2.1.1.7</t>
  </si>
  <si>
    <t>1.2.1.1.8</t>
  </si>
  <si>
    <t>3.1.1.3</t>
  </si>
  <si>
    <t>3.1.1.4</t>
  </si>
  <si>
    <t>400 мм</t>
  </si>
  <si>
    <t>600 мм</t>
  </si>
  <si>
    <t>Котлоагрегат №1 Uniconfort G 500</t>
  </si>
  <si>
    <t>Котлоагрегат №2 Uniconfort G 500</t>
  </si>
  <si>
    <t>Котлоагрегат №3 Uniconfort G 500</t>
  </si>
  <si>
    <t>Котлоагрегат №4 Uniconfort G 500</t>
  </si>
  <si>
    <t>Главный инженер</t>
  </si>
  <si>
    <t xml:space="preserve">Генеральный директор </t>
  </si>
  <si>
    <t xml:space="preserve">Экономист </t>
  </si>
  <si>
    <t>Генеральный директор</t>
  </si>
  <si>
    <t>январь-июнь</t>
  </si>
  <si>
    <t>июль-декабрь</t>
  </si>
  <si>
    <t>НВВ</t>
  </si>
  <si>
    <t>Объем</t>
  </si>
  <si>
    <t>Объем покупной энергии,
 кВт·ч (Гкал)</t>
  </si>
  <si>
    <t>руб./кВт
в мес.
(руб./
Гкал/ч
в мес.)</t>
  </si>
  <si>
    <r>
      <t>м</t>
    </r>
    <r>
      <rPr>
        <vertAlign val="superscript"/>
        <sz val="16"/>
        <rFont val="Times New Roman"/>
        <family val="1"/>
        <charset val="204"/>
      </rPr>
      <t>3</t>
    </r>
  </si>
  <si>
    <r>
      <t>руб./м</t>
    </r>
    <r>
      <rPr>
        <vertAlign val="superscript"/>
        <sz val="16"/>
        <rFont val="Times New Roman"/>
        <family val="1"/>
        <charset val="204"/>
      </rPr>
      <t>3</t>
    </r>
  </si>
  <si>
    <t>Канцелярские товары</t>
  </si>
  <si>
    <t>Материалы в эксплуатации</t>
  </si>
  <si>
    <t>Налоги и сборы</t>
  </si>
  <si>
    <t>Обучение кадров</t>
  </si>
  <si>
    <t>Охрана труда</t>
  </si>
  <si>
    <t>Почтовые, телеграфные</t>
  </si>
  <si>
    <t>Списание ОС, стоимостью ниже 40 т.р.</t>
  </si>
  <si>
    <t>Транспортные расходы</t>
  </si>
  <si>
    <t>услуги ОПС</t>
  </si>
  <si>
    <t>Расчет и структура полезного отпуска тепловой энергии МО "Североонежское"</t>
  </si>
  <si>
    <t>энергия ВН (от 110-150 кВт)</t>
  </si>
  <si>
    <t>Расходы на прочие покупаемые энергетические ресурсы МО "Североонежское"</t>
  </si>
  <si>
    <t>Расходы на приобретение холодной воды, водоотведение и теплоносителя МО "Североонежское"</t>
  </si>
  <si>
    <t>ГАЗ 33023</t>
  </si>
  <si>
    <t>УАЗ (Hanter)</t>
  </si>
  <si>
    <t xml:space="preserve">Расходные материалы </t>
  </si>
  <si>
    <t>Аренда</t>
  </si>
  <si>
    <t>аудиторская проверка</t>
  </si>
  <si>
    <t>услуги нотариуса</t>
  </si>
  <si>
    <t>Расходы на рекламу (публикация в СМИ)</t>
  </si>
  <si>
    <t>Командировочные расходы</t>
  </si>
  <si>
    <t>Содержание и ремонт зданний</t>
  </si>
  <si>
    <t>Объект ОС</t>
  </si>
  <si>
    <t>Первоначальная стоимость, руб.</t>
  </si>
  <si>
    <t>Срок амортизации, лет</t>
  </si>
  <si>
    <t>Годовая амортизация, руб.</t>
  </si>
  <si>
    <t>Месячная амортизация, руб.</t>
  </si>
  <si>
    <t>Количество месяцев начисления амортизации</t>
  </si>
  <si>
    <t>Начисленная амортизация на 31.12.2014г., руб.</t>
  </si>
  <si>
    <t>Остаточная стоимость на 31.12.2014г., руб.</t>
  </si>
  <si>
    <t>Количество месяцев начисления амортизации в 2014г.</t>
  </si>
  <si>
    <t>Начисленная за 2015г. амортизация, руб.</t>
  </si>
  <si>
    <t>Остаточная стоимость на 31.12.2015г., руб.</t>
  </si>
  <si>
    <t>Начисленная за 2016г. амортизация, руб.</t>
  </si>
  <si>
    <t>Остаточная стоимость на 31.12.2016г., руб.</t>
  </si>
  <si>
    <t>Начисленная за 2017г. амортизация, руб.</t>
  </si>
  <si>
    <t>Начисленная за 2018г. амортизация, руб.</t>
  </si>
  <si>
    <t>Начисленная за 2019г. амортизация, руб.</t>
  </si>
  <si>
    <t>Начисленная за 2020г. амортизация, руб.</t>
  </si>
  <si>
    <t>Начисленная за 2021г. амортизация, руб.</t>
  </si>
  <si>
    <t>Начисленная за 2022г. амортизация, руб.</t>
  </si>
  <si>
    <t>Начисленная за 2023г. амортизация, руб.</t>
  </si>
  <si>
    <t>Остаточная стоимость на 31.12.2017г., руб.</t>
  </si>
  <si>
    <t>Налог на имущество за 2015г.,  руб. *</t>
  </si>
  <si>
    <t>Остаточная стоимость на 31.12.2018г., руб.</t>
  </si>
  <si>
    <t>Остаточная стоимость на 31.12.2019г., руб.</t>
  </si>
  <si>
    <t>Остаточная стоимость на 31.12.2020г., руб.</t>
  </si>
  <si>
    <t>Остаточная стоимость на 31.12.2021г., руб.</t>
  </si>
  <si>
    <t>Остаточная стоимость на 31.12.2022г., руб.</t>
  </si>
  <si>
    <t>Остаточная стоимость на 31.12.2023г., руб.</t>
  </si>
  <si>
    <t>Налог на имущество за 2016г.,  руб. *</t>
  </si>
  <si>
    <t>Налог на имущество за 2017г.,  руб. *</t>
  </si>
  <si>
    <t>Арендная плата за землю за 2015г., руб. ***</t>
  </si>
  <si>
    <t>Налог на имущество за 2018г.,  руб. *</t>
  </si>
  <si>
    <t>Налог на имущество за 2019г.,  руб. *</t>
  </si>
  <si>
    <t>Налог на имущество за 2020г.,  руб. *</t>
  </si>
  <si>
    <t>Налог на имущество за 2021г.,  руб. *</t>
  </si>
  <si>
    <t>Налог на имущество за 2022г.,  руб. *</t>
  </si>
  <si>
    <t>Налог на имущество за 2023г.,  руб. *</t>
  </si>
  <si>
    <t>Рентабель-ность (1%),  руб.</t>
  </si>
  <si>
    <t>Аренда за 2013г., руб.</t>
  </si>
  <si>
    <t>Камаз 54115-15</t>
  </si>
  <si>
    <t>Полуприцеп МАЗ 950600-030</t>
  </si>
  <si>
    <t>Фронтальный погрузчик</t>
  </si>
  <si>
    <t>Трактор VALTRA T-171H</t>
  </si>
  <si>
    <t>Гидравлический манипулятор</t>
  </si>
  <si>
    <t>Дробильный станок</t>
  </si>
  <si>
    <t>Оборудование котельное</t>
  </si>
  <si>
    <t>01.10.2009</t>
  </si>
  <si>
    <t>Оборудование тепломеханическое</t>
  </si>
  <si>
    <t>Оборудование топливоподачи</t>
  </si>
  <si>
    <t>Здание водогрейной котельной на биотопливе</t>
  </si>
  <si>
    <t>16.08.2010</t>
  </si>
  <si>
    <t>Кабельная линия КЛ-04 кВт</t>
  </si>
  <si>
    <t>Кабельная линия КЛ-6,0 кВт</t>
  </si>
  <si>
    <t>ВСЕГО</t>
  </si>
  <si>
    <t xml:space="preserve">* По льготируемому имуществу в графе ставится "0". </t>
  </si>
  <si>
    <t xml:space="preserve">** В случае включения в состав арендных платежей процентов по кредитам в обоснование указанных сумм должны быть представлены кредитные договоры арендодателя (с графиками платежей), </t>
  </si>
  <si>
    <t>сводный расчет процентов по кредитам на 2012г., выполненный арендатором по договорам аренды, действующим в 2012г.</t>
  </si>
  <si>
    <t xml:space="preserve">*** В случае включения в состав арендных платежей платы за землю в обоснование указанных сумм должны быть представлены  договоры аренды земли арендодателем (с расчетом арендной платы),  </t>
  </si>
  <si>
    <t xml:space="preserve">сводный расчет арендных платежей за землю на 2012г., выполненный арендатором по договорам аренды, действующим в 2012г.  </t>
  </si>
  <si>
    <t>В случае включения  в состав арендных платежей иных платежей представить расчет данных платежей и обосновывающие документы.</t>
  </si>
  <si>
    <t>Заполнению подлежат ячейки, выделенные желтым цветом.</t>
  </si>
  <si>
    <t>Генеральный директор                                                           А.В. Кокоянин</t>
  </si>
  <si>
    <t>А.В.Кокоянин</t>
  </si>
  <si>
    <t>Медосмотры</t>
  </si>
  <si>
    <t>Аттестация раб. Мест</t>
  </si>
  <si>
    <t>Инвентарь,оборудование пож.безопасности</t>
  </si>
  <si>
    <t>Содержание транспорта</t>
  </si>
  <si>
    <t>Спецодежда</t>
  </si>
  <si>
    <t>3.8.</t>
  </si>
  <si>
    <t>Аренда 2019 г.</t>
  </si>
  <si>
    <t xml:space="preserve">Реестр арендных платежей 2017-2019 гг </t>
  </si>
  <si>
    <t>1.4.7.</t>
  </si>
  <si>
    <t>иные расходы (расшифровать)</t>
  </si>
  <si>
    <t xml:space="preserve">Аренда на 2019 год </t>
  </si>
  <si>
    <t xml:space="preserve">Аренда на 2020 год </t>
  </si>
  <si>
    <t>Аренда на 2021 год</t>
  </si>
  <si>
    <t>Аренда на 2022 год</t>
  </si>
  <si>
    <t>Аренда на 2023 год</t>
  </si>
  <si>
    <t>Срок амортизации, мес</t>
  </si>
  <si>
    <t>Начисленная амортизация на 31.12.2017г., руб.</t>
  </si>
  <si>
    <t>Количество месяцев начисления амортизации в 2018г.</t>
  </si>
  <si>
    <t>Ангар-модуль</t>
  </si>
  <si>
    <t>Ангар-гараж</t>
  </si>
  <si>
    <t>Здание материального  склада</t>
  </si>
  <si>
    <t>Земельный участок</t>
  </si>
  <si>
    <t>2020 год (i0 + 1)</t>
  </si>
  <si>
    <t>2021 год (i1)</t>
  </si>
  <si>
    <t>2022 год (i1)</t>
  </si>
  <si>
    <t>2023 год (i1)</t>
  </si>
  <si>
    <t>Арендная плата за землю за 2019г., руб. ***</t>
  </si>
  <si>
    <t>Арендная плата за землю за 2020г., руб. ***</t>
  </si>
  <si>
    <t>Арендная плата за землю за 2021г., руб. ***</t>
  </si>
  <si>
    <t>Арендная плата за землю за 2022г., руб. ***</t>
  </si>
  <si>
    <t>Арендная плата за землю за 2023г., руб. ***</t>
  </si>
  <si>
    <t>Аренда за 2019г., руб.</t>
  </si>
  <si>
    <t>Аренда за 2020г., руб.</t>
  </si>
  <si>
    <t>Аренда за 2021г., руб.</t>
  </si>
  <si>
    <t>Аренда за 2022г., руб.</t>
  </si>
  <si>
    <t>Аренда за 2023г., руб.</t>
  </si>
  <si>
    <t>Пообъектный расчет арендной платы на 2019-2023г.  Договор аренды № 07-13/О от 30.11.2012</t>
  </si>
  <si>
    <t>Арендная плата за землю руб. ***</t>
  </si>
  <si>
    <t>Имущества по договору аренды от 22.07.2015 № 17-15/О на 2019-2023 год</t>
  </si>
  <si>
    <t>Период регулирования (2020 год)</t>
  </si>
  <si>
    <t>Период регулирования (2021 год)</t>
  </si>
  <si>
    <t>Период регулирования (2022 год)</t>
  </si>
  <si>
    <t>Период регулирования (2023 год)</t>
  </si>
  <si>
    <t>Реестр неподконтрольных расходов МО "Североонежское"</t>
  </si>
  <si>
    <t>Расчет необходимой валовой выручки методом индексации установленных тарифов МО "Североонежское"</t>
  </si>
  <si>
    <t>Расчет тарифов на тепловую энергию (мощность), отпускаемую от источника (источников) тепловой энергии                                                            МО "Североонежское"</t>
  </si>
  <si>
    <t>А.В. Беляев</t>
  </si>
  <si>
    <t>А. В. Беляев</t>
  </si>
  <si>
    <t>Срок амортизации, лет по данным предприятия</t>
  </si>
  <si>
    <t>Реестр смет МО "Североонежское"</t>
  </si>
  <si>
    <t>котельная Североонежск</t>
  </si>
  <si>
    <t>Электрооборудовоние</t>
  </si>
  <si>
    <t>Запчасти для ремонта</t>
  </si>
  <si>
    <t>Тепловая сеть К13-К11</t>
  </si>
  <si>
    <t>Тепловая сеть К2-К1</t>
  </si>
  <si>
    <t>Тепловая сеть 3/2-К-3/1</t>
  </si>
  <si>
    <t>Тепловая сеть 2/3-2/4-2/5-2/6</t>
  </si>
  <si>
    <t>Тепловая сеть К2-К3-13</t>
  </si>
  <si>
    <t>Тепловая сеть дом 7,8 подвал</t>
  </si>
  <si>
    <t>Тепловая сеть К19-К20</t>
  </si>
  <si>
    <t>Тепловая сеть К16-детский дом</t>
  </si>
  <si>
    <t>Тепловая сеть К4-К2</t>
  </si>
  <si>
    <t>Тепловая сеть К5-2/18</t>
  </si>
  <si>
    <t>Тепловая сеть К7-4/3</t>
  </si>
  <si>
    <t>Тепловая сеть К12-1/2-1/10, К13-1/1</t>
  </si>
  <si>
    <t>Тепловая сеть К2-К3-12</t>
  </si>
  <si>
    <t>Тепловая сеть К4-2/17</t>
  </si>
  <si>
    <t>Тепловая сеть 4/4-К9</t>
  </si>
  <si>
    <t>тепловая сеть К26-ДК горняк</t>
  </si>
  <si>
    <t>Тепловая сеть К22-5</t>
  </si>
  <si>
    <t>Тепловая сеть К-20-7-8</t>
  </si>
  <si>
    <t>Тепловая сеть К5-К7</t>
  </si>
  <si>
    <t>Тепловая сеть К14-7-8</t>
  </si>
  <si>
    <t>Тепловая сеть К15-1/6</t>
  </si>
  <si>
    <t>Тепловая сеть к АЗС</t>
  </si>
  <si>
    <t>Тепловая сеть К15-К17</t>
  </si>
  <si>
    <t>Тепловая сеть К11-К10-4-9-3</t>
  </si>
  <si>
    <t>Тепловая сеть К9-дс Солнышко</t>
  </si>
  <si>
    <t>Тепловая сеть К7-4/4</t>
  </si>
  <si>
    <t>Тепловая сеть К15-К13</t>
  </si>
  <si>
    <t>Тепловая сеть К22-К23</t>
  </si>
  <si>
    <t>Тепловая сеть школа</t>
  </si>
  <si>
    <t>Отчетный период
(2018 год)</t>
  </si>
  <si>
    <t>Базовый период
(2019 год)</t>
  </si>
  <si>
    <t>Период регулирования
(2020 год)</t>
  </si>
  <si>
    <t>В.А. Агафонов</t>
  </si>
  <si>
    <t>Отчетный период (2018 год)</t>
  </si>
  <si>
    <t>Базовый период (2019 год)</t>
  </si>
  <si>
    <t>И. А. Гоголевская</t>
  </si>
  <si>
    <t>Отчетный период (Факт за 2018 год)</t>
  </si>
  <si>
    <t>Базовый период ( 2019 год)</t>
  </si>
  <si>
    <t>отчетный период
(2018 год)</t>
  </si>
  <si>
    <t>базовый период
(2019 год)</t>
  </si>
  <si>
    <t>И.А. Гоголевская</t>
  </si>
  <si>
    <t>Аренда 2020 г.</t>
  </si>
  <si>
    <t>Североонежск</t>
  </si>
  <si>
    <t>Расчет амортизационных отчислений на восстановление основных производственных фондов на период регулирования (2020 год)</t>
  </si>
  <si>
    <t>н.г. на имущ</t>
  </si>
  <si>
    <t>Преобразователь расхода ПРЭМ -100 ГС кл D, БП-000068</t>
  </si>
  <si>
    <t>Преобразователь расхода ПРЭМ -100 ГС кл D (вт шт), БП-000069,</t>
  </si>
  <si>
    <t>2018 год (i0)</t>
  </si>
  <si>
    <t>2019 год
(i0+1)</t>
  </si>
  <si>
    <t>2020 год (i1)</t>
  </si>
  <si>
    <t>2020 год (i0)</t>
  </si>
  <si>
    <t>ПАО "МРСК" сбыт</t>
  </si>
  <si>
    <t>ТГК-2 ООО "Энергосбыт"</t>
  </si>
  <si>
    <t>ДТ зимнее</t>
  </si>
  <si>
    <t>Агентское вознаграждение</t>
  </si>
  <si>
    <t>Расчет общехозяйственных расходов</t>
  </si>
  <si>
    <t>Использование тов.знака</t>
  </si>
  <si>
    <t>Услуги по обсл.лиц</t>
  </si>
  <si>
    <t>3.22</t>
  </si>
  <si>
    <t>3.23</t>
  </si>
  <si>
    <t>Отчетный период
(2018 год), тыс. руб.</t>
  </si>
  <si>
    <t>Базовый период
(2019 год), тыс. руб.</t>
  </si>
  <si>
    <t>Период регулирования
(2020 год), тыс. руб.</t>
  </si>
  <si>
    <t>Себестоимость продаж</t>
  </si>
  <si>
    <t>Себестоимость продаж Плесецк</t>
  </si>
  <si>
    <t>Себестоимость продаж Североонежск</t>
  </si>
  <si>
    <t>Себестоимость продаж Конево</t>
  </si>
  <si>
    <t>Произвоздство воды Североонежск</t>
  </si>
  <si>
    <t>2020г.</t>
  </si>
  <si>
    <t>Измеритель влажности древесины с темпер.компенсацией GANN HT 85 T</t>
  </si>
  <si>
    <t>Насос ЕТL 080-080-200 GG</t>
  </si>
  <si>
    <t>Мембрана для бака Gigamat GF5000/G5000*06G1213</t>
  </si>
  <si>
    <t>Преобразователь частоты 22кВт-380В</t>
  </si>
  <si>
    <t>Преобразователь частоты 15кВт-380В</t>
  </si>
  <si>
    <t>Компрессор винтовой</t>
  </si>
  <si>
    <t>Преобразователь частоты LENZE SMD 7,5</t>
  </si>
  <si>
    <t>Преобразователь частоты LENZE SMD 22</t>
  </si>
  <si>
    <t>Насос ЭЦВ-8-65-70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</si>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</sst>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5" formatCode="#,##0.0"/>
    <numFmt numFmtId="166" formatCode="#,##0.000"/>
    <numFmt numFmtId="167" formatCode="0.0%"/>
    <numFmt numFmtId="168" formatCode="0.0%_);\(0.0%\)"/>
    <numFmt numFmtId="169" formatCode="#,##0_);[Red]\(#,##0\)"/>
    <numFmt numFmtId="170" formatCode="#.##0\.00"/>
    <numFmt numFmtId="171" formatCode="#\.00"/>
    <numFmt numFmtId="172" formatCode="#\."/>
    <numFmt numFmtId="173" formatCode="General_)"/>
    <numFmt numFmtId="174" formatCode="_-* #,##0&quot;đ.&quot;_-;\-* #,##0&quot;đ.&quot;_-;_-* &quot;-&quot;&quot;đ.&quot;_-;_-@_-"/>
    <numFmt numFmtId="175" formatCode="_-* #,##0.00&quot;đ.&quot;_-;\-* #,##0.00&quot;đ.&quot;_-;_-* &quot;-&quot;??&quot;đ.&quot;_-;_-@_-"/>
    <numFmt numFmtId="176" formatCode="&quot;$&quot;#,##0_);[Red]\(&quot;$&quot;#,##0\)"/>
    <numFmt numFmtId="177" formatCode="\$#,##0\ ;\(\$#,##0\)"/>
    <numFmt numFmtId="178" formatCode="_-* #,##0.00[$€-1]_-;\-* #,##0.00[$€-1]_-;_-* &quot;-&quot;??[$€-1]_-"/>
    <numFmt numFmtId="179" formatCode="0.0"/>
    <numFmt numFmtId="180" formatCode="#,##0_);[Blue]\(#,##0\)"/>
    <numFmt numFmtId="181" formatCode="_-* #,##0_đ_._-;\-* #,##0_đ_._-;_-* &quot;-&quot;_đ_._-;_-@_-"/>
    <numFmt numFmtId="182" formatCode="_-* #,##0.00_đ_._-;\-* #,##0.00_đ_._-;_-* &quot;-&quot;??_đ_._-;_-@_-"/>
    <numFmt numFmtId="183" formatCode="_-* #,##0\ &quot;руб&quot;_-;\-* #,##0\ &quot;руб&quot;_-;_-* &quot;-&quot;\ &quot;руб&quot;_-;_-@_-"/>
    <numFmt numFmtId="184" formatCode="_ * #,##0_ ;_ * \-#,##0_ ;_ * &quot;-&quot;_ ;_ @_ "/>
    <numFmt numFmtId="185" formatCode="_ * #,##0.00_ ;_ * \-#,##0.00_ ;_ * &quot;-&quot;??_ ;_ @_ "/>
    <numFmt numFmtId="186" formatCode="&quot;$&quot;#,##0"/>
    <numFmt numFmtId="187" formatCode="_(* #,##0.00_);_(* \(#,##0.00\);_(* &quot;-&quot;??_);_(@_)"/>
    <numFmt numFmtId="188" formatCode="_-* #,##0_р_._-;\-* #,##0_р_._-;_-* &quot;-&quot;??_р_._-;_-@_-"/>
    <numFmt numFmtId="189" formatCode="0.000"/>
    <numFmt numFmtId="190" formatCode="_-* #,##0.000_р_._-;\-* #,##0.000_р_._-;_-* &quot;-&quot;??_р_._-;_-@_-"/>
    <numFmt numFmtId="191" formatCode="[$€]\ #,##0.000,;\-[$€]\ #,##0.000,;[$€]&quot; -&quot;#,;@\ "/>
    <numFmt numFmtId="192" formatCode="[$-419]mmmm;@"/>
    <numFmt numFmtId="193" formatCode="_(&quot;р.&quot;* #,##0.00_);_(&quot;р.&quot;* \(#,##0.00\);_(&quot;р.&quot;* &quot;-&quot;??_);_(@_)"/>
    <numFmt numFmtId="194" formatCode="#,##0&quot; $&quot;_);[Red]\(#,##0&quot; $&quot;\)"/>
    <numFmt numFmtId="195" formatCode="#,##0.00&quot; $&quot;_);[Red]\(#,##0.00&quot; $&quot;\)"/>
    <numFmt numFmtId="196" formatCode="0.00_);[Red]\(0.00\)"/>
    <numFmt numFmtId="197" formatCode="_-[$€-2]\ * #,##0.000_-;\-[$€-2]\ * #,##0.000_-;_-[$€-2]\ * &quot;-&quot;??_-;_-@_-"/>
    <numFmt numFmtId="198" formatCode="[$-419]General"/>
    <numFmt numFmtId="199" formatCode="#,##0\т"/>
    <numFmt numFmtId="200" formatCode="_-* #,##0.00_р_._-;\-* #,##0.00_р_._-;_-* \-??_р_._-;_-@_-"/>
    <numFmt numFmtId="201" formatCode="&quot;€&quot;#,##0;\-&quot;€&quot;#,##0"/>
    <numFmt numFmtId="202" formatCode="0_);[Red]\(0\)"/>
    <numFmt numFmtId="203" formatCode="_-* #,##0.0_р_._-;\-* #,##0.0_р_._-;_-* \-??_р_._-;_-@_-"/>
    <numFmt numFmtId="204" formatCode="#,##0.00000"/>
    <numFmt numFmtId="205" formatCode="_-* #,##0.0_р_._-;\-* #,##0.0_р_._-;_-* &quot;-&quot;??_р_._-;_-@_-"/>
    <numFmt numFmtId="206" formatCode="#,##0;\(#,##0\)"/>
    <numFmt numFmtId="207" formatCode="_-* #,##0.00\ _$_-;\-* #,##0.00\ _$_-;_-* &quot;-&quot;??\ _$_-;_-@_-"/>
    <numFmt numFmtId="208" formatCode="#,##0.000[$р.-419];\-#,##0.000[$р.-419]"/>
    <numFmt numFmtId="209" formatCode="_-* #,##0.0\ _$_-;\-* #,##0.0\ _$_-;_-* &quot;-&quot;??\ _$_-;_-@_-"/>
    <numFmt numFmtId="210" formatCode="#,##0.0_);\(#,##0.0\)"/>
    <numFmt numFmtId="211" formatCode="#,##0_ ;[Red]\-#,##0\ "/>
    <numFmt numFmtId="212" formatCode="_-* #,##0_-;\-* #,##0_-;_-* &quot;-&quot;_-;_-@_-"/>
    <numFmt numFmtId="213" formatCode="_-* #,##0.00_-;\-* #,##0.00_-;_-* &quot;-&quot;??_-;_-@_-"/>
    <numFmt numFmtId="214" formatCode="#,##0__\ \ \ \ "/>
    <numFmt numFmtId="215" formatCode="_-&quot;£&quot;* #,##0_-;\-&quot;£&quot;* #,##0_-;_-&quot;£&quot;* &quot;-&quot;_-;_-@_-"/>
    <numFmt numFmtId="216" formatCode="_-&quot;£&quot;* #,##0.00_-;\-&quot;£&quot;* #,##0.00_-;_-&quot;£&quot;* &quot;-&quot;??_-;_-@_-"/>
    <numFmt numFmtId="217" formatCode="#,##0.00&quot;т.р.&quot;;\-#,##0.00&quot;т.р.&quot;"/>
    <numFmt numFmtId="218" formatCode="#,##0.0;[Red]#,##0.0"/>
    <numFmt numFmtId="219" formatCode="\(#,##0.0\)"/>
    <numFmt numFmtId="220" formatCode="#,##0\ &quot;?.&quot;;\-#,##0\ &quot;?.&quot;"/>
    <numFmt numFmtId="221" formatCode="#,##0______;;&quot;------------      &quot;"/>
    <numFmt numFmtId="222" formatCode="#,##0.000_ ;\-#,##0.000\ "/>
    <numFmt numFmtId="223" formatCode="#,##0.00_ ;[Red]\-#,##0.00\ "/>
    <numFmt numFmtId="224" formatCode="_-* #,##0\ _$_-;\-* #,##0\ _$_-;_-* &quot;-&quot;\ _$_-;_-@_-"/>
    <numFmt numFmtId="225" formatCode="#,##0.00_ ;\-#,##0.00\ "/>
    <numFmt numFmtId="226" formatCode="#,##0.00_р_."/>
    <numFmt numFmtId="227" formatCode="dd/mm/yy;@"/>
    <numFmt numFmtId="228" formatCode="_-* #,##0.0000_р_._-;\-* #,##0.0000_р_._-;_-* &quot;-&quot;??_р_._-;_-@_-"/>
    <numFmt numFmtId="229" formatCode="_-* #,##0.00000_-;\-* #,##0.00000_-;_-* &quot;-&quot;??_-;_-@_-"/>
    <numFmt numFmtId="230" formatCode="_-* #,##0.00000_р_._-;\-* #,##0.00000_р_._-;_-* &quot;-&quot;??_р_._-;_-@_-"/>
  </numFmts>
  <fonts count="27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Times New Roman"/>
      <family val="2"/>
      <charset val="204"/>
    </font>
    <font>
      <sz val="12"/>
      <color indexed="9"/>
      <name val="Times New Roman"/>
      <family val="2"/>
      <charset val="204"/>
    </font>
    <font>
      <sz val="12"/>
      <color indexed="62"/>
      <name val="Times New Roman"/>
      <family val="2"/>
      <charset val="204"/>
    </font>
    <font>
      <b/>
      <sz val="12"/>
      <color indexed="63"/>
      <name val="Times New Roman"/>
      <family val="2"/>
      <charset val="204"/>
    </font>
    <font>
      <b/>
      <sz val="12"/>
      <color indexed="52"/>
      <name val="Times New Roman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Times New Roman"/>
      <family val="2"/>
      <charset val="204"/>
    </font>
    <font>
      <b/>
      <sz val="12"/>
      <color indexed="8"/>
      <name val="Times New Roman"/>
      <family val="2"/>
      <charset val="204"/>
    </font>
    <font>
      <b/>
      <sz val="12"/>
      <color indexed="9"/>
      <name val="Times New Roman"/>
      <family val="2"/>
      <charset val="204"/>
    </font>
    <font>
      <b/>
      <sz val="18"/>
      <color indexed="56"/>
      <name val="Cambria"/>
      <family val="2"/>
      <charset val="204"/>
    </font>
    <font>
      <sz val="12"/>
      <color indexed="60"/>
      <name val="Times New Roman"/>
      <family val="2"/>
      <charset val="204"/>
    </font>
    <font>
      <sz val="12"/>
      <color indexed="20"/>
      <name val="Times New Roman"/>
      <family val="2"/>
      <charset val="204"/>
    </font>
    <font>
      <i/>
      <sz val="12"/>
      <color indexed="23"/>
      <name val="Times New Roman"/>
      <family val="2"/>
      <charset val="204"/>
    </font>
    <font>
      <sz val="12"/>
      <color indexed="52"/>
      <name val="Times New Roman"/>
      <family val="2"/>
      <charset val="204"/>
    </font>
    <font>
      <sz val="12"/>
      <color indexed="10"/>
      <name val="Times New Roman"/>
      <family val="2"/>
      <charset val="204"/>
    </font>
    <font>
      <sz val="12"/>
      <color indexed="17"/>
      <name val="Times New Roman"/>
      <family val="2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trike/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indexed="9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0"/>
      <color indexed="12"/>
      <name val="Times New Roman Cyr"/>
      <charset val="204"/>
    </font>
    <font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1"/>
      <color indexed="17"/>
      <name val="Calibri"/>
      <family val="2"/>
      <charset val="204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sz val="11"/>
      <color indexed="10"/>
      <name val="Calibri"/>
      <family val="2"/>
      <charset val="204"/>
    </font>
    <font>
      <b/>
      <u/>
      <sz val="11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1"/>
      <name val="Times New Roman CYR"/>
      <family val="1"/>
      <charset val="204"/>
    </font>
    <font>
      <sz val="10"/>
      <name val="Times New Roman CYR"/>
      <charset val="204"/>
    </font>
    <font>
      <sz val="12"/>
      <color indexed="24"/>
      <name val="Arial"/>
      <family val="2"/>
      <charset val="204"/>
    </font>
    <font>
      <sz val="10"/>
      <name val="Times New Roman"/>
      <family val="1"/>
      <charset val="204"/>
    </font>
    <font>
      <sz val="9.5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Palatino"/>
      <family val="1"/>
    </font>
    <font>
      <sz val="12"/>
      <name val="Tms Rmn"/>
      <charset val="204"/>
    </font>
    <font>
      <u/>
      <sz val="10"/>
      <color indexed="36"/>
      <name val="Arial Cyr"/>
      <charset val="204"/>
    </font>
    <font>
      <b/>
      <sz val="10"/>
      <name val="SvobodaFWF"/>
    </font>
    <font>
      <b/>
      <sz val="12"/>
      <name val="NTHelvetica/Cyrillic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NTHelvetica/Cyrillic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sz val="11"/>
      <name val="Times New Roman Cyr"/>
      <charset val="204"/>
    </font>
    <font>
      <sz val="10"/>
      <name val="Arial Cyr"/>
    </font>
    <font>
      <sz val="9"/>
      <name val="Arial Cyr"/>
      <charset val="204"/>
    </font>
    <font>
      <b/>
      <sz val="10"/>
      <color rgb="FF0000CC"/>
      <name val="Arial Cyr"/>
      <charset val="204"/>
    </font>
    <font>
      <u/>
      <sz val="10"/>
      <color indexed="12"/>
      <name val="Tahoma"/>
      <family val="2"/>
      <charset val="204"/>
    </font>
    <font>
      <sz val="12"/>
      <name val="Tahoma"/>
      <family val="2"/>
    </font>
    <font>
      <sz val="10"/>
      <name val="Tahoma"/>
      <family val="2"/>
      <charset val="204"/>
    </font>
    <font>
      <sz val="10"/>
      <color indexed="8"/>
      <name val="MS Sans Serif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1"/>
    </font>
    <font>
      <b/>
      <sz val="12"/>
      <name val="Arial"/>
      <family val="2"/>
    </font>
    <font>
      <b/>
      <u/>
      <sz val="16"/>
      <name val="Arial"/>
      <family val="2"/>
      <charset val="204"/>
    </font>
    <font>
      <sz val="8"/>
      <name val="Times New Roman"/>
      <family val="1"/>
      <charset val="204"/>
    </font>
    <font>
      <b/>
      <sz val="20"/>
      <name val="Times New Roman"/>
      <family val="1"/>
      <charset val="204"/>
    </font>
    <font>
      <sz val="9"/>
      <color indexed="8"/>
      <name val="Arial"/>
      <family val="2"/>
      <charset val="204"/>
    </font>
    <font>
      <sz val="10"/>
      <name val="Calibri"/>
      <family val="1"/>
      <charset val="1"/>
    </font>
    <font>
      <b/>
      <sz val="16"/>
      <color indexed="18"/>
      <name val="Arial"/>
      <family val="2"/>
    </font>
    <font>
      <b/>
      <sz val="11"/>
      <name val="Bodoni"/>
      <family val="1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Times New Roman Cyr"/>
      <charset val="204"/>
    </font>
    <font>
      <u/>
      <sz val="3.95"/>
      <color theme="1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9"/>
      <name val="Bodoni"/>
      <family val="1"/>
    </font>
    <font>
      <b/>
      <i/>
      <sz val="14"/>
      <name val="Bodoni"/>
      <family val="1"/>
    </font>
    <font>
      <sz val="20"/>
      <name val="Impact"/>
      <family val="2"/>
    </font>
    <font>
      <sz val="20"/>
      <name val="Impact"/>
      <family val="2"/>
      <charset val="204"/>
    </font>
    <font>
      <b/>
      <sz val="10"/>
      <name val="Bodoni"/>
      <family val="1"/>
    </font>
    <font>
      <sz val="9"/>
      <name val="Peterburg"/>
    </font>
    <font>
      <sz val="10"/>
      <name val="Calibri"/>
      <family val="1"/>
    </font>
    <font>
      <sz val="11"/>
      <color theme="1"/>
      <name val="Calibri"/>
      <family val="2"/>
      <scheme val="minor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sz val="10"/>
      <name val="Arial"/>
      <family val="2"/>
    </font>
    <font>
      <b/>
      <sz val="10"/>
      <color indexed="10"/>
      <name val="Arial Cyr"/>
      <charset val="204"/>
    </font>
    <font>
      <sz val="12"/>
      <name val="Times New Roman"/>
      <family val="1"/>
    </font>
    <font>
      <sz val="12"/>
      <name val="Times New Roman"/>
      <family val="1"/>
      <charset val="204"/>
    </font>
    <font>
      <b/>
      <sz val="12"/>
      <color indexed="12"/>
      <name val="Arial Cyr"/>
      <charset val="204"/>
    </font>
    <font>
      <sz val="12"/>
      <color theme="1"/>
      <name val="Times New Roman"/>
      <family val="2"/>
    </font>
    <font>
      <sz val="12"/>
      <color theme="1"/>
      <name val="Times New Roman"/>
      <family val="2"/>
      <charset val="204"/>
    </font>
    <font>
      <sz val="10"/>
      <color rgb="FF000000"/>
      <name val="Arial"/>
      <family val="2"/>
    </font>
    <font>
      <sz val="10"/>
      <color rgb="FF000000"/>
      <name val="Arial"/>
      <family val="2"/>
      <charset val="204"/>
    </font>
    <font>
      <b/>
      <i/>
      <sz val="10"/>
      <color indexed="8"/>
      <name val="Calibri"/>
      <family val="2"/>
      <charset val="204"/>
    </font>
    <font>
      <sz val="10"/>
      <name val="Arial Narrow"/>
      <family val="2"/>
      <charset val="204"/>
    </font>
    <font>
      <sz val="14"/>
      <color indexed="9"/>
      <name val="Arial Cyr"/>
      <charset val="204"/>
    </font>
    <font>
      <sz val="11"/>
      <color indexed="8"/>
      <name val="Calibri"/>
      <family val="2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48"/>
      <name val="Times New Roman"/>
      <family val="1"/>
      <charset val="204"/>
    </font>
    <font>
      <b/>
      <vertAlign val="superscript"/>
      <sz val="48"/>
      <color indexed="1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b/>
      <vertAlign val="superscript"/>
      <sz val="36"/>
      <color indexed="10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i/>
      <sz val="22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b/>
      <sz val="22"/>
      <color theme="1"/>
      <name val="Times New Roman"/>
      <family val="1"/>
    </font>
    <font>
      <sz val="22"/>
      <color indexed="8"/>
      <name val="Times New Roman"/>
      <family val="1"/>
      <charset val="204"/>
    </font>
    <font>
      <sz val="22"/>
      <name val="Times New Roman"/>
      <family val="1"/>
    </font>
    <font>
      <sz val="16"/>
      <name val="Times New Roman"/>
      <family val="1"/>
      <charset val="204"/>
    </font>
    <font>
      <sz val="22"/>
      <name val="Times New Roman"/>
      <family val="1"/>
      <charset val="204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</font>
    <font>
      <b/>
      <i/>
      <sz val="11"/>
      <name val="Times New Roman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9"/>
      <color indexed="56"/>
      <name val="Frutiger 45 Light"/>
      <family val="2"/>
    </font>
    <font>
      <sz val="10"/>
      <name val="Times New Roman"/>
      <family val="1"/>
    </font>
    <font>
      <sz val="10"/>
      <color indexed="57"/>
      <name val="Wingdings"/>
      <charset val="2"/>
    </font>
    <font>
      <sz val="10"/>
      <name val="Courier"/>
      <family val="1"/>
      <charset val="204"/>
    </font>
    <font>
      <sz val="7"/>
      <name val="Palatino"/>
      <family val="1"/>
    </font>
    <font>
      <sz val="9"/>
      <name val="Futura UBS Bk"/>
      <family val="2"/>
    </font>
    <font>
      <sz val="6"/>
      <color indexed="16"/>
      <name val="Palatino"/>
      <family val="1"/>
    </font>
    <font>
      <sz val="8"/>
      <color indexed="13"/>
      <name val="Arial"/>
      <family val="2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4"/>
      <name val="NewtonC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sz val="14"/>
      <name val="Arial Cyr"/>
      <family val="2"/>
      <charset val="204"/>
    </font>
    <font>
      <sz val="14"/>
      <color theme="1"/>
      <name val="Times New Roman"/>
      <family val="1"/>
      <charset val="204"/>
    </font>
    <font>
      <vertAlign val="superscript"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sz val="14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7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8"/>
        <bgColor indexed="11"/>
      </patternFill>
    </fill>
    <fill>
      <patternFill patternType="lightGray"/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15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6E5CB"/>
      </patternFill>
    </fill>
    <fill>
      <patternFill patternType="solid">
        <fgColor rgb="FFE4F0DD"/>
      </patternFill>
    </fill>
    <fill>
      <patternFill patternType="solid">
        <fgColor rgb="FFF0F6EF"/>
      </patternFill>
    </fill>
    <fill>
      <patternFill patternType="lightGray">
        <fgColor indexed="22"/>
      </patternFill>
    </fill>
    <fill>
      <patternFill patternType="solid">
        <fgColor indexed="3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ACC8BD"/>
      </left>
      <right style="thin">
        <color rgb="FFACC8BD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12392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7" borderId="1" applyNumberFormat="0" applyAlignment="0" applyProtection="0"/>
    <xf numFmtId="0" fontId="13" fillId="20" borderId="2" applyNumberFormat="0" applyAlignment="0" applyProtection="0"/>
    <xf numFmtId="0" fontId="14" fillId="20" borderId="1" applyNumberFormat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21" borderId="7" applyNumberFormat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9" fillId="23" borderId="8" applyNumberFormat="0" applyFont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37" fillId="0" borderId="0"/>
    <xf numFmtId="0" fontId="8" fillId="0" borderId="0"/>
    <xf numFmtId="0" fontId="41" fillId="0" borderId="0" applyNumberFormat="0" applyFill="0" applyBorder="0" applyAlignment="0" applyProtection="0">
      <alignment vertical="top"/>
      <protection locked="0"/>
    </xf>
    <xf numFmtId="167" fontId="45" fillId="0" borderId="0">
      <alignment vertical="top"/>
    </xf>
    <xf numFmtId="167" fontId="46" fillId="0" borderId="0">
      <alignment vertical="top"/>
    </xf>
    <xf numFmtId="168" fontId="46" fillId="27" borderId="0">
      <alignment vertical="top"/>
    </xf>
    <xf numFmtId="167" fontId="46" fillId="28" borderId="0">
      <alignment vertical="top"/>
    </xf>
    <xf numFmtId="169" fontId="45" fillId="0" borderId="0">
      <alignment vertical="top"/>
    </xf>
    <xf numFmtId="169" fontId="45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169" fontId="45" fillId="0" borderId="0">
      <alignment vertical="top"/>
    </xf>
    <xf numFmtId="0" fontId="48" fillId="0" borderId="0"/>
    <xf numFmtId="0" fontId="48" fillId="0" borderId="0"/>
    <xf numFmtId="0" fontId="47" fillId="0" borderId="0"/>
    <xf numFmtId="0" fontId="47" fillId="0" borderId="0"/>
    <xf numFmtId="169" fontId="45" fillId="0" borderId="0">
      <alignment vertical="top"/>
    </xf>
    <xf numFmtId="0" fontId="47" fillId="0" borderId="0"/>
    <xf numFmtId="0" fontId="47" fillId="0" borderId="0"/>
    <xf numFmtId="0" fontId="47" fillId="0" borderId="0"/>
    <xf numFmtId="169" fontId="45" fillId="0" borderId="0">
      <alignment vertical="top"/>
    </xf>
    <xf numFmtId="169" fontId="45" fillId="0" borderId="0">
      <alignment vertical="top"/>
    </xf>
    <xf numFmtId="0" fontId="47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7" fillId="0" borderId="0"/>
    <xf numFmtId="0" fontId="49" fillId="0" borderId="24">
      <protection locked="0"/>
    </xf>
    <xf numFmtId="170" fontId="50" fillId="0" borderId="0">
      <protection locked="0"/>
    </xf>
    <xf numFmtId="171" fontId="50" fillId="0" borderId="0">
      <protection locked="0"/>
    </xf>
    <xf numFmtId="44" fontId="49" fillId="0" borderId="0">
      <protection locked="0"/>
    </xf>
    <xf numFmtId="44" fontId="49" fillId="0" borderId="0">
      <protection locked="0"/>
    </xf>
    <xf numFmtId="44" fontId="4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172" fontId="50" fillId="0" borderId="24">
      <protection locked="0"/>
    </xf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73" fontId="55" fillId="0" borderId="25">
      <protection locked="0"/>
    </xf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6" fillId="3" borderId="0" applyNumberFormat="0" applyBorder="0" applyAlignment="0" applyProtection="0"/>
    <xf numFmtId="0" fontId="57" fillId="20" borderId="1" applyNumberFormat="0" applyAlignment="0" applyProtection="0"/>
    <xf numFmtId="0" fontId="58" fillId="21" borderId="7" applyNumberFormat="0" applyAlignment="0" applyProtection="0"/>
    <xf numFmtId="3" fontId="59" fillId="0" borderId="0" applyFont="0" applyFill="0" applyBorder="0" applyAlignment="0" applyProtection="0"/>
    <xf numFmtId="173" fontId="60" fillId="29" borderId="25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7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4" fontId="62" fillId="0" borderId="0">
      <alignment vertical="top"/>
    </xf>
    <xf numFmtId="169" fontId="63" fillId="0" borderId="0">
      <alignment vertical="top"/>
    </xf>
    <xf numFmtId="178" fontId="64" fillId="0" borderId="0" applyFont="0" applyFill="0" applyBorder="0" applyAlignment="0" applyProtection="0"/>
    <xf numFmtId="0" fontId="65" fillId="0" borderId="0" applyNumberFormat="0" applyFill="0" applyBorder="0" applyAlignment="0" applyProtection="0"/>
    <xf numFmtId="179" fontId="66" fillId="0" borderId="0" applyFill="0" applyBorder="0" applyAlignment="0" applyProtection="0"/>
    <xf numFmtId="179" fontId="45" fillId="0" borderId="0" applyFill="0" applyBorder="0" applyAlignment="0" applyProtection="0"/>
    <xf numFmtId="179" fontId="67" fillId="0" borderId="0" applyFill="0" applyBorder="0" applyAlignment="0" applyProtection="0"/>
    <xf numFmtId="179" fontId="68" fillId="0" borderId="0" applyFill="0" applyBorder="0" applyAlignment="0" applyProtection="0"/>
    <xf numFmtId="179" fontId="69" fillId="0" borderId="0" applyFill="0" applyBorder="0" applyAlignment="0" applyProtection="0"/>
    <xf numFmtId="179" fontId="70" fillId="0" borderId="0" applyFill="0" applyBorder="0" applyAlignment="0" applyProtection="0"/>
    <xf numFmtId="179" fontId="71" fillId="0" borderId="0" applyFill="0" applyBorder="0" applyAlignment="0" applyProtection="0"/>
    <xf numFmtId="2" fontId="59" fillId="0" borderId="0" applyFont="0" applyFill="0" applyBorder="0" applyAlignment="0" applyProtection="0"/>
    <xf numFmtId="0" fontId="72" fillId="4" borderId="0" applyNumberFormat="0" applyBorder="0" applyAlignment="0" applyProtection="0"/>
    <xf numFmtId="0" fontId="73" fillId="0" borderId="0">
      <alignment vertical="top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5" applyNumberFormat="0" applyFill="0" applyAlignment="0" applyProtection="0"/>
    <xf numFmtId="0" fontId="76" fillId="0" borderId="0" applyNumberFormat="0" applyFill="0" applyBorder="0" applyAlignment="0" applyProtection="0"/>
    <xf numFmtId="169" fontId="77" fillId="0" borderId="0">
      <alignment vertical="top"/>
    </xf>
    <xf numFmtId="173" fontId="78" fillId="0" borderId="0"/>
    <xf numFmtId="0" fontId="79" fillId="0" borderId="0" applyNumberFormat="0" applyFill="0" applyBorder="0" applyAlignment="0" applyProtection="0">
      <alignment vertical="top"/>
      <protection locked="0"/>
    </xf>
    <xf numFmtId="0" fontId="80" fillId="7" borderId="1" applyNumberFormat="0" applyAlignment="0" applyProtection="0"/>
    <xf numFmtId="169" fontId="46" fillId="0" borderId="0">
      <alignment vertical="top"/>
    </xf>
    <xf numFmtId="169" fontId="46" fillId="27" borderId="0">
      <alignment vertical="top"/>
    </xf>
    <xf numFmtId="180" fontId="46" fillId="28" borderId="0">
      <alignment vertical="top"/>
    </xf>
    <xf numFmtId="0" fontId="81" fillId="0" borderId="9" applyNumberFormat="0" applyFill="0" applyAlignment="0" applyProtection="0"/>
    <xf numFmtId="0" fontId="82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9" fillId="0" borderId="0"/>
    <xf numFmtId="0" fontId="84" fillId="0" borderId="0"/>
    <xf numFmtId="0" fontId="48" fillId="0" borderId="0"/>
    <xf numFmtId="0" fontId="85" fillId="23" borderId="8" applyNumberFormat="0" applyFont="0" applyAlignment="0" applyProtection="0"/>
    <xf numFmtId="181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86" fillId="20" borderId="2" applyNumberFormat="0" applyAlignment="0" applyProtection="0"/>
    <xf numFmtId="0" fontId="87" fillId="0" borderId="0" applyNumberFormat="0">
      <alignment horizontal="left"/>
    </xf>
    <xf numFmtId="4" fontId="88" fillId="30" borderId="2" applyNumberFormat="0" applyProtection="0">
      <alignment vertical="center"/>
    </xf>
    <xf numFmtId="4" fontId="89" fillId="30" borderId="2" applyNumberFormat="0" applyProtection="0">
      <alignment vertical="center"/>
    </xf>
    <xf numFmtId="4" fontId="88" fillId="30" borderId="2" applyNumberFormat="0" applyProtection="0">
      <alignment horizontal="left" vertical="center" indent="1"/>
    </xf>
    <xf numFmtId="4" fontId="88" fillId="30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4" fontId="88" fillId="32" borderId="2" applyNumberFormat="0" applyProtection="0">
      <alignment horizontal="right" vertical="center"/>
    </xf>
    <xf numFmtId="4" fontId="88" fillId="33" borderId="2" applyNumberFormat="0" applyProtection="0">
      <alignment horizontal="right" vertical="center"/>
    </xf>
    <xf numFmtId="4" fontId="88" fillId="34" borderId="2" applyNumberFormat="0" applyProtection="0">
      <alignment horizontal="right" vertical="center"/>
    </xf>
    <xf numFmtId="4" fontId="88" fillId="35" borderId="2" applyNumberFormat="0" applyProtection="0">
      <alignment horizontal="right" vertical="center"/>
    </xf>
    <xf numFmtId="4" fontId="88" fillId="36" borderId="2" applyNumberFormat="0" applyProtection="0">
      <alignment horizontal="right" vertical="center"/>
    </xf>
    <xf numFmtId="4" fontId="88" fillId="37" borderId="2" applyNumberFormat="0" applyProtection="0">
      <alignment horizontal="right" vertical="center"/>
    </xf>
    <xf numFmtId="4" fontId="88" fillId="38" borderId="2" applyNumberFormat="0" applyProtection="0">
      <alignment horizontal="right" vertical="center"/>
    </xf>
    <xf numFmtId="4" fontId="88" fillId="39" borderId="2" applyNumberFormat="0" applyProtection="0">
      <alignment horizontal="right" vertical="center"/>
    </xf>
    <xf numFmtId="4" fontId="88" fillId="40" borderId="2" applyNumberFormat="0" applyProtection="0">
      <alignment horizontal="right" vertical="center"/>
    </xf>
    <xf numFmtId="4" fontId="90" fillId="41" borderId="2" applyNumberFormat="0" applyProtection="0">
      <alignment horizontal="left" vertical="center" indent="1"/>
    </xf>
    <xf numFmtId="4" fontId="88" fillId="42" borderId="26" applyNumberFormat="0" applyProtection="0">
      <alignment horizontal="left" vertical="center" indent="1"/>
    </xf>
    <xf numFmtId="4" fontId="91" fillId="43" borderId="0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4" fontId="92" fillId="42" borderId="2" applyNumberFormat="0" applyProtection="0">
      <alignment horizontal="left" vertical="center" indent="1"/>
    </xf>
    <xf numFmtId="4" fontId="92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9" fillId="0" borderId="0"/>
    <xf numFmtId="4" fontId="88" fillId="46" borderId="2" applyNumberFormat="0" applyProtection="0">
      <alignment vertical="center"/>
    </xf>
    <xf numFmtId="4" fontId="89" fillId="46" borderId="2" applyNumberFormat="0" applyProtection="0">
      <alignment vertical="center"/>
    </xf>
    <xf numFmtId="4" fontId="88" fillId="46" borderId="2" applyNumberFormat="0" applyProtection="0">
      <alignment horizontal="left" vertical="center" indent="1"/>
    </xf>
    <xf numFmtId="4" fontId="88" fillId="46" borderId="2" applyNumberFormat="0" applyProtection="0">
      <alignment horizontal="left" vertical="center" indent="1"/>
    </xf>
    <xf numFmtId="4" fontId="88" fillId="42" borderId="2" applyNumberFormat="0" applyProtection="0">
      <alignment horizontal="right" vertical="center"/>
    </xf>
    <xf numFmtId="4" fontId="89" fillId="42" borderId="2" applyNumberFormat="0" applyProtection="0">
      <alignment horizontal="right" vertical="center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93" fillId="0" borderId="0"/>
    <xf numFmtId="4" fontId="94" fillId="42" borderId="2" applyNumberFormat="0" applyProtection="0">
      <alignment horizontal="right" vertical="center"/>
    </xf>
    <xf numFmtId="0" fontId="48" fillId="0" borderId="0"/>
    <xf numFmtId="169" fontId="95" fillId="47" borderId="0">
      <alignment horizontal="right" vertical="top"/>
    </xf>
    <xf numFmtId="0" fontId="20" fillId="0" borderId="0" applyNumberFormat="0" applyFill="0" applyBorder="0" applyAlignment="0" applyProtection="0"/>
    <xf numFmtId="0" fontId="59" fillId="0" borderId="27" applyNumberFormat="0" applyFont="0" applyFill="0" applyAlignment="0" applyProtection="0"/>
    <xf numFmtId="0" fontId="96" fillId="0" borderId="0" applyNumberFormat="0" applyFill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173" fontId="55" fillId="0" borderId="25">
      <protection locked="0"/>
    </xf>
    <xf numFmtId="0" fontId="80" fillId="7" borderId="1" applyNumberFormat="0" applyAlignment="0" applyProtection="0"/>
    <xf numFmtId="0" fontId="86" fillId="20" borderId="2" applyNumberFormat="0" applyAlignment="0" applyProtection="0"/>
    <xf numFmtId="0" fontId="57" fillId="20" borderId="1" applyNumberFormat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98" fillId="0" borderId="0" applyBorder="0">
      <alignment horizontal="center" vertical="center" wrapText="1"/>
    </xf>
    <xf numFmtId="0" fontId="99" fillId="0" borderId="3" applyNumberFormat="0" applyFill="0" applyAlignment="0" applyProtection="0"/>
    <xf numFmtId="0" fontId="100" fillId="0" borderId="4" applyNumberFormat="0" applyFill="0" applyAlignment="0" applyProtection="0"/>
    <xf numFmtId="0" fontId="76" fillId="0" borderId="5" applyNumberFormat="0" applyFill="0" applyAlignment="0" applyProtection="0"/>
    <xf numFmtId="0" fontId="7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28" applyBorder="0">
      <alignment horizontal="center" vertical="center" wrapText="1"/>
    </xf>
    <xf numFmtId="173" fontId="60" fillId="29" borderId="25"/>
    <xf numFmtId="4" fontId="85" fillId="30" borderId="11" applyBorder="0">
      <alignment horizontal="right"/>
    </xf>
    <xf numFmtId="49" fontId="104" fillId="0" borderId="0" applyBorder="0">
      <alignment vertical="center"/>
    </xf>
    <xf numFmtId="0" fontId="105" fillId="0" borderId="6" applyNumberFormat="0" applyFill="0" applyAlignment="0" applyProtection="0"/>
    <xf numFmtId="3" fontId="60" fillId="0" borderId="11" applyBorder="0">
      <alignment vertical="center"/>
    </xf>
    <xf numFmtId="0" fontId="83" fillId="0" borderId="24" applyNumberFormat="0" applyFill="0" applyAlignment="0" applyProtection="0"/>
    <xf numFmtId="0" fontId="58" fillId="21" borderId="7" applyNumberFormat="0" applyAlignment="0" applyProtection="0"/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102" fillId="0" borderId="0">
      <alignment horizontal="center" vertical="top" wrapText="1"/>
    </xf>
    <xf numFmtId="0" fontId="106" fillId="0" borderId="0">
      <alignment horizontal="center" vertical="center" wrapText="1"/>
    </xf>
    <xf numFmtId="166" fontId="107" fillId="28" borderId="11">
      <alignment wrapText="1"/>
    </xf>
    <xf numFmtId="0" fontId="20" fillId="0" borderId="0" applyNumberFormat="0" applyFill="0" applyBorder="0" applyAlignment="0" applyProtection="0"/>
    <xf numFmtId="0" fontId="82" fillId="22" borderId="0" applyNumberFormat="0" applyBorder="0" applyAlignment="0" applyProtection="0"/>
    <xf numFmtId="0" fontId="9" fillId="0" borderId="0"/>
    <xf numFmtId="49" fontId="85" fillId="0" borderId="0" applyBorder="0">
      <alignment vertical="top"/>
    </xf>
    <xf numFmtId="0" fontId="9" fillId="0" borderId="0"/>
    <xf numFmtId="0" fontId="9" fillId="0" borderId="0"/>
    <xf numFmtId="0" fontId="37" fillId="0" borderId="0"/>
    <xf numFmtId="0" fontId="37" fillId="0" borderId="0"/>
    <xf numFmtId="0" fontId="56" fillId="3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179" fontId="108" fillId="30" borderId="18" applyNumberFormat="0" applyBorder="0" applyAlignment="0">
      <alignment vertical="center"/>
      <protection locked="0"/>
    </xf>
    <xf numFmtId="0" fontId="65" fillId="0" borderId="0" applyNumberFormat="0" applyFill="0" applyBorder="0" applyAlignment="0" applyProtection="0"/>
    <xf numFmtId="0" fontId="9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81" fillId="0" borderId="9" applyNumberFormat="0" applyFill="0" applyAlignment="0" applyProtection="0"/>
    <xf numFmtId="0" fontId="48" fillId="0" borderId="0"/>
    <xf numFmtId="169" fontId="45" fillId="0" borderId="0">
      <alignment vertical="top"/>
    </xf>
    <xf numFmtId="3" fontId="110" fillId="0" borderId="0"/>
    <xf numFmtId="0" fontId="96" fillId="0" borderId="0" applyNumberFormat="0" applyFill="0" applyBorder="0" applyAlignment="0" applyProtection="0"/>
    <xf numFmtId="49" fontId="83" fillId="0" borderId="0">
      <alignment horizontal="center"/>
    </xf>
    <xf numFmtId="2" fontId="83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85" fillId="28" borderId="0" applyFont="0" applyBorder="0">
      <alignment horizontal="right"/>
    </xf>
    <xf numFmtId="4" fontId="85" fillId="28" borderId="0" applyBorder="0">
      <alignment horizontal="right"/>
    </xf>
    <xf numFmtId="4" fontId="85" fillId="28" borderId="0" applyBorder="0">
      <alignment horizontal="right"/>
    </xf>
    <xf numFmtId="4" fontId="85" fillId="28" borderId="29" applyBorder="0">
      <alignment horizontal="right"/>
    </xf>
    <xf numFmtId="4" fontId="85" fillId="48" borderId="30" applyBorder="0">
      <alignment horizontal="right"/>
    </xf>
    <xf numFmtId="0" fontId="72" fillId="4" borderId="0" applyNumberFormat="0" applyBorder="0" applyAlignment="0" applyProtection="0"/>
    <xf numFmtId="165" fontId="9" fillId="0" borderId="11" applyFont="0" applyFill="0" applyBorder="0" applyProtection="0">
      <alignment horizontal="center" vertical="center"/>
    </xf>
    <xf numFmtId="44" fontId="49" fillId="0" borderId="0">
      <protection locked="0"/>
    </xf>
    <xf numFmtId="0" fontId="55" fillId="0" borderId="11" applyBorder="0">
      <alignment horizontal="center" vertical="center" wrapText="1"/>
    </xf>
    <xf numFmtId="0" fontId="7" fillId="0" borderId="0"/>
    <xf numFmtId="0" fontId="48" fillId="0" borderId="0"/>
    <xf numFmtId="0" fontId="92" fillId="0" borderId="0"/>
    <xf numFmtId="0" fontId="37" fillId="0" borderId="0"/>
    <xf numFmtId="0" fontId="92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5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0" borderId="0"/>
    <xf numFmtId="0" fontId="47" fillId="0" borderId="0"/>
    <xf numFmtId="0" fontId="47" fillId="0" borderId="0"/>
    <xf numFmtId="0" fontId="9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7" fillId="0" borderId="0"/>
    <xf numFmtId="0" fontId="37" fillId="0" borderId="0"/>
    <xf numFmtId="183" fontId="9" fillId="0" borderId="0">
      <alignment horizontal="center"/>
    </xf>
    <xf numFmtId="183" fontId="9" fillId="0" borderId="0">
      <alignment horizontal="center"/>
    </xf>
    <xf numFmtId="183" fontId="9" fillId="0" borderId="0">
      <alignment horizontal="center"/>
    </xf>
    <xf numFmtId="183" fontId="9" fillId="0" borderId="0">
      <alignment horizontal="center"/>
    </xf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118" fillId="0" borderId="0" applyFill="0" applyBorder="0" applyProtection="0">
      <alignment vertical="center"/>
    </xf>
    <xf numFmtId="0" fontId="119" fillId="0" borderId="0" applyNumberForma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31" applyNumberFormat="0" applyBorder="0">
      <alignment horizontal="centerContinuous"/>
    </xf>
    <xf numFmtId="0" fontId="122" fillId="0" borderId="0">
      <alignment horizontal="center"/>
    </xf>
    <xf numFmtId="0" fontId="122" fillId="49" borderId="0">
      <alignment horizontal="center"/>
    </xf>
    <xf numFmtId="0" fontId="123" fillId="50" borderId="0"/>
    <xf numFmtId="0" fontId="124" fillId="51" borderId="0"/>
    <xf numFmtId="0" fontId="64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9" fillId="0" borderId="0"/>
    <xf numFmtId="184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18" fillId="0" borderId="0" applyFill="0" applyBorder="0" applyProtection="0">
      <alignment vertical="center"/>
    </xf>
    <xf numFmtId="0" fontId="118" fillId="0" borderId="0" applyFill="0" applyBorder="0" applyProtection="0">
      <alignment vertical="center"/>
    </xf>
    <xf numFmtId="186" fontId="126" fillId="0" borderId="11">
      <alignment horizontal="left" vertical="center"/>
      <protection locked="0"/>
    </xf>
    <xf numFmtId="2" fontId="127" fillId="52" borderId="32" applyProtection="0"/>
    <xf numFmtId="2" fontId="127" fillId="52" borderId="32" applyProtection="0"/>
    <xf numFmtId="2" fontId="128" fillId="0" borderId="0" applyFill="0" applyBorder="0" applyProtection="0"/>
    <xf numFmtId="2" fontId="129" fillId="0" borderId="0" applyFill="0" applyBorder="0" applyProtection="0"/>
    <xf numFmtId="2" fontId="129" fillId="53" borderId="32" applyProtection="0"/>
    <xf numFmtId="2" fontId="129" fillId="54" borderId="32" applyProtection="0"/>
    <xf numFmtId="2" fontId="129" fillId="55" borderId="32" applyProtection="0"/>
    <xf numFmtId="2" fontId="129" fillId="55" borderId="32" applyProtection="0">
      <alignment horizontal="center"/>
    </xf>
    <xf numFmtId="2" fontId="129" fillId="54" borderId="32" applyProtection="0">
      <alignment horizontal="center"/>
    </xf>
    <xf numFmtId="0" fontId="37" fillId="0" borderId="0"/>
    <xf numFmtId="0" fontId="98" fillId="0" borderId="0" applyBorder="0">
      <alignment horizontal="center" vertical="center" wrapText="1"/>
    </xf>
    <xf numFmtId="0" fontId="7" fillId="0" borderId="0"/>
    <xf numFmtId="0" fontId="52" fillId="0" borderId="0"/>
    <xf numFmtId="0" fontId="109" fillId="0" borderId="0"/>
    <xf numFmtId="0" fontId="9" fillId="0" borderId="0"/>
    <xf numFmtId="0" fontId="37" fillId="0" borderId="0"/>
    <xf numFmtId="0" fontId="7" fillId="0" borderId="0"/>
    <xf numFmtId="49" fontId="85" fillId="0" borderId="0" applyBorder="0">
      <alignment vertical="top"/>
    </xf>
    <xf numFmtId="9" fontId="13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38" fontId="131" fillId="0" borderId="0" applyFont="0" applyFill="0" applyBorder="0" applyAlignment="0" applyProtection="0"/>
    <xf numFmtId="3" fontId="132" fillId="0" borderId="33" applyFont="0" applyBorder="0">
      <alignment horizontal="right"/>
      <protection locked="0"/>
    </xf>
    <xf numFmtId="38" fontId="131" fillId="0" borderId="0" applyFont="0" applyFill="0" applyBorder="0" applyAlignment="0" applyProtection="0"/>
    <xf numFmtId="40" fontId="131" fillId="0" borderId="0" applyFont="0" applyFill="0" applyBorder="0" applyAlignment="0" applyProtection="0"/>
    <xf numFmtId="187" fontId="37" fillId="0" borderId="0" applyFont="0" applyFill="0" applyBorder="0" applyAlignment="0" applyProtection="0"/>
    <xf numFmtId="43" fontId="52" fillId="0" borderId="0" applyFont="0" applyFill="0" applyBorder="0" applyAlignment="0" applyProtection="0"/>
    <xf numFmtId="176" fontId="37" fillId="0" borderId="0" applyFont="0" applyFill="0" applyBorder="0" applyAlignment="0" applyProtection="0"/>
    <xf numFmtId="0" fontId="80" fillId="7" borderId="1" applyNumberFormat="0" applyAlignment="0" applyProtection="0"/>
    <xf numFmtId="0" fontId="6" fillId="0" borderId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38" fontId="45" fillId="0" borderId="0">
      <alignment vertical="top"/>
    </xf>
    <xf numFmtId="169" fontId="45" fillId="0" borderId="0">
      <alignment vertical="top"/>
    </xf>
    <xf numFmtId="38" fontId="45" fillId="0" borderId="0">
      <alignment vertical="top"/>
    </xf>
    <xf numFmtId="169" fontId="45" fillId="0" borderId="0">
      <alignment vertical="top"/>
    </xf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9" fillId="0" borderId="0"/>
    <xf numFmtId="0" fontId="9" fillId="0" borderId="0"/>
    <xf numFmtId="0" fontId="134" fillId="0" borderId="0"/>
    <xf numFmtId="0" fontId="9" fillId="0" borderId="0"/>
    <xf numFmtId="0" fontId="9" fillId="0" borderId="0"/>
    <xf numFmtId="0" fontId="134" fillId="0" borderId="0"/>
    <xf numFmtId="0" fontId="9" fillId="0" borderId="0"/>
    <xf numFmtId="0" fontId="9" fillId="0" borderId="0"/>
    <xf numFmtId="0" fontId="134" fillId="0" borderId="0"/>
    <xf numFmtId="0" fontId="9" fillId="0" borderId="0"/>
    <xf numFmtId="0" fontId="9" fillId="0" borderId="0"/>
    <xf numFmtId="0" fontId="134" fillId="0" borderId="0"/>
    <xf numFmtId="0" fontId="48" fillId="0" borderId="0"/>
    <xf numFmtId="0" fontId="9" fillId="0" borderId="0"/>
    <xf numFmtId="0" fontId="135" fillId="0" borderId="0"/>
    <xf numFmtId="0" fontId="47" fillId="0" borderId="0"/>
    <xf numFmtId="0" fontId="48" fillId="0" borderId="0"/>
    <xf numFmtId="0" fontId="9" fillId="0" borderId="0"/>
    <xf numFmtId="0" fontId="135" fillId="0" borderId="0"/>
    <xf numFmtId="0" fontId="48" fillId="0" borderId="0"/>
    <xf numFmtId="0" fontId="47" fillId="0" borderId="0"/>
    <xf numFmtId="0" fontId="9" fillId="0" borderId="0"/>
    <xf numFmtId="0" fontId="135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9" fillId="0" borderId="0"/>
    <xf numFmtId="0" fontId="135" fillId="0" borderId="0"/>
    <xf numFmtId="0" fontId="9" fillId="0" borderId="0"/>
    <xf numFmtId="0" fontId="48" fillId="0" borderId="0"/>
    <xf numFmtId="0" fontId="9" fillId="0" borderId="0"/>
    <xf numFmtId="0" fontId="135" fillId="0" borderId="0"/>
    <xf numFmtId="0" fontId="9" fillId="0" borderId="0"/>
    <xf numFmtId="0" fontId="134" fillId="0" borderId="0"/>
    <xf numFmtId="38" fontId="45" fillId="0" borderId="0">
      <alignment vertical="top"/>
    </xf>
    <xf numFmtId="169" fontId="45" fillId="0" borderId="0">
      <alignment vertical="top"/>
    </xf>
    <xf numFmtId="0" fontId="47" fillId="0" borderId="0"/>
    <xf numFmtId="38" fontId="45" fillId="0" borderId="0">
      <alignment vertical="top"/>
    </xf>
    <xf numFmtId="169" fontId="45" fillId="0" borderId="0">
      <alignment vertical="top"/>
    </xf>
    <xf numFmtId="0" fontId="48" fillId="0" borderId="0"/>
    <xf numFmtId="38" fontId="45" fillId="0" borderId="0">
      <alignment vertical="top"/>
    </xf>
    <xf numFmtId="169" fontId="45" fillId="0" borderId="0">
      <alignment vertical="top"/>
    </xf>
    <xf numFmtId="38" fontId="45" fillId="0" borderId="0">
      <alignment vertical="top"/>
    </xf>
    <xf numFmtId="169" fontId="45" fillId="0" borderId="0">
      <alignment vertical="top"/>
    </xf>
    <xf numFmtId="0" fontId="136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0" fontId="9" fillId="0" borderId="0"/>
    <xf numFmtId="0" fontId="135" fillId="0" borderId="0"/>
    <xf numFmtId="0" fontId="136" fillId="0" borderId="0"/>
    <xf numFmtId="0" fontId="48" fillId="0" borderId="0"/>
    <xf numFmtId="0" fontId="47" fillId="0" borderId="0"/>
    <xf numFmtId="0" fontId="47" fillId="0" borderId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9" fillId="0" borderId="0" applyNumberFormat="0" applyFont="0" applyFill="0" applyBorder="0" applyAlignment="0"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9" fillId="8" borderId="0" applyNumberFormat="0" applyBorder="0" applyAlignment="0">
      <protection locked="0"/>
    </xf>
    <xf numFmtId="0" fontId="137" fillId="0" borderId="0" applyFill="0" applyBorder="0" applyAlignment="0"/>
    <xf numFmtId="0" fontId="57" fillId="20" borderId="1" applyNumberFormat="0" applyAlignment="0" applyProtection="0"/>
    <xf numFmtId="0" fontId="57" fillId="20" borderId="1" applyNumberFormat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0" fontId="138" fillId="0" borderId="0"/>
    <xf numFmtId="0" fontId="139" fillId="0" borderId="0"/>
    <xf numFmtId="0" fontId="140" fillId="0" borderId="12">
      <alignment horizontal="left" vertical="center"/>
    </xf>
    <xf numFmtId="0" fontId="140" fillId="0" borderId="12">
      <alignment horizontal="left" vertical="center"/>
    </xf>
    <xf numFmtId="0" fontId="140" fillId="0" borderId="12">
      <alignment horizontal="left" vertical="center"/>
    </xf>
    <xf numFmtId="0" fontId="80" fillId="7" borderId="1" applyNumberFormat="0" applyAlignment="0" applyProtection="0"/>
    <xf numFmtId="0" fontId="80" fillId="7" borderId="1" applyNumberFormat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41" fillId="0" borderId="0">
      <alignment vertical="center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2" fillId="0" borderId="0"/>
    <xf numFmtId="0" fontId="85" fillId="23" borderId="8" applyNumberFormat="0" applyFont="0" applyAlignment="0" applyProtection="0"/>
    <xf numFmtId="0" fontId="85" fillId="23" borderId="8" applyNumberFormat="0" applyFon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143" fillId="0" borderId="0"/>
    <xf numFmtId="0" fontId="143" fillId="0" borderId="0"/>
    <xf numFmtId="0" fontId="144" fillId="56" borderId="0">
      <alignment horizontal="left" vertical="center"/>
    </xf>
    <xf numFmtId="0" fontId="144" fillId="56" borderId="0">
      <alignment horizontal="right" vertical="center"/>
    </xf>
    <xf numFmtId="4" fontId="88" fillId="30" borderId="2" applyNumberFormat="0" applyProtection="0">
      <alignment vertical="center"/>
    </xf>
    <xf numFmtId="4" fontId="88" fillId="30" borderId="2" applyNumberFormat="0" applyProtection="0">
      <alignment vertical="center"/>
    </xf>
    <xf numFmtId="4" fontId="89" fillId="30" borderId="2" applyNumberFormat="0" applyProtection="0">
      <alignment vertical="center"/>
    </xf>
    <xf numFmtId="4" fontId="89" fillId="30" borderId="2" applyNumberFormat="0" applyProtection="0">
      <alignment vertical="center"/>
    </xf>
    <xf numFmtId="4" fontId="88" fillId="30" borderId="2" applyNumberFormat="0" applyProtection="0">
      <alignment horizontal="left" vertical="center" indent="1"/>
    </xf>
    <xf numFmtId="4" fontId="88" fillId="30" borderId="2" applyNumberFormat="0" applyProtection="0">
      <alignment horizontal="left" vertical="center" indent="1"/>
    </xf>
    <xf numFmtId="4" fontId="88" fillId="30" borderId="2" applyNumberFormat="0" applyProtection="0">
      <alignment horizontal="left" vertical="center" indent="1"/>
    </xf>
    <xf numFmtId="4" fontId="88" fillId="30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4" fontId="88" fillId="32" borderId="2" applyNumberFormat="0" applyProtection="0">
      <alignment horizontal="right" vertical="center"/>
    </xf>
    <xf numFmtId="4" fontId="88" fillId="32" borderId="2" applyNumberFormat="0" applyProtection="0">
      <alignment horizontal="right" vertical="center"/>
    </xf>
    <xf numFmtId="4" fontId="88" fillId="33" borderId="2" applyNumberFormat="0" applyProtection="0">
      <alignment horizontal="right" vertical="center"/>
    </xf>
    <xf numFmtId="4" fontId="88" fillId="33" borderId="2" applyNumberFormat="0" applyProtection="0">
      <alignment horizontal="right" vertical="center"/>
    </xf>
    <xf numFmtId="4" fontId="88" fillId="34" borderId="2" applyNumberFormat="0" applyProtection="0">
      <alignment horizontal="right" vertical="center"/>
    </xf>
    <xf numFmtId="4" fontId="88" fillId="34" borderId="2" applyNumberFormat="0" applyProtection="0">
      <alignment horizontal="right" vertical="center"/>
    </xf>
    <xf numFmtId="4" fontId="88" fillId="35" borderId="2" applyNumberFormat="0" applyProtection="0">
      <alignment horizontal="right" vertical="center"/>
    </xf>
    <xf numFmtId="4" fontId="88" fillId="35" borderId="2" applyNumberFormat="0" applyProtection="0">
      <alignment horizontal="right" vertical="center"/>
    </xf>
    <xf numFmtId="4" fontId="88" fillId="36" borderId="2" applyNumberFormat="0" applyProtection="0">
      <alignment horizontal="right" vertical="center"/>
    </xf>
    <xf numFmtId="4" fontId="88" fillId="36" borderId="2" applyNumberFormat="0" applyProtection="0">
      <alignment horizontal="right" vertical="center"/>
    </xf>
    <xf numFmtId="4" fontId="88" fillId="37" borderId="2" applyNumberFormat="0" applyProtection="0">
      <alignment horizontal="right" vertical="center"/>
    </xf>
    <xf numFmtId="4" fontId="88" fillId="37" borderId="2" applyNumberFormat="0" applyProtection="0">
      <alignment horizontal="right" vertical="center"/>
    </xf>
    <xf numFmtId="4" fontId="88" fillId="38" borderId="2" applyNumberFormat="0" applyProtection="0">
      <alignment horizontal="right" vertical="center"/>
    </xf>
    <xf numFmtId="4" fontId="88" fillId="38" borderId="2" applyNumberFormat="0" applyProtection="0">
      <alignment horizontal="right" vertical="center"/>
    </xf>
    <xf numFmtId="4" fontId="88" fillId="39" borderId="2" applyNumberFormat="0" applyProtection="0">
      <alignment horizontal="right" vertical="center"/>
    </xf>
    <xf numFmtId="4" fontId="88" fillId="39" borderId="2" applyNumberFormat="0" applyProtection="0">
      <alignment horizontal="right" vertical="center"/>
    </xf>
    <xf numFmtId="4" fontId="88" fillId="40" borderId="2" applyNumberFormat="0" applyProtection="0">
      <alignment horizontal="right" vertical="center"/>
    </xf>
    <xf numFmtId="4" fontId="88" fillId="40" borderId="2" applyNumberFormat="0" applyProtection="0">
      <alignment horizontal="right" vertical="center"/>
    </xf>
    <xf numFmtId="4" fontId="90" fillId="41" borderId="2" applyNumberFormat="0" applyProtection="0">
      <alignment horizontal="left" vertical="center" indent="1"/>
    </xf>
    <xf numFmtId="4" fontId="90" fillId="4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4" fontId="92" fillId="42" borderId="2" applyNumberFormat="0" applyProtection="0">
      <alignment horizontal="left" vertical="center" indent="1"/>
    </xf>
    <xf numFmtId="4" fontId="92" fillId="42" borderId="2" applyNumberFormat="0" applyProtection="0">
      <alignment horizontal="left" vertical="center" indent="1"/>
    </xf>
    <xf numFmtId="4" fontId="92" fillId="44" borderId="2" applyNumberFormat="0" applyProtection="0">
      <alignment horizontal="left" vertical="center" indent="1"/>
    </xf>
    <xf numFmtId="4" fontId="92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4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45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27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4" fontId="88" fillId="46" borderId="2" applyNumberFormat="0" applyProtection="0">
      <alignment vertical="center"/>
    </xf>
    <xf numFmtId="4" fontId="88" fillId="46" borderId="2" applyNumberFormat="0" applyProtection="0">
      <alignment vertical="center"/>
    </xf>
    <xf numFmtId="4" fontId="89" fillId="46" borderId="2" applyNumberFormat="0" applyProtection="0">
      <alignment vertical="center"/>
    </xf>
    <xf numFmtId="4" fontId="89" fillId="46" borderId="2" applyNumberFormat="0" applyProtection="0">
      <alignment vertical="center"/>
    </xf>
    <xf numFmtId="4" fontId="88" fillId="46" borderId="2" applyNumberFormat="0" applyProtection="0">
      <alignment horizontal="left" vertical="center" indent="1"/>
    </xf>
    <xf numFmtId="4" fontId="88" fillId="46" borderId="2" applyNumberFormat="0" applyProtection="0">
      <alignment horizontal="left" vertical="center" indent="1"/>
    </xf>
    <xf numFmtId="4" fontId="88" fillId="46" borderId="2" applyNumberFormat="0" applyProtection="0">
      <alignment horizontal="left" vertical="center" indent="1"/>
    </xf>
    <xf numFmtId="4" fontId="88" fillId="46" borderId="2" applyNumberFormat="0" applyProtection="0">
      <alignment horizontal="left" vertical="center" indent="1"/>
    </xf>
    <xf numFmtId="4" fontId="88" fillId="42" borderId="2" applyNumberFormat="0" applyProtection="0">
      <alignment horizontal="right" vertical="center"/>
    </xf>
    <xf numFmtId="4" fontId="88" fillId="42" borderId="2" applyNumberFormat="0" applyProtection="0">
      <alignment horizontal="right" vertical="center"/>
    </xf>
    <xf numFmtId="4" fontId="89" fillId="42" borderId="2" applyNumberFormat="0" applyProtection="0">
      <alignment horizontal="right" vertical="center"/>
    </xf>
    <xf numFmtId="4" fontId="89" fillId="42" borderId="2" applyNumberFormat="0" applyProtection="0">
      <alignment horizontal="right" vertical="center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0" fontId="37" fillId="31" borderId="2" applyNumberFormat="0" applyProtection="0">
      <alignment horizontal="left" vertical="center" indent="1"/>
    </xf>
    <xf numFmtId="4" fontId="94" fillId="42" borderId="2" applyNumberFormat="0" applyProtection="0">
      <alignment horizontal="right" vertical="center"/>
    </xf>
    <xf numFmtId="4" fontId="94" fillId="42" borderId="2" applyNumberFormat="0" applyProtection="0">
      <alignment horizontal="right" vertical="center"/>
    </xf>
    <xf numFmtId="191" fontId="145" fillId="0" borderId="0"/>
    <xf numFmtId="0" fontId="146" fillId="0" borderId="0">
      <alignment horizontal="center" vertical="center"/>
    </xf>
    <xf numFmtId="0" fontId="124" fillId="0" borderId="0"/>
    <xf numFmtId="0" fontId="124" fillId="0" borderId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57" borderId="1" applyNumberFormat="0" applyAlignment="0" applyProtection="0"/>
    <xf numFmtId="0" fontId="80" fillId="57" borderId="1" applyNumberFormat="0" applyAlignment="0" applyProtection="0"/>
    <xf numFmtId="0" fontId="80" fillId="5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147" fillId="0" borderId="11">
      <alignment horizontal="center" vertical="center" wrapText="1"/>
    </xf>
    <xf numFmtId="0" fontId="147" fillId="0" borderId="11">
      <alignment horizontal="center" vertical="center" wrapText="1"/>
    </xf>
    <xf numFmtId="0" fontId="147" fillId="0" borderId="11">
      <alignment horizontal="center" vertical="center" wrapText="1"/>
    </xf>
    <xf numFmtId="0" fontId="147" fillId="0" borderId="11">
      <alignment horizontal="center" vertical="center" wrapText="1"/>
    </xf>
    <xf numFmtId="0" fontId="147" fillId="0" borderId="11">
      <alignment horizontal="center" vertical="center" wrapText="1"/>
    </xf>
    <xf numFmtId="0" fontId="147" fillId="0" borderId="11">
      <alignment horizontal="center" vertical="center" wrapText="1"/>
    </xf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58" borderId="2" applyNumberFormat="0" applyAlignment="0" applyProtection="0"/>
    <xf numFmtId="0" fontId="86" fillId="58" borderId="2" applyNumberFormat="0" applyAlignment="0" applyProtection="0"/>
    <xf numFmtId="0" fontId="86" fillId="58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58" borderId="1" applyNumberFormat="0" applyAlignment="0" applyProtection="0"/>
    <xf numFmtId="0" fontId="57" fillId="58" borderId="1" applyNumberFormat="0" applyAlignment="0" applyProtection="0"/>
    <xf numFmtId="0" fontId="57" fillId="58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192" fontId="148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93" fontId="52" fillId="0" borderId="0" applyFont="0" applyFill="0" applyBorder="0" applyAlignment="0" applyProtection="0"/>
    <xf numFmtId="194" fontId="61" fillId="0" borderId="0" applyFill="0" applyBorder="0" applyProtection="0">
      <alignment vertical="center"/>
    </xf>
    <xf numFmtId="195" fontId="61" fillId="0" borderId="0" applyFill="0" applyBorder="0" applyProtection="0">
      <alignment vertical="center"/>
    </xf>
    <xf numFmtId="196" fontId="61" fillId="0" borderId="0" applyFill="0" applyBorder="0" applyProtection="0">
      <alignment vertical="center"/>
    </xf>
    <xf numFmtId="0" fontId="154" fillId="0" borderId="18" applyNumberFormat="0" applyFill="0" applyProtection="0">
      <alignment horizontal="center" vertical="center"/>
    </xf>
    <xf numFmtId="0" fontId="154" fillId="0" borderId="18" applyNumberFormat="0" applyFill="0" applyProtection="0">
      <alignment horizontal="center" vertical="center"/>
    </xf>
    <xf numFmtId="0" fontId="154" fillId="0" borderId="18" applyNumberFormat="0" applyFill="0" applyProtection="0">
      <alignment horizontal="center" vertical="center"/>
    </xf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5" fillId="59" borderId="0" applyNumberFormat="0">
      <alignment vertical="center"/>
    </xf>
    <xf numFmtId="0" fontId="156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6" fillId="0" borderId="0">
      <alignment vertical="top"/>
    </xf>
    <xf numFmtId="0" fontId="156" fillId="0" borderId="0">
      <alignment vertical="top"/>
    </xf>
    <xf numFmtId="4" fontId="85" fillId="30" borderId="11" applyBorder="0">
      <alignment horizontal="right"/>
    </xf>
    <xf numFmtId="4" fontId="85" fillId="30" borderId="11" applyBorder="0">
      <alignment horizontal="right"/>
    </xf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3" fontId="60" fillId="0" borderId="11" applyBorder="0">
      <alignment vertical="center"/>
    </xf>
    <xf numFmtId="3" fontId="60" fillId="0" borderId="11" applyBorder="0">
      <alignment vertical="center"/>
    </xf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158" fillId="0" borderId="33" applyFill="0" applyProtection="0">
      <alignment vertical="center" wrapText="1"/>
    </xf>
    <xf numFmtId="0" fontId="158" fillId="0" borderId="33" applyFill="0" applyProtection="0">
      <alignment vertical="center" wrapText="1"/>
    </xf>
    <xf numFmtId="0" fontId="158" fillId="0" borderId="33" applyFill="0" applyProtection="0">
      <alignment vertical="center" wrapText="1"/>
    </xf>
    <xf numFmtId="0" fontId="158" fillId="0" borderId="33" applyFill="0" applyProtection="0">
      <alignment vertical="center"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166" fontId="107" fillId="28" borderId="11">
      <alignment wrapText="1"/>
    </xf>
    <xf numFmtId="166" fontId="107" fillId="28" borderId="11">
      <alignment wrapText="1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159" fillId="0" borderId="13" applyFill="0" applyProtection="0">
      <alignment horizontal="center" vertical="center"/>
    </xf>
    <xf numFmtId="0" fontId="159" fillId="0" borderId="13" applyFill="0" applyProtection="0">
      <alignment horizontal="center" vertical="center"/>
    </xf>
    <xf numFmtId="0" fontId="159" fillId="0" borderId="13" applyFill="0" applyProtection="0">
      <alignment horizontal="center" vertical="center"/>
    </xf>
    <xf numFmtId="0" fontId="159" fillId="0" borderId="18" applyFill="0" applyProtection="0">
      <alignment horizontal="center" vertical="top"/>
    </xf>
    <xf numFmtId="0" fontId="37" fillId="0" borderId="0"/>
    <xf numFmtId="0" fontId="9" fillId="0" borderId="0"/>
    <xf numFmtId="0" fontId="37" fillId="0" borderId="0"/>
    <xf numFmtId="192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37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197" fontId="16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7" fontId="160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161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197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162" fillId="0" borderId="0"/>
    <xf numFmtId="0" fontId="1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163" fillId="0" borderId="0"/>
    <xf numFmtId="0" fontId="45" fillId="0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37" fillId="0" borderId="0"/>
    <xf numFmtId="0" fontId="52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3" fillId="0" borderId="0"/>
    <xf numFmtId="0" fontId="37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37" fillId="0" borderId="0"/>
    <xf numFmtId="0" fontId="163" fillId="0" borderId="0"/>
    <xf numFmtId="0" fontId="16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163" fillId="0" borderId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4" fillId="0" borderId="0"/>
    <xf numFmtId="0" fontId="161" fillId="0" borderId="0"/>
    <xf numFmtId="0" fontId="161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6" fillId="0" borderId="0"/>
    <xf numFmtId="0" fontId="37" fillId="0" borderId="0"/>
    <xf numFmtId="0" fontId="37" fillId="0" borderId="0"/>
    <xf numFmtId="0" fontId="37" fillId="0" borderId="0"/>
    <xf numFmtId="0" fontId="16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5" fillId="0" borderId="0"/>
    <xf numFmtId="0" fontId="16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165" fillId="0" borderId="0"/>
    <xf numFmtId="0" fontId="170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52" fillId="0" borderId="0"/>
    <xf numFmtId="0" fontId="16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3" fillId="0" borderId="0"/>
    <xf numFmtId="0" fontId="161" fillId="0" borderId="0"/>
    <xf numFmtId="0" fontId="161" fillId="0" borderId="0"/>
    <xf numFmtId="0" fontId="16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8" fontId="171" fillId="0" borderId="0" applyBorder="0" applyProtection="0"/>
    <xf numFmtId="198" fontId="172" fillId="0" borderId="0" applyBorder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5" fillId="0" borderId="0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9" fontId="61" fillId="0" borderId="0" applyFill="0" applyBorder="0" applyProtection="0">
      <alignment vertical="center"/>
    </xf>
    <xf numFmtId="10" fontId="61" fillId="0" borderId="0" applyFill="0" applyBorder="0" applyProtection="0">
      <alignment vertical="center"/>
    </xf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48" fillId="0" borderId="0"/>
    <xf numFmtId="0" fontId="47" fillId="0" borderId="0"/>
    <xf numFmtId="179" fontId="83" fillId="0" borderId="0" applyFill="0" applyBorder="0" applyAlignment="0" applyProtection="0"/>
    <xf numFmtId="179" fontId="83" fillId="0" borderId="0" applyFill="0" applyBorder="0" applyAlignment="0" applyProtection="0"/>
    <xf numFmtId="179" fontId="83" fillId="0" borderId="0" applyFill="0" applyBorder="0" applyAlignment="0" applyProtection="0"/>
    <xf numFmtId="179" fontId="83" fillId="0" borderId="0" applyFill="0" applyBorder="0" applyAlignment="0" applyProtection="0"/>
    <xf numFmtId="179" fontId="83" fillId="0" borderId="0" applyFill="0" applyBorder="0" applyAlignment="0" applyProtection="0"/>
    <xf numFmtId="179" fontId="83" fillId="0" borderId="0" applyFill="0" applyBorder="0" applyAlignment="0" applyProtection="0"/>
    <xf numFmtId="179" fontId="83" fillId="0" borderId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49" fontId="83" fillId="0" borderId="0">
      <alignment horizontal="center"/>
    </xf>
    <xf numFmtId="199" fontId="174" fillId="0" borderId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" fontId="83" fillId="0" borderId="0" applyFill="0" applyBorder="0" applyAlignment="0" applyProtection="0"/>
    <xf numFmtId="200" fontId="162" fillId="0" borderId="0" applyFill="0" applyBorder="0" applyAlignment="0" applyProtection="0"/>
    <xf numFmtId="200" fontId="162" fillId="0" borderId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52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52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43" fontId="175" fillId="0" borderId="0" applyFont="0" applyFill="0" applyBorder="0" applyAlignment="0" applyProtection="0"/>
    <xf numFmtId="187" fontId="37" fillId="0" borderId="0" applyFont="0" applyFill="0" applyBorder="0" applyAlignment="0" applyProtection="0"/>
    <xf numFmtId="43" fontId="161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73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165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176" fillId="0" borderId="0" applyFont="0" applyFill="0" applyBorder="0" applyAlignment="0" applyProtection="0"/>
    <xf numFmtId="43" fontId="52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4" fontId="85" fillId="28" borderId="11" applyFont="0" applyBorder="0">
      <alignment horizontal="right"/>
    </xf>
    <xf numFmtId="4" fontId="85" fillId="28" borderId="11" applyFont="0" applyBorder="0">
      <alignment horizontal="right"/>
    </xf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202" fontId="61" fillId="0" borderId="0" applyFill="0" applyBorder="0" applyProtection="0">
      <alignment vertical="center"/>
    </xf>
    <xf numFmtId="165" fontId="9" fillId="0" borderId="11" applyFont="0" applyFill="0" applyBorder="0" applyProtection="0">
      <alignment horizontal="center" vertical="center"/>
    </xf>
    <xf numFmtId="165" fontId="9" fillId="0" borderId="11" applyFont="0" applyFill="0" applyBorder="0" applyProtection="0">
      <alignment horizontal="center" vertical="center"/>
    </xf>
    <xf numFmtId="0" fontId="55" fillId="0" borderId="11" applyBorder="0">
      <alignment horizontal="center" vertical="center" wrapText="1"/>
    </xf>
    <xf numFmtId="0" fontId="55" fillId="0" borderId="11" applyBorder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43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206" fillId="0" borderId="0"/>
    <xf numFmtId="0" fontId="2" fillId="0" borderId="0"/>
    <xf numFmtId="0" fontId="1" fillId="0" borderId="0"/>
    <xf numFmtId="0" fontId="37" fillId="0" borderId="0"/>
    <xf numFmtId="40" fontId="208" fillId="0" borderId="0" applyFont="0" applyFill="0" applyBorder="0" applyAlignment="0" applyProtection="0"/>
    <xf numFmtId="0" fontId="209" fillId="0" borderId="0"/>
    <xf numFmtId="0" fontId="47" fillId="0" borderId="0"/>
    <xf numFmtId="169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169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206" fontId="37" fillId="30" borderId="33">
      <alignment wrapText="1"/>
      <protection locked="0"/>
    </xf>
    <xf numFmtId="0" fontId="48" fillId="0" borderId="0"/>
    <xf numFmtId="0" fontId="131" fillId="0" borderId="0"/>
    <xf numFmtId="0" fontId="48" fillId="0" borderId="0"/>
    <xf numFmtId="169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169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0" fontId="47" fillId="0" borderId="0"/>
    <xf numFmtId="169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169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0" fontId="47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7" fontId="9" fillId="0" borderId="0" applyFont="0" applyFill="0" applyBorder="0" applyAlignment="0" applyProtection="0"/>
    <xf numFmtId="0" fontId="61" fillId="66" borderId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31" fillId="0" borderId="0"/>
    <xf numFmtId="10" fontId="210" fillId="0" borderId="0" applyNumberFormat="0" applyFill="0" applyBorder="0" applyAlignment="0"/>
    <xf numFmtId="0" fontId="211" fillId="0" borderId="0"/>
    <xf numFmtId="0" fontId="212" fillId="0" borderId="11">
      <alignment horizontal="left" vertical="center"/>
    </xf>
    <xf numFmtId="0" fontId="118" fillId="0" borderId="0" applyFont="0" applyFill="0" applyBorder="0" applyAlignment="0" applyProtection="0">
      <alignment horizontal="right"/>
    </xf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>
      <alignment horizontal="right"/>
    </xf>
    <xf numFmtId="0" fontId="118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0" fontId="118" fillId="0" borderId="0" applyFont="0" applyFill="0" applyBorder="0" applyAlignment="0" applyProtection="0">
      <alignment horizontal="right"/>
    </xf>
    <xf numFmtId="0" fontId="118" fillId="0" borderId="0" applyFont="0" applyFill="0" applyBorder="0" applyAlignment="0" applyProtection="0">
      <alignment horizontal="right"/>
    </xf>
    <xf numFmtId="0" fontId="118" fillId="0" borderId="0" applyFont="0" applyFill="0" applyBorder="0" applyAlignment="0" applyProtection="0"/>
    <xf numFmtId="208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0" fontId="118" fillId="0" borderId="43" applyNumberFormat="0" applyFont="0" applyFill="0" applyAlignment="0" applyProtection="0"/>
    <xf numFmtId="169" fontId="63" fillId="0" borderId="0">
      <alignment vertical="top"/>
    </xf>
    <xf numFmtId="37" fontId="37" fillId="0" borderId="0"/>
    <xf numFmtId="0" fontId="213" fillId="0" borderId="0">
      <alignment vertical="center"/>
    </xf>
    <xf numFmtId="0" fontId="214" fillId="0" borderId="0" applyFill="0" applyBorder="0" applyProtection="0">
      <alignment horizontal="left"/>
    </xf>
    <xf numFmtId="167" fontId="164" fillId="28" borderId="11" applyNumberFormat="0" applyFont="0" applyBorder="0" applyAlignment="0" applyProtection="0"/>
    <xf numFmtId="0" fontId="118" fillId="0" borderId="0" applyFont="0" applyFill="0" applyBorder="0" applyAlignment="0" applyProtection="0">
      <alignment horizontal="right"/>
    </xf>
    <xf numFmtId="210" fontId="215" fillId="28" borderId="0" applyNumberFormat="0" applyFont="0" applyAlignment="0"/>
    <xf numFmtId="0" fontId="216" fillId="0" borderId="0" applyProtection="0">
      <alignment horizontal="right"/>
    </xf>
    <xf numFmtId="2" fontId="217" fillId="67" borderId="0" applyAlignment="0">
      <alignment horizontal="right"/>
      <protection locked="0"/>
    </xf>
    <xf numFmtId="169" fontId="77" fillId="0" borderId="0">
      <alignment vertical="top"/>
    </xf>
    <xf numFmtId="0" fontId="37" fillId="0" borderId="0"/>
    <xf numFmtId="211" fontId="218" fillId="0" borderId="11">
      <alignment horizontal="center" vertical="center" wrapText="1"/>
    </xf>
    <xf numFmtId="0" fontId="219" fillId="0" borderId="0" applyFill="0" applyBorder="0" applyProtection="0">
      <alignment vertical="center"/>
    </xf>
    <xf numFmtId="0" fontId="219" fillId="0" borderId="0" applyFill="0" applyBorder="0" applyProtection="0">
      <alignment vertical="center"/>
    </xf>
    <xf numFmtId="0" fontId="219" fillId="0" borderId="0" applyFill="0" applyBorder="0" applyProtection="0">
      <alignment vertical="center"/>
    </xf>
    <xf numFmtId="0" fontId="219" fillId="0" borderId="0" applyFill="0" applyBorder="0" applyProtection="0">
      <alignment vertical="center"/>
    </xf>
    <xf numFmtId="169" fontId="46" fillId="27" borderId="0">
      <alignment vertical="top"/>
    </xf>
    <xf numFmtId="169" fontId="46" fillId="0" borderId="0">
      <alignment vertical="top"/>
    </xf>
    <xf numFmtId="38" fontId="46" fillId="0" borderId="0">
      <alignment vertical="top"/>
    </xf>
    <xf numFmtId="212" fontId="220" fillId="0" borderId="0" applyFont="0" applyFill="0" applyBorder="0" applyAlignment="0" applyProtection="0"/>
    <xf numFmtId="213" fontId="220" fillId="0" borderId="0" applyFont="0" applyFill="0" applyBorder="0" applyAlignment="0" applyProtection="0"/>
    <xf numFmtId="214" fontId="221" fillId="0" borderId="11">
      <alignment horizontal="right"/>
      <protection locked="0"/>
    </xf>
    <xf numFmtId="215" fontId="220" fillId="0" borderId="0" applyFont="0" applyFill="0" applyBorder="0" applyAlignment="0" applyProtection="0"/>
    <xf numFmtId="216" fontId="220" fillId="0" borderId="0" applyFont="0" applyFill="0" applyBorder="0" applyAlignment="0" applyProtection="0"/>
    <xf numFmtId="215" fontId="220" fillId="0" borderId="0" applyFont="0" applyFill="0" applyBorder="0" applyAlignment="0" applyProtection="0"/>
    <xf numFmtId="216" fontId="220" fillId="0" borderId="0" applyFont="0" applyFill="0" applyBorder="0" applyAlignment="0" applyProtection="0"/>
    <xf numFmtId="0" fontId="118" fillId="0" borderId="0" applyFont="0" applyFill="0" applyBorder="0" applyAlignment="0" applyProtection="0">
      <alignment horizontal="right"/>
    </xf>
    <xf numFmtId="0" fontId="118" fillId="0" borderId="0" applyFill="0" applyBorder="0" applyProtection="0">
      <alignment vertical="center"/>
    </xf>
    <xf numFmtId="0" fontId="118" fillId="0" borderId="0" applyFont="0" applyFill="0" applyBorder="0" applyAlignment="0" applyProtection="0">
      <alignment horizontal="right"/>
    </xf>
    <xf numFmtId="3" fontId="9" fillId="0" borderId="41" applyFont="0" applyBorder="0">
      <alignment horizontal="center" vertical="center"/>
    </xf>
    <xf numFmtId="0" fontId="61" fillId="0" borderId="44"/>
    <xf numFmtId="217" fontId="9" fillId="0" borderId="0"/>
    <xf numFmtId="0" fontId="8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22" fillId="0" borderId="0">
      <alignment horizontal="right"/>
    </xf>
    <xf numFmtId="0" fontId="223" fillId="0" borderId="0"/>
    <xf numFmtId="0" fontId="37" fillId="0" borderId="0"/>
    <xf numFmtId="218" fontId="9" fillId="0" borderId="0" applyFont="0" applyAlignment="0">
      <alignment horizontal="center"/>
    </xf>
    <xf numFmtId="0" fontId="164" fillId="0" borderId="0"/>
    <xf numFmtId="219" fontId="164" fillId="0" borderId="0" applyFont="0" applyFill="0" applyBorder="0" applyAlignment="0" applyProtection="0"/>
    <xf numFmtId="220" fontId="164" fillId="0" borderId="0" applyFont="0" applyFill="0" applyBorder="0" applyAlignment="0" applyProtection="0"/>
    <xf numFmtId="1" fontId="224" fillId="0" borderId="0" applyProtection="0">
      <alignment horizontal="right" vertical="center"/>
    </xf>
    <xf numFmtId="49" fontId="225" fillId="0" borderId="20" applyFill="0" applyProtection="0">
      <alignment vertical="center"/>
    </xf>
    <xf numFmtId="9" fontId="37" fillId="0" borderId="0" applyFont="0" applyFill="0" applyBorder="0" applyAlignment="0" applyProtection="0"/>
    <xf numFmtId="37" fontId="226" fillId="30" borderId="18"/>
    <xf numFmtId="37" fontId="226" fillId="30" borderId="18"/>
    <xf numFmtId="221" fontId="227" fillId="0" borderId="45" applyBorder="0">
      <alignment horizontal="right"/>
      <protection locked="0"/>
    </xf>
    <xf numFmtId="49" fontId="228" fillId="0" borderId="11" applyNumberFormat="0">
      <alignment horizontal="left" vertical="center"/>
    </xf>
    <xf numFmtId="0" fontId="229" fillId="0" borderId="46">
      <alignment vertical="center"/>
    </xf>
    <xf numFmtId="0" fontId="230" fillId="0" borderId="0">
      <alignment horizontal="left" vertical="center" wrapText="1"/>
    </xf>
    <xf numFmtId="0" fontId="37" fillId="0" borderId="0"/>
    <xf numFmtId="0" fontId="231" fillId="0" borderId="0" applyBorder="0" applyProtection="0">
      <alignment vertical="center"/>
    </xf>
    <xf numFmtId="0" fontId="231" fillId="0" borderId="20" applyBorder="0" applyProtection="0">
      <alignment horizontal="right" vertical="center"/>
    </xf>
    <xf numFmtId="0" fontId="232" fillId="68" borderId="0" applyBorder="0" applyProtection="0">
      <alignment horizontal="centerContinuous" vertical="center"/>
    </xf>
    <xf numFmtId="0" fontId="232" fillId="69" borderId="20" applyBorder="0" applyProtection="0">
      <alignment horizontal="centerContinuous" vertical="center"/>
    </xf>
    <xf numFmtId="0" fontId="233" fillId="0" borderId="0"/>
    <xf numFmtId="169" fontId="95" fillId="47" borderId="0">
      <alignment horizontal="right" vertical="top"/>
    </xf>
    <xf numFmtId="0" fontId="223" fillId="0" borderId="0"/>
    <xf numFmtId="0" fontId="234" fillId="0" borderId="0" applyFill="0" applyBorder="0" applyProtection="0">
      <alignment horizontal="left"/>
    </xf>
    <xf numFmtId="0" fontId="214" fillId="0" borderId="17" applyFill="0" applyBorder="0" applyProtection="0">
      <alignment horizontal="left" vertical="top"/>
    </xf>
    <xf numFmtId="0" fontId="235" fillId="0" borderId="0">
      <alignment horizontal="centerContinuous"/>
    </xf>
    <xf numFmtId="0" fontId="236" fillId="0" borderId="17" applyFill="0" applyBorder="0" applyProtection="0"/>
    <xf numFmtId="0" fontId="236" fillId="0" borderId="0"/>
    <xf numFmtId="0" fontId="237" fillId="0" borderId="0" applyFill="0" applyBorder="0" applyProtection="0"/>
    <xf numFmtId="0" fontId="238" fillId="0" borderId="0"/>
    <xf numFmtId="0" fontId="239" fillId="0" borderId="43" applyFill="0" applyBorder="0" applyProtection="0">
      <alignment vertical="center"/>
    </xf>
    <xf numFmtId="0" fontId="240" fillId="0" borderId="0">
      <alignment horizontal="fill"/>
    </xf>
    <xf numFmtId="0" fontId="164" fillId="0" borderId="0"/>
    <xf numFmtId="0" fontId="241" fillId="0" borderId="20" applyBorder="0" applyProtection="0">
      <alignment horizontal="right"/>
    </xf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0" fontId="80" fillId="7" borderId="1" applyNumberFormat="0" applyAlignment="0" applyProtection="0"/>
    <xf numFmtId="3" fontId="242" fillId="0" borderId="0">
      <alignment horizontal="center" vertical="center" textRotation="90" wrapText="1"/>
    </xf>
    <xf numFmtId="222" fontId="55" fillId="0" borderId="11">
      <alignment vertical="top" wrapText="1"/>
    </xf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86" fillId="20" borderId="2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0" fontId="57" fillId="20" borderId="1" applyNumberFormat="0" applyAlignment="0" applyProtection="0"/>
    <xf numFmtId="223" fontId="243" fillId="0" borderId="11">
      <alignment vertical="top" wrapText="1"/>
    </xf>
    <xf numFmtId="4" fontId="244" fillId="0" borderId="11">
      <alignment horizontal="left" vertical="center"/>
    </xf>
    <xf numFmtId="4" fontId="244" fillId="0" borderId="11"/>
    <xf numFmtId="4" fontId="244" fillId="70" borderId="11"/>
    <xf numFmtId="4" fontId="244" fillId="71" borderId="11"/>
    <xf numFmtId="4" fontId="245" fillId="72" borderId="11"/>
    <xf numFmtId="4" fontId="246" fillId="27" borderId="11"/>
    <xf numFmtId="4" fontId="247" fillId="0" borderId="11">
      <alignment horizontal="center" wrapText="1"/>
    </xf>
    <xf numFmtId="223" fontId="244" fillId="0" borderId="11"/>
    <xf numFmtId="223" fontId="243" fillId="0" borderId="11">
      <alignment horizontal="center" vertical="center" wrapText="1"/>
    </xf>
    <xf numFmtId="223" fontId="243" fillId="0" borderId="11">
      <alignment vertical="top" wrapText="1"/>
    </xf>
    <xf numFmtId="0" fontId="83" fillId="0" borderId="0" applyNumberForma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83" fillId="0" borderId="24" applyNumberFormat="0" applyFill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58" fillId="21" borderId="7" applyNumberFormat="0" applyAlignment="0" applyProtection="0"/>
    <xf numFmtId="0" fontId="9" fillId="0" borderId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0" fontId="83" fillId="28" borderId="0" applyFill="0">
      <alignment wrapText="1"/>
    </xf>
    <xf numFmtId="7" fontId="248" fillId="0" borderId="0"/>
    <xf numFmtId="49" fontId="242" fillId="0" borderId="11">
      <alignment horizontal="right" vertical="top" wrapText="1"/>
    </xf>
    <xf numFmtId="179" fontId="249" fillId="0" borderId="0">
      <alignment horizontal="right" vertical="top" wrapTex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7" fillId="0" borderId="0"/>
    <xf numFmtId="0" fontId="164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" fontId="250" fillId="0" borderId="11">
      <alignment horizontal="left" vertical="center"/>
    </xf>
    <xf numFmtId="223" fontId="251" fillId="0" borderId="11">
      <alignment vertical="top"/>
    </xf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49" fontId="245" fillId="0" borderId="33">
      <alignment horizontal="left" vertical="center"/>
    </xf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189" fontId="252" fillId="0" borderId="11"/>
    <xf numFmtId="0" fontId="9" fillId="0" borderId="11" applyNumberFormat="0" applyFont="0" applyFill="0" applyAlignment="0" applyProtection="0"/>
    <xf numFmtId="3" fontId="253" fillId="73" borderId="33">
      <alignment horizontal="justify" vertical="center"/>
    </xf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0" fontId="81" fillId="0" borderId="9" applyNumberFormat="0" applyFill="0" applyAlignment="0" applyProtection="0"/>
    <xf numFmtId="49" fontId="254" fillId="74" borderId="42" applyBorder="0" applyProtection="0">
      <alignment horizontal="left" vertical="center"/>
    </xf>
    <xf numFmtId="49" fontId="249" fillId="0" borderId="0"/>
    <xf numFmtId="49" fontId="255" fillId="0" borderId="0">
      <alignment vertical="top"/>
    </xf>
    <xf numFmtId="179" fontId="83" fillId="0" borderId="0" applyFill="0" applyBorder="0" applyAlignment="0" applyProtection="0"/>
    <xf numFmtId="49" fontId="83" fillId="0" borderId="0">
      <alignment horizontal="center"/>
    </xf>
    <xf numFmtId="2" fontId="83" fillId="0" borderId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0" borderId="0" applyFont="0" applyFill="0" applyBorder="0" applyAlignment="0" applyProtection="0"/>
    <xf numFmtId="224" fontId="9" fillId="0" borderId="0" applyFont="0" applyFill="0" applyBorder="0" applyAlignment="0" applyProtection="0"/>
    <xf numFmtId="225" fontId="55" fillId="0" borderId="33">
      <alignment vertical="top" wrapText="1"/>
    </xf>
    <xf numFmtId="3" fontId="9" fillId="0" borderId="0" applyFont="0" applyBorder="0">
      <alignment horizontal="center"/>
    </xf>
    <xf numFmtId="49" fontId="243" fillId="0" borderId="11">
      <alignment horizontal="center" vertical="center" wrapText="1"/>
    </xf>
    <xf numFmtId="49" fontId="230" fillId="0" borderId="11" applyNumberFormat="0" applyFill="0" applyAlignment="0" applyProtection="0"/>
    <xf numFmtId="166" fontId="9" fillId="0" borderId="0"/>
    <xf numFmtId="0" fontId="37" fillId="0" borderId="0"/>
    <xf numFmtId="0" fontId="37" fillId="0" borderId="0"/>
    <xf numFmtId="43" fontId="161" fillId="0" borderId="0" applyFont="0" applyFill="0" applyBorder="0" applyAlignment="0" applyProtection="0"/>
    <xf numFmtId="0" fontId="37" fillId="0" borderId="0"/>
  </cellStyleXfs>
  <cellXfs count="1165">
    <xf numFmtId="0" fontId="0" fillId="0" borderId="0" xfId="0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7" fillId="24" borderId="10" xfId="0" applyFont="1" applyFill="1" applyBorder="1" applyAlignment="1">
      <alignment horizontal="left" vertical="center"/>
    </xf>
    <xf numFmtId="0" fontId="27" fillId="24" borderId="0" xfId="0" applyFont="1" applyFill="1" applyAlignment="1">
      <alignment horizontal="left" vertical="center"/>
    </xf>
    <xf numFmtId="0" fontId="28" fillId="0" borderId="0" xfId="0" applyNumberFormat="1" applyFont="1" applyBorder="1" applyAlignment="1">
      <alignment horizontal="left"/>
    </xf>
    <xf numFmtId="0" fontId="28" fillId="0" borderId="0" xfId="0" applyNumberFormat="1" applyFont="1" applyBorder="1" applyAlignment="1">
      <alignment horizontal="right"/>
    </xf>
    <xf numFmtId="0" fontId="27" fillId="0" borderId="0" xfId="0" applyNumberFormat="1" applyFont="1" applyBorder="1" applyAlignment="1">
      <alignment horizontal="left"/>
    </xf>
    <xf numFmtId="0" fontId="27" fillId="0" borderId="0" xfId="0" applyNumberFormat="1" applyFont="1" applyBorder="1" applyAlignment="1">
      <alignment horizontal="left" vertical="top"/>
    </xf>
    <xf numFmtId="0" fontId="27" fillId="0" borderId="0" xfId="0" applyNumberFormat="1" applyFont="1" applyBorder="1" applyAlignment="1">
      <alignment horizontal="center" vertical="center" wrapText="1"/>
    </xf>
    <xf numFmtId="0" fontId="27" fillId="0" borderId="0" xfId="0" applyNumberFormat="1" applyFont="1" applyBorder="1" applyAlignment="1">
      <alignment horizontal="left" vertical="top"/>
    </xf>
    <xf numFmtId="0" fontId="27" fillId="24" borderId="0" xfId="0" applyNumberFormat="1" applyFont="1" applyFill="1" applyBorder="1" applyAlignment="1">
      <alignment horizontal="left" vertical="top"/>
    </xf>
    <xf numFmtId="0" fontId="29" fillId="0" borderId="0" xfId="0" applyNumberFormat="1" applyFont="1" applyBorder="1" applyAlignment="1">
      <alignment horizontal="center"/>
    </xf>
    <xf numFmtId="0" fontId="32" fillId="24" borderId="0" xfId="0" applyFont="1" applyFill="1" applyAlignment="1">
      <alignment horizontal="right" vertical="top"/>
    </xf>
    <xf numFmtId="0" fontId="27" fillId="24" borderId="0" xfId="0" applyNumberFormat="1" applyFont="1" applyFill="1" applyBorder="1" applyAlignment="1">
      <alignment horizontal="left"/>
    </xf>
    <xf numFmtId="0" fontId="27" fillId="0" borderId="0" xfId="0" applyNumberFormat="1" applyFont="1" applyBorder="1" applyAlignment="1">
      <alignment horizontal="right"/>
    </xf>
    <xf numFmtId="0" fontId="27" fillId="0" borderId="10" xfId="0" applyFont="1" applyBorder="1" applyAlignment="1">
      <alignment horizontal="left" vertical="top"/>
    </xf>
    <xf numFmtId="0" fontId="27" fillId="0" borderId="0" xfId="0" applyFont="1" applyAlignment="1">
      <alignment horizontal="left" vertical="top"/>
    </xf>
    <xf numFmtId="0" fontId="35" fillId="0" borderId="10" xfId="0" applyFont="1" applyBorder="1" applyAlignment="1">
      <alignment horizontal="left" vertical="top"/>
    </xf>
    <xf numFmtId="0" fontId="35" fillId="0" borderId="0" xfId="0" applyFont="1" applyAlignment="1">
      <alignment horizontal="left" vertical="top"/>
    </xf>
    <xf numFmtId="0" fontId="27" fillId="0" borderId="0" xfId="0" applyFont="1" applyAlignment="1">
      <alignment horizontal="right"/>
    </xf>
    <xf numFmtId="0" fontId="35" fillId="0" borderId="10" xfId="0" applyFont="1" applyBorder="1" applyAlignment="1">
      <alignment horizontal="left" vertical="center"/>
    </xf>
    <xf numFmtId="0" fontId="27" fillId="0" borderId="0" xfId="0" applyFont="1" applyAlignment="1">
      <alignment horizontal="right" vertical="top"/>
    </xf>
    <xf numFmtId="0" fontId="35" fillId="24" borderId="10" xfId="0" applyFont="1" applyFill="1" applyBorder="1" applyAlignment="1">
      <alignment horizontal="left" vertical="top"/>
    </xf>
    <xf numFmtId="0" fontId="27" fillId="24" borderId="10" xfId="0" applyFont="1" applyFill="1" applyBorder="1" applyAlignment="1">
      <alignment horizontal="left" vertical="top"/>
    </xf>
    <xf numFmtId="0" fontId="35" fillId="0" borderId="0" xfId="0" applyNumberFormat="1" applyFont="1" applyBorder="1" applyAlignment="1">
      <alignment horizontal="left"/>
    </xf>
    <xf numFmtId="0" fontId="27" fillId="0" borderId="0" xfId="0" applyNumberFormat="1" applyFont="1" applyBorder="1" applyAlignment="1">
      <alignment horizontal="left" vertical="top"/>
    </xf>
    <xf numFmtId="0" fontId="27" fillId="0" borderId="0" xfId="0" applyNumberFormat="1" applyFont="1" applyBorder="1" applyAlignment="1">
      <alignment horizontal="justify" vertical="top" wrapText="1"/>
    </xf>
    <xf numFmtId="0" fontId="29" fillId="0" borderId="0" xfId="0" applyNumberFormat="1" applyFont="1" applyBorder="1" applyAlignment="1">
      <alignment horizontal="center"/>
    </xf>
    <xf numFmtId="0" fontId="27" fillId="0" borderId="13" xfId="0" applyFont="1" applyBorder="1" applyAlignment="1">
      <alignment horizontal="left" vertical="top" wrapText="1"/>
    </xf>
    <xf numFmtId="0" fontId="35" fillId="24" borderId="0" xfId="0" applyFont="1" applyFill="1" applyAlignment="1">
      <alignment horizontal="left" vertical="top"/>
    </xf>
    <xf numFmtId="0" fontId="27" fillId="24" borderId="0" xfId="0" applyFont="1" applyFill="1" applyAlignment="1">
      <alignment horizontal="left" vertical="top"/>
    </xf>
    <xf numFmtId="49" fontId="27" fillId="0" borderId="0" xfId="0" applyNumberFormat="1" applyFont="1" applyBorder="1" applyAlignment="1">
      <alignment horizontal="center" vertical="top"/>
    </xf>
    <xf numFmtId="0" fontId="27" fillId="0" borderId="0" xfId="0" applyFont="1" applyBorder="1" applyAlignment="1">
      <alignment horizontal="left" vertical="top"/>
    </xf>
    <xf numFmtId="0" fontId="27" fillId="0" borderId="0" xfId="0" applyFont="1" applyBorder="1" applyAlignment="1">
      <alignment horizontal="left" vertical="top" wrapText="1"/>
    </xf>
    <xf numFmtId="0" fontId="27" fillId="0" borderId="0" xfId="0" applyFont="1" applyBorder="1" applyAlignment="1">
      <alignment horizontal="center" vertical="top"/>
    </xf>
    <xf numFmtId="0" fontId="27" fillId="0" borderId="0" xfId="0" applyFont="1" applyBorder="1" applyAlignment="1">
      <alignment horizontal="left"/>
    </xf>
    <xf numFmtId="0" fontId="27" fillId="0" borderId="13" xfId="0" applyFont="1" applyBorder="1" applyAlignment="1">
      <alignment horizontal="left" vertical="top"/>
    </xf>
    <xf numFmtId="0" fontId="8" fillId="24" borderId="0" xfId="43" applyFill="1"/>
    <xf numFmtId="0" fontId="8" fillId="0" borderId="0" xfId="43"/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7" fillId="0" borderId="0" xfId="0" applyNumberFormat="1" applyFont="1" applyAlignment="1">
      <alignment horizontal="center"/>
    </xf>
    <xf numFmtId="0" fontId="29" fillId="0" borderId="0" xfId="0" applyNumberFormat="1" applyFont="1" applyBorder="1" applyAlignment="1">
      <alignment horizontal="center" wrapText="1"/>
    </xf>
    <xf numFmtId="0" fontId="39" fillId="0" borderId="0" xfId="43" applyFont="1" applyAlignment="1">
      <alignment horizontal="right" vertical="center"/>
    </xf>
    <xf numFmtId="0" fontId="40" fillId="24" borderId="11" xfId="42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 vertical="center" wrapText="1"/>
    </xf>
    <xf numFmtId="165" fontId="27" fillId="24" borderId="11" xfId="42" applyNumberFormat="1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 wrapText="1"/>
    </xf>
    <xf numFmtId="0" fontId="27" fillId="24" borderId="11" xfId="42" applyNumberFormat="1" applyFont="1" applyFill="1" applyBorder="1" applyAlignment="1" applyProtection="1">
      <alignment horizontal="center"/>
      <protection locked="0"/>
    </xf>
    <xf numFmtId="0" fontId="27" fillId="24" borderId="11" xfId="42" applyNumberFormat="1" applyFont="1" applyFill="1" applyBorder="1" applyAlignment="1" applyProtection="1">
      <alignment horizontal="center"/>
    </xf>
    <xf numFmtId="4" fontId="40" fillId="24" borderId="11" xfId="42" applyNumberFormat="1" applyFont="1" applyFill="1" applyBorder="1" applyAlignment="1" applyProtection="1">
      <alignment horizontal="center" vertical="center" wrapText="1"/>
    </xf>
    <xf numFmtId="4" fontId="27" fillId="24" borderId="11" xfId="42" applyNumberFormat="1" applyFont="1" applyFill="1" applyBorder="1" applyAlignment="1" applyProtection="1">
      <alignment horizontal="center" vertical="center" wrapText="1"/>
    </xf>
    <xf numFmtId="49" fontId="27" fillId="24" borderId="11" xfId="42" applyNumberFormat="1" applyFont="1" applyFill="1" applyBorder="1" applyAlignment="1" applyProtection="1">
      <alignment horizontal="center" vertical="center"/>
    </xf>
    <xf numFmtId="49" fontId="27" fillId="24" borderId="11" xfId="42" applyNumberFormat="1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/>
    </xf>
    <xf numFmtId="0" fontId="35" fillId="24" borderId="11" xfId="42" applyFont="1" applyFill="1" applyBorder="1" applyAlignment="1" applyProtection="1">
      <alignment horizontal="center"/>
    </xf>
    <xf numFmtId="0" fontId="27" fillId="24" borderId="11" xfId="42" applyFont="1" applyFill="1" applyBorder="1" applyAlignment="1" applyProtection="1">
      <alignment horizontal="center"/>
      <protection locked="0"/>
    </xf>
    <xf numFmtId="0" fontId="27" fillId="24" borderId="11" xfId="42" applyFont="1" applyFill="1" applyBorder="1" applyProtection="1">
      <protection locked="0"/>
    </xf>
    <xf numFmtId="166" fontId="27" fillId="24" borderId="11" xfId="42" applyNumberFormat="1" applyFont="1" applyFill="1" applyBorder="1" applyAlignment="1" applyProtection="1">
      <alignment horizontal="center"/>
      <protection locked="0"/>
    </xf>
    <xf numFmtId="4" fontId="27" fillId="24" borderId="11" xfId="42" applyNumberFormat="1" applyFont="1" applyFill="1" applyBorder="1" applyAlignment="1" applyProtection="1">
      <alignment horizontal="center"/>
      <protection locked="0"/>
    </xf>
    <xf numFmtId="0" fontId="27" fillId="24" borderId="11" xfId="44" applyFont="1" applyFill="1" applyBorder="1" applyAlignment="1" applyProtection="1">
      <alignment horizontal="right" vertical="center"/>
    </xf>
    <xf numFmtId="165" fontId="27" fillId="24" borderId="11" xfId="42" applyNumberFormat="1" applyFont="1" applyFill="1" applyBorder="1" applyAlignment="1" applyProtection="1">
      <alignment horizontal="center"/>
    </xf>
    <xf numFmtId="4" fontId="27" fillId="25" borderId="11" xfId="42" applyNumberFormat="1" applyFont="1" applyFill="1" applyBorder="1" applyAlignment="1" applyProtection="1">
      <alignment horizontal="center"/>
    </xf>
    <xf numFmtId="0" fontId="42" fillId="0" borderId="0" xfId="43" applyFont="1" applyAlignment="1">
      <alignment horizontal="right"/>
    </xf>
    <xf numFmtId="165" fontId="40" fillId="24" borderId="11" xfId="42" applyNumberFormat="1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left"/>
    </xf>
    <xf numFmtId="0" fontId="27" fillId="25" borderId="11" xfId="42" applyNumberFormat="1" applyFont="1" applyFill="1" applyBorder="1" applyAlignment="1" applyProtection="1">
      <alignment horizontal="center"/>
      <protection locked="0"/>
    </xf>
    <xf numFmtId="0" fontId="34" fillId="24" borderId="11" xfId="42" applyFont="1" applyFill="1" applyBorder="1" applyAlignment="1" applyProtection="1">
      <alignment horizontal="right"/>
    </xf>
    <xf numFmtId="0" fontId="34" fillId="24" borderId="11" xfId="42" applyNumberFormat="1" applyFont="1" applyFill="1" applyBorder="1" applyAlignment="1" applyProtection="1">
      <alignment horizontal="right"/>
      <protection locked="0"/>
    </xf>
    <xf numFmtId="0" fontId="44" fillId="24" borderId="0" xfId="43" applyFont="1" applyFill="1" applyAlignment="1">
      <alignment horizontal="right"/>
    </xf>
    <xf numFmtId="0" fontId="43" fillId="24" borderId="11" xfId="42" applyFont="1" applyFill="1" applyBorder="1" applyAlignment="1" applyProtection="1">
      <alignment horizontal="center"/>
    </xf>
    <xf numFmtId="0" fontId="35" fillId="24" borderId="11" xfId="42" applyFont="1" applyFill="1" applyBorder="1" applyAlignment="1" applyProtection="1">
      <alignment horizontal="left"/>
    </xf>
    <xf numFmtId="165" fontId="35" fillId="24" borderId="11" xfId="42" applyNumberFormat="1" applyFont="1" applyFill="1" applyBorder="1" applyAlignment="1" applyProtection="1">
      <alignment horizontal="center"/>
    </xf>
    <xf numFmtId="0" fontId="38" fillId="24" borderId="0" xfId="43" applyFont="1" applyFill="1"/>
    <xf numFmtId="0" fontId="27" fillId="24" borderId="11" xfId="42" applyFont="1" applyFill="1" applyBorder="1" applyAlignment="1" applyProtection="1">
      <alignment horizontal="center" vertical="center"/>
    </xf>
    <xf numFmtId="0" fontId="27" fillId="24" borderId="11" xfId="42" applyFont="1" applyFill="1" applyBorder="1" applyAlignment="1" applyProtection="1">
      <alignment horizontal="left" wrapText="1"/>
    </xf>
    <xf numFmtId="0" fontId="27" fillId="24" borderId="22" xfId="42" applyNumberFormat="1" applyFont="1" applyFill="1" applyBorder="1" applyAlignment="1" applyProtection="1">
      <alignment horizontal="center" vertical="center" wrapText="1"/>
      <protection locked="0"/>
    </xf>
    <xf numFmtId="165" fontId="27" fillId="24" borderId="22" xfId="42" applyNumberFormat="1" applyFont="1" applyFill="1" applyBorder="1" applyAlignment="1" applyProtection="1">
      <alignment horizontal="center" vertical="center" wrapText="1"/>
    </xf>
    <xf numFmtId="0" fontId="8" fillId="24" borderId="0" xfId="43" applyFill="1" applyBorder="1"/>
    <xf numFmtId="0" fontId="27" fillId="24" borderId="11" xfId="42" applyFont="1" applyFill="1" applyBorder="1" applyAlignment="1" applyProtection="1">
      <alignment horizontal="left" vertical="center" wrapText="1"/>
    </xf>
    <xf numFmtId="0" fontId="27" fillId="24" borderId="11" xfId="42" applyNumberFormat="1" applyFont="1" applyFill="1" applyBorder="1" applyAlignment="1" applyProtection="1">
      <alignment horizontal="center" vertical="center"/>
      <protection locked="0"/>
    </xf>
    <xf numFmtId="0" fontId="27" fillId="24" borderId="23" xfId="42" applyNumberFormat="1" applyFont="1" applyFill="1" applyBorder="1" applyAlignment="1" applyProtection="1">
      <alignment horizontal="center" vertical="center"/>
      <protection locked="0"/>
    </xf>
    <xf numFmtId="0" fontId="35" fillId="24" borderId="11" xfId="42" applyFont="1" applyFill="1" applyBorder="1" applyAlignment="1" applyProtection="1">
      <alignment horizontal="center" vertical="center"/>
    </xf>
    <xf numFmtId="0" fontId="35" fillId="24" borderId="11" xfId="42" applyFont="1" applyFill="1" applyBorder="1" applyAlignment="1" applyProtection="1">
      <alignment horizontal="center" wrapText="1"/>
    </xf>
    <xf numFmtId="0" fontId="35" fillId="24" borderId="11" xfId="42" applyNumberFormat="1" applyFont="1" applyFill="1" applyBorder="1" applyAlignment="1" applyProtection="1">
      <alignment horizontal="center"/>
      <protection locked="0"/>
    </xf>
    <xf numFmtId="0" fontId="34" fillId="24" borderId="11" xfId="42" quotePrefix="1" applyNumberFormat="1" applyFont="1" applyFill="1" applyBorder="1" applyAlignment="1" applyProtection="1">
      <alignment horizontal="right"/>
      <protection locked="0"/>
    </xf>
    <xf numFmtId="49" fontId="27" fillId="24" borderId="11" xfId="42" applyNumberFormat="1" applyFont="1" applyFill="1" applyBorder="1" applyAlignment="1" applyProtection="1">
      <alignment horizontal="center"/>
    </xf>
    <xf numFmtId="0" fontId="111" fillId="0" borderId="0" xfId="0" applyFont="1" applyAlignment="1">
      <alignment horizontal="center" vertical="center" wrapText="1"/>
    </xf>
    <xf numFmtId="0" fontId="111" fillId="0" borderId="0" xfId="0" applyFont="1"/>
    <xf numFmtId="0" fontId="111" fillId="0" borderId="0" xfId="0" applyFont="1" applyAlignment="1">
      <alignment horizontal="right"/>
    </xf>
    <xf numFmtId="0" fontId="112" fillId="0" borderId="11" xfId="0" applyFont="1" applyBorder="1" applyAlignment="1">
      <alignment horizontal="center" vertical="center" wrapText="1"/>
    </xf>
    <xf numFmtId="0" fontId="112" fillId="0" borderId="0" xfId="0" applyFont="1"/>
    <xf numFmtId="0" fontId="111" fillId="0" borderId="11" xfId="0" applyFont="1" applyBorder="1" applyAlignment="1">
      <alignment horizontal="center" vertical="center" wrapText="1"/>
    </xf>
    <xf numFmtId="0" fontId="111" fillId="0" borderId="11" xfId="0" applyFont="1" applyBorder="1"/>
    <xf numFmtId="0" fontId="113" fillId="0" borderId="11" xfId="0" applyFont="1" applyBorder="1" applyAlignment="1">
      <alignment horizontal="center"/>
    </xf>
    <xf numFmtId="0" fontId="113" fillId="0" borderId="11" xfId="0" applyFont="1" applyBorder="1"/>
    <xf numFmtId="0" fontId="113" fillId="0" borderId="0" xfId="0" applyFont="1"/>
    <xf numFmtId="0" fontId="27" fillId="25" borderId="11" xfId="42" applyNumberFormat="1" applyFont="1" applyFill="1" applyBorder="1" applyAlignment="1" applyProtection="1">
      <alignment horizontal="center" wrapText="1" shrinkToFit="1"/>
      <protection locked="0"/>
    </xf>
    <xf numFmtId="0" fontId="27" fillId="24" borderId="11" xfId="42" quotePrefix="1" applyNumberFormat="1" applyFont="1" applyFill="1" applyBorder="1" applyAlignment="1" applyProtection="1">
      <alignment horizontal="center"/>
    </xf>
    <xf numFmtId="0" fontId="34" fillId="24" borderId="11" xfId="42" applyNumberFormat="1" applyFont="1" applyFill="1" applyBorder="1" applyAlignment="1" applyProtection="1">
      <alignment horizontal="right"/>
    </xf>
    <xf numFmtId="0" fontId="35" fillId="24" borderId="11" xfId="42" applyFont="1" applyFill="1" applyBorder="1" applyAlignment="1" applyProtection="1">
      <alignment horizontal="left" wrapText="1"/>
    </xf>
    <xf numFmtId="0" fontId="111" fillId="0" borderId="0" xfId="0" applyNumberFormat="1" applyFont="1" applyBorder="1" applyAlignment="1">
      <alignment horizontal="left"/>
    </xf>
    <xf numFmtId="0" fontId="111" fillId="0" borderId="0" xfId="0" applyNumberFormat="1" applyFont="1" applyBorder="1" applyAlignment="1">
      <alignment horizontal="left" vertical="top"/>
    </xf>
    <xf numFmtId="0" fontId="28" fillId="0" borderId="0" xfId="0" applyNumberFormat="1" applyFont="1" applyBorder="1" applyAlignment="1">
      <alignment horizontal="left" vertical="top"/>
    </xf>
    <xf numFmtId="0" fontId="27" fillId="0" borderId="0" xfId="0" applyNumberFormat="1" applyFont="1" applyBorder="1" applyAlignment="1">
      <alignment horizontal="left" vertical="top"/>
    </xf>
    <xf numFmtId="0" fontId="27" fillId="0" borderId="10" xfId="0" applyFont="1" applyBorder="1" applyAlignment="1">
      <alignment horizontal="right" vertical="top"/>
    </xf>
    <xf numFmtId="0" fontId="27" fillId="0" borderId="10" xfId="0" applyNumberFormat="1" applyFont="1" applyBorder="1" applyAlignment="1">
      <alignment vertical="top"/>
    </xf>
    <xf numFmtId="0" fontId="116" fillId="0" borderId="0" xfId="295" applyFont="1" applyAlignment="1">
      <alignment vertical="top" wrapText="1"/>
    </xf>
    <xf numFmtId="0" fontId="116" fillId="0" borderId="0" xfId="295" applyFont="1" applyAlignment="1">
      <alignment wrapText="1"/>
    </xf>
    <xf numFmtId="0" fontId="116" fillId="0" borderId="0" xfId="295" applyFont="1" applyAlignment="1">
      <alignment horizontal="center" vertical="center" wrapText="1"/>
    </xf>
    <xf numFmtId="0" fontId="39" fillId="0" borderId="11" xfId="295" applyFont="1" applyBorder="1" applyAlignment="1">
      <alignment horizontal="center" vertical="center" wrapText="1"/>
    </xf>
    <xf numFmtId="0" fontId="39" fillId="0" borderId="11" xfId="295" applyFont="1" applyBorder="1" applyAlignment="1">
      <alignment wrapText="1"/>
    </xf>
    <xf numFmtId="179" fontId="39" fillId="0" borderId="11" xfId="295" applyNumberFormat="1" applyFont="1" applyBorder="1" applyAlignment="1">
      <alignment horizontal="center" vertical="center" wrapText="1"/>
    </xf>
    <xf numFmtId="2" fontId="111" fillId="0" borderId="11" xfId="295" applyNumberFormat="1" applyFont="1" applyBorder="1" applyAlignment="1">
      <alignment horizontal="center" vertical="center" wrapText="1"/>
    </xf>
    <xf numFmtId="2" fontId="39" fillId="0" borderId="11" xfId="295" applyNumberFormat="1" applyFont="1" applyBorder="1" applyAlignment="1">
      <alignment horizontal="center" vertical="center" wrapText="1"/>
    </xf>
    <xf numFmtId="0" fontId="39" fillId="0" borderId="11" xfId="295" applyFont="1" applyBorder="1" applyAlignment="1">
      <alignment vertical="center" wrapText="1"/>
    </xf>
    <xf numFmtId="1" fontId="39" fillId="0" borderId="11" xfId="295" applyNumberFormat="1" applyFont="1" applyBorder="1" applyAlignment="1">
      <alignment horizontal="center" vertical="center" wrapText="1"/>
    </xf>
    <xf numFmtId="4" fontId="39" fillId="0" borderId="11" xfId="295" applyNumberFormat="1" applyFont="1" applyBorder="1" applyAlignment="1">
      <alignment horizontal="center" vertical="center" wrapText="1"/>
    </xf>
    <xf numFmtId="0" fontId="117" fillId="0" borderId="11" xfId="295" applyFont="1" applyBorder="1" applyAlignment="1">
      <alignment wrapText="1"/>
    </xf>
    <xf numFmtId="0" fontId="117" fillId="0" borderId="11" xfId="295" applyFont="1" applyBorder="1" applyAlignment="1">
      <alignment horizontal="center" vertical="center" wrapText="1"/>
    </xf>
    <xf numFmtId="2" fontId="117" fillId="0" borderId="11" xfId="295" applyNumberFormat="1" applyFont="1" applyBorder="1" applyAlignment="1">
      <alignment horizontal="center" vertical="center" wrapText="1"/>
    </xf>
    <xf numFmtId="179" fontId="117" fillId="0" borderId="11" xfId="295" applyNumberFormat="1" applyFont="1" applyBorder="1" applyAlignment="1">
      <alignment horizontal="center" vertical="center" wrapText="1"/>
    </xf>
    <xf numFmtId="0" fontId="39" fillId="0" borderId="0" xfId="295" applyFont="1" applyAlignment="1">
      <alignment wrapText="1"/>
    </xf>
    <xf numFmtId="0" fontId="39" fillId="0" borderId="0" xfId="295" applyFont="1" applyAlignment="1">
      <alignment horizontal="center" vertical="center" wrapText="1"/>
    </xf>
    <xf numFmtId="0" fontId="27" fillId="0" borderId="13" xfId="0" applyFont="1" applyBorder="1" applyAlignment="1">
      <alignment horizontal="justify" vertical="top" wrapText="1"/>
    </xf>
    <xf numFmtId="0" fontId="27" fillId="0" borderId="13" xfId="0" applyFont="1" applyBorder="1" applyAlignment="1">
      <alignment horizontal="right" vertical="top" wrapText="1"/>
    </xf>
    <xf numFmtId="0" fontId="27" fillId="0" borderId="13" xfId="0" applyFont="1" applyBorder="1" applyAlignment="1">
      <alignment horizontal="justify" vertical="top"/>
    </xf>
    <xf numFmtId="0" fontId="27" fillId="0" borderId="0" xfId="0" applyNumberFormat="1" applyFont="1" applyBorder="1" applyAlignment="1">
      <alignment horizontal="left"/>
    </xf>
    <xf numFmtId="0" fontId="35" fillId="24" borderId="0" xfId="0" applyNumberFormat="1" applyFont="1" applyFill="1" applyBorder="1" applyAlignment="1">
      <alignment horizontal="left"/>
    </xf>
    <xf numFmtId="0" fontId="34" fillId="0" borderId="10" xfId="0" applyFont="1" applyBorder="1" applyAlignment="1">
      <alignment horizontal="left" vertical="top"/>
    </xf>
    <xf numFmtId="0" fontId="34" fillId="0" borderId="0" xfId="0" applyFont="1" applyAlignment="1">
      <alignment horizontal="left" vertical="top"/>
    </xf>
    <xf numFmtId="0" fontId="27" fillId="0" borderId="0" xfId="0" applyNumberFormat="1" applyFont="1" applyBorder="1" applyAlignment="1">
      <alignment horizontal="left"/>
    </xf>
    <xf numFmtId="0" fontId="40" fillId="24" borderId="11" xfId="42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 vertical="center" wrapText="1"/>
    </xf>
    <xf numFmtId="0" fontId="6" fillId="24" borderId="0" xfId="441" applyFill="1"/>
    <xf numFmtId="0" fontId="6" fillId="0" borderId="0" xfId="441"/>
    <xf numFmtId="0" fontId="38" fillId="0" borderId="0" xfId="441" applyFont="1"/>
    <xf numFmtId="0" fontId="39" fillId="0" borderId="0" xfId="441" applyFont="1" applyAlignment="1">
      <alignment horizontal="right"/>
    </xf>
    <xf numFmtId="0" fontId="27" fillId="24" borderId="22" xfId="42" applyFont="1" applyFill="1" applyBorder="1" applyAlignment="1" applyProtection="1">
      <alignment vertical="center"/>
    </xf>
    <xf numFmtId="0" fontId="27" fillId="24" borderId="22" xfId="42" applyFont="1" applyFill="1" applyBorder="1" applyAlignment="1" applyProtection="1">
      <alignment horizontal="center" vertical="center"/>
    </xf>
    <xf numFmtId="0" fontId="27" fillId="24" borderId="22" xfId="42" applyFont="1" applyFill="1" applyBorder="1" applyAlignment="1" applyProtection="1">
      <alignment horizontal="center" vertical="center" wrapText="1"/>
    </xf>
    <xf numFmtId="179" fontId="27" fillId="24" borderId="11" xfId="42" applyNumberFormat="1" applyFont="1" applyFill="1" applyBorder="1" applyAlignment="1" applyProtection="1">
      <alignment horizontal="center"/>
    </xf>
    <xf numFmtId="179" fontId="35" fillId="24" borderId="11" xfId="42" applyNumberFormat="1" applyFont="1" applyFill="1" applyBorder="1" applyAlignment="1" applyProtection="1">
      <alignment horizontal="center"/>
    </xf>
    <xf numFmtId="179" fontId="27" fillId="24" borderId="11" xfId="42" applyNumberFormat="1" applyFont="1" applyFill="1" applyBorder="1" applyAlignment="1" applyProtection="1">
      <alignment horizontal="center"/>
      <protection locked="0"/>
    </xf>
    <xf numFmtId="179" fontId="27" fillId="24" borderId="11" xfId="42" applyNumberFormat="1" applyFont="1" applyFill="1" applyBorder="1" applyProtection="1">
      <protection locked="0"/>
    </xf>
    <xf numFmtId="179" fontId="27" fillId="24" borderId="11" xfId="44" applyNumberFormat="1" applyFont="1" applyFill="1" applyBorder="1" applyAlignment="1" applyProtection="1">
      <alignment horizontal="right" vertical="center"/>
    </xf>
    <xf numFmtId="179" fontId="27" fillId="25" borderId="11" xfId="42" applyNumberFormat="1" applyFont="1" applyFill="1" applyBorder="1" applyAlignment="1" applyProtection="1">
      <alignment horizontal="center"/>
    </xf>
    <xf numFmtId="179" fontId="6" fillId="0" borderId="0" xfId="441" applyNumberFormat="1"/>
    <xf numFmtId="0" fontId="27" fillId="24" borderId="11" xfId="42" applyNumberFormat="1" applyFont="1" applyFill="1" applyBorder="1" applyAlignment="1" applyProtection="1">
      <alignment horizontal="right"/>
      <protection locked="0"/>
    </xf>
    <xf numFmtId="0" fontId="27" fillId="24" borderId="11" xfId="42" applyNumberFormat="1" applyFont="1" applyFill="1" applyBorder="1" applyAlignment="1" applyProtection="1">
      <alignment horizontal="right"/>
    </xf>
    <xf numFmtId="0" fontId="39" fillId="0" borderId="0" xfId="441" applyFont="1" applyAlignment="1">
      <alignment horizontal="right" vertical="center"/>
    </xf>
    <xf numFmtId="179" fontId="27" fillId="24" borderId="11" xfId="42" applyNumberFormat="1" applyFont="1" applyFill="1" applyBorder="1" applyAlignment="1" applyProtection="1">
      <alignment horizontal="center" wrapText="1"/>
    </xf>
    <xf numFmtId="179" fontId="40" fillId="24" borderId="11" xfId="42" applyNumberFormat="1" applyFont="1" applyFill="1" applyBorder="1" applyAlignment="1" applyProtection="1">
      <alignment horizontal="center" wrapText="1"/>
      <protection locked="0"/>
    </xf>
    <xf numFmtId="179" fontId="27" fillId="24" borderId="11" xfId="42" applyNumberFormat="1" applyFont="1" applyFill="1" applyBorder="1" applyAlignment="1" applyProtection="1">
      <alignment horizontal="center" wrapText="1"/>
      <protection locked="0"/>
    </xf>
    <xf numFmtId="179" fontId="27" fillId="25" borderId="11" xfId="42" applyNumberFormat="1" applyFont="1" applyFill="1" applyBorder="1" applyAlignment="1" applyProtection="1">
      <alignment horizontal="center" wrapText="1"/>
      <protection locked="0"/>
    </xf>
    <xf numFmtId="179" fontId="27" fillId="25" borderId="11" xfId="42" applyNumberFormat="1" applyFont="1" applyFill="1" applyBorder="1" applyAlignment="1" applyProtection="1">
      <alignment horizontal="center"/>
      <protection locked="0"/>
    </xf>
    <xf numFmtId="179" fontId="27" fillId="24" borderId="11" xfId="42" applyNumberFormat="1" applyFont="1" applyFill="1" applyBorder="1" applyAlignment="1" applyProtection="1">
      <alignment horizontal="right" wrapText="1"/>
    </xf>
    <xf numFmtId="179" fontId="27" fillId="25" borderId="11" xfId="42" applyNumberFormat="1" applyFont="1" applyFill="1" applyBorder="1" applyAlignment="1" applyProtection="1">
      <alignment horizontal="center" wrapText="1"/>
    </xf>
    <xf numFmtId="0" fontId="35" fillId="24" borderId="11" xfId="42" applyFont="1" applyFill="1" applyBorder="1" applyAlignment="1" applyProtection="1">
      <alignment horizontal="center" wrapText="1"/>
    </xf>
    <xf numFmtId="0" fontId="27" fillId="24" borderId="11" xfId="42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 vertical="center"/>
    </xf>
    <xf numFmtId="188" fontId="0" fillId="0" borderId="0" xfId="442" applyNumberFormat="1" applyFont="1"/>
    <xf numFmtId="0" fontId="27" fillId="24" borderId="11" xfId="42" applyFont="1" applyFill="1" applyBorder="1" applyAlignment="1" applyProtection="1">
      <alignment horizontal="center" vertical="center"/>
    </xf>
    <xf numFmtId="0" fontId="40" fillId="24" borderId="11" xfId="42" applyFont="1" applyFill="1" applyBorder="1" applyAlignment="1" applyProtection="1">
      <alignment horizontal="left" wrapText="1"/>
      <protection locked="0"/>
    </xf>
    <xf numFmtId="188" fontId="27" fillId="24" borderId="11" xfId="442" applyNumberFormat="1" applyFont="1" applyFill="1" applyBorder="1" applyAlignment="1" applyProtection="1">
      <alignment horizontal="center" wrapText="1"/>
      <protection locked="0"/>
    </xf>
    <xf numFmtId="188" fontId="27" fillId="24" borderId="11" xfId="442" applyNumberFormat="1" applyFont="1" applyFill="1" applyBorder="1" applyAlignment="1" applyProtection="1">
      <alignment horizontal="center" vertical="center"/>
    </xf>
    <xf numFmtId="188" fontId="27" fillId="24" borderId="11" xfId="442" applyNumberFormat="1" applyFont="1" applyFill="1" applyBorder="1" applyAlignment="1" applyProtection="1">
      <alignment horizontal="center" vertical="center" wrapText="1"/>
      <protection locked="0"/>
    </xf>
    <xf numFmtId="190" fontId="27" fillId="24" borderId="11" xfId="442" applyNumberFormat="1" applyFont="1" applyFill="1" applyBorder="1" applyAlignment="1" applyProtection="1">
      <alignment horizontal="center" vertical="center"/>
    </xf>
    <xf numFmtId="0" fontId="35" fillId="24" borderId="11" xfId="42" applyFont="1" applyFill="1" applyBorder="1" applyAlignment="1" applyProtection="1">
      <alignment horizontal="right" wrapText="1"/>
    </xf>
    <xf numFmtId="165" fontId="35" fillId="25" borderId="11" xfId="42" applyNumberFormat="1" applyFont="1" applyFill="1" applyBorder="1" applyAlignment="1" applyProtection="1">
      <alignment horizontal="center" wrapText="1"/>
    </xf>
    <xf numFmtId="165" fontId="35" fillId="25" borderId="11" xfId="42" applyNumberFormat="1" applyFont="1" applyFill="1" applyBorder="1" applyAlignment="1" applyProtection="1">
      <alignment horizontal="center"/>
    </xf>
    <xf numFmtId="0" fontId="38" fillId="0" borderId="0" xfId="43" applyFont="1"/>
    <xf numFmtId="0" fontId="8" fillId="0" borderId="0" xfId="43" applyFill="1"/>
    <xf numFmtId="0" fontId="35" fillId="0" borderId="10" xfId="0" applyNumberFormat="1" applyFont="1" applyBorder="1" applyAlignment="1">
      <alignment vertical="top"/>
    </xf>
    <xf numFmtId="2" fontId="27" fillId="24" borderId="11" xfId="42" applyNumberFormat="1" applyFont="1" applyFill="1" applyBorder="1" applyAlignment="1" applyProtection="1">
      <alignment horizontal="right"/>
      <protection locked="0"/>
    </xf>
    <xf numFmtId="2" fontId="27" fillId="24" borderId="11" xfId="42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Alignment="1">
      <alignment horizontal="center" vertical="center"/>
    </xf>
    <xf numFmtId="188" fontId="107" fillId="0" borderId="0" xfId="442" applyNumberFormat="1" applyFont="1" applyAlignment="1">
      <alignment horizontal="center" vertical="center"/>
    </xf>
    <xf numFmtId="0" fontId="0" fillId="0" borderId="0" xfId="0" applyAlignment="1"/>
    <xf numFmtId="188" fontId="0" fillId="0" borderId="0" xfId="442" applyNumberFormat="1" applyFont="1" applyAlignment="1"/>
    <xf numFmtId="188" fontId="133" fillId="0" borderId="0" xfId="442" applyNumberFormat="1" applyFont="1"/>
    <xf numFmtId="0" fontId="177" fillId="0" borderId="0" xfId="11744" applyFont="1" applyAlignment="1">
      <alignment vertical="center" wrapText="1"/>
    </xf>
    <xf numFmtId="0" fontId="177" fillId="0" borderId="0" xfId="11744" applyFont="1" applyFill="1" applyAlignment="1">
      <alignment vertical="center" wrapText="1"/>
    </xf>
    <xf numFmtId="0" fontId="177" fillId="0" borderId="0" xfId="11744" applyFont="1" applyFill="1" applyAlignment="1">
      <alignment horizontal="center" vertical="center" wrapText="1"/>
    </xf>
    <xf numFmtId="0" fontId="177" fillId="0" borderId="0" xfId="11744" applyFont="1" applyAlignment="1">
      <alignment horizontal="center" vertical="center" wrapText="1"/>
    </xf>
    <xf numFmtId="0" fontId="178" fillId="0" borderId="0" xfId="11744" applyFont="1" applyAlignment="1">
      <alignment horizontal="center" vertical="center" wrapText="1"/>
    </xf>
    <xf numFmtId="0" fontId="179" fillId="0" borderId="0" xfId="11744" applyFont="1" applyAlignment="1">
      <alignment horizontal="center" vertical="center" wrapText="1"/>
    </xf>
    <xf numFmtId="0" fontId="179" fillId="0" borderId="0" xfId="11744" applyFont="1" applyAlignment="1">
      <alignment vertical="center" wrapText="1"/>
    </xf>
    <xf numFmtId="0" fontId="180" fillId="0" borderId="0" xfId="11744" applyFont="1" applyAlignment="1">
      <alignment horizontal="left" vertical="center" wrapText="1"/>
    </xf>
    <xf numFmtId="0" fontId="181" fillId="0" borderId="0" xfId="11744" applyFont="1" applyAlignment="1">
      <alignment horizontal="center" vertical="center" wrapText="1"/>
    </xf>
    <xf numFmtId="0" fontId="182" fillId="0" borderId="0" xfId="11744" applyFont="1" applyAlignment="1">
      <alignment horizontal="left" vertical="center" wrapText="1"/>
    </xf>
    <xf numFmtId="0" fontId="183" fillId="0" borderId="0" xfId="11744" applyFont="1" applyAlignment="1">
      <alignment horizontal="center" vertical="center" wrapText="1"/>
    </xf>
    <xf numFmtId="0" fontId="143" fillId="24" borderId="11" xfId="11744" applyFont="1" applyFill="1" applyBorder="1" applyAlignment="1">
      <alignment horizontal="center" vertical="center" wrapText="1"/>
    </xf>
    <xf numFmtId="0" fontId="185" fillId="24" borderId="11" xfId="11744" applyFont="1" applyFill="1" applyBorder="1" applyAlignment="1">
      <alignment horizontal="center" vertical="center" wrapText="1"/>
    </xf>
    <xf numFmtId="0" fontId="186" fillId="24" borderId="11" xfId="11744" applyFont="1" applyFill="1" applyBorder="1" applyAlignment="1">
      <alignment horizontal="center" vertical="center" wrapText="1"/>
    </xf>
    <xf numFmtId="0" fontId="143" fillId="60" borderId="10" xfId="11745" applyFont="1" applyFill="1" applyBorder="1" applyAlignment="1">
      <alignment horizontal="center" vertical="center" wrapText="1"/>
    </xf>
    <xf numFmtId="0" fontId="143" fillId="60" borderId="13" xfId="11745" applyFont="1" applyFill="1" applyBorder="1" applyAlignment="1">
      <alignment horizontal="center" vertical="center" wrapText="1"/>
    </xf>
    <xf numFmtId="0" fontId="179" fillId="24" borderId="0" xfId="11744" applyFont="1" applyFill="1" applyAlignment="1">
      <alignment vertical="center" wrapText="1"/>
    </xf>
    <xf numFmtId="0" fontId="181" fillId="24" borderId="11" xfId="11744" applyFont="1" applyFill="1" applyBorder="1" applyAlignment="1">
      <alignment horizontal="center" vertical="center" wrapText="1"/>
    </xf>
    <xf numFmtId="0" fontId="182" fillId="24" borderId="11" xfId="11744" applyFont="1" applyFill="1" applyBorder="1" applyAlignment="1">
      <alignment horizontal="center" vertical="center" wrapText="1"/>
    </xf>
    <xf numFmtId="0" fontId="187" fillId="24" borderId="11" xfId="11744" applyFont="1" applyFill="1" applyBorder="1" applyAlignment="1">
      <alignment horizontal="center" vertical="center" wrapText="1"/>
    </xf>
    <xf numFmtId="0" fontId="143" fillId="60" borderId="22" xfId="11745" applyFont="1" applyFill="1" applyBorder="1" applyAlignment="1">
      <alignment horizontal="center" vertical="center" wrapText="1"/>
    </xf>
    <xf numFmtId="0" fontId="187" fillId="24" borderId="11" xfId="11744" applyFont="1" applyFill="1" applyBorder="1" applyAlignment="1">
      <alignment horizontal="center" vertical="top" wrapText="1"/>
    </xf>
    <xf numFmtId="0" fontId="143" fillId="60" borderId="23" xfId="11745" applyFont="1" applyFill="1" applyBorder="1" applyAlignment="1">
      <alignment horizontal="center" vertical="center" wrapText="1"/>
    </xf>
    <xf numFmtId="0" fontId="189" fillId="24" borderId="11" xfId="11744" applyFont="1" applyFill="1" applyBorder="1" applyAlignment="1">
      <alignment horizontal="center" vertical="center" wrapText="1"/>
    </xf>
    <xf numFmtId="0" fontId="189" fillId="60" borderId="11" xfId="11744" applyFont="1" applyFill="1" applyBorder="1" applyAlignment="1">
      <alignment horizontal="center" vertical="center" wrapText="1"/>
    </xf>
    <xf numFmtId="0" fontId="190" fillId="24" borderId="0" xfId="11744" applyFont="1" applyFill="1" applyAlignment="1">
      <alignment vertical="center" wrapText="1"/>
    </xf>
    <xf numFmtId="0" fontId="190" fillId="0" borderId="0" xfId="11744" applyFont="1" applyAlignment="1">
      <alignment vertical="center" wrapText="1"/>
    </xf>
    <xf numFmtId="0" fontId="181" fillId="24" borderId="22" xfId="11744" applyFont="1" applyFill="1" applyBorder="1" applyAlignment="1">
      <alignment vertical="center" wrapText="1"/>
    </xf>
    <xf numFmtId="0" fontId="181" fillId="24" borderId="11" xfId="11744" quotePrefix="1" applyFont="1" applyFill="1" applyBorder="1" applyAlignment="1">
      <alignment horizontal="center" vertical="center" wrapText="1"/>
    </xf>
    <xf numFmtId="0" fontId="181" fillId="61" borderId="11" xfId="11744" applyFont="1" applyFill="1" applyBorder="1" applyAlignment="1">
      <alignment horizontal="left" vertical="center" wrapText="1"/>
    </xf>
    <xf numFmtId="0" fontId="181" fillId="24" borderId="11" xfId="11744" applyFont="1" applyFill="1" applyBorder="1" applyAlignment="1">
      <alignment horizontal="left" vertical="center" wrapText="1"/>
    </xf>
    <xf numFmtId="0" fontId="181" fillId="24" borderId="11" xfId="11744" applyFont="1" applyFill="1" applyBorder="1" applyAlignment="1">
      <alignment vertical="center" wrapText="1"/>
    </xf>
    <xf numFmtId="2" fontId="181" fillId="60" borderId="11" xfId="11744" applyNumberFormat="1" applyFont="1" applyFill="1" applyBorder="1" applyAlignment="1">
      <alignment horizontal="center" vertical="center" wrapText="1"/>
    </xf>
    <xf numFmtId="0" fontId="191" fillId="60" borderId="11" xfId="11744" applyFont="1" applyFill="1" applyBorder="1" applyAlignment="1">
      <alignment horizontal="center" vertical="center" wrapText="1"/>
    </xf>
    <xf numFmtId="0" fontId="191" fillId="24" borderId="0" xfId="11744" applyFont="1" applyFill="1" applyAlignment="1">
      <alignment vertical="center" wrapText="1"/>
    </xf>
    <xf numFmtId="0" fontId="181" fillId="24" borderId="33" xfId="11744" applyFont="1" applyFill="1" applyBorder="1" applyAlignment="1">
      <alignment vertical="center" wrapText="1"/>
    </xf>
    <xf numFmtId="0" fontId="181" fillId="61" borderId="11" xfId="11744" quotePrefix="1" applyFont="1" applyFill="1" applyBorder="1" applyAlignment="1">
      <alignment horizontal="center" vertical="center" wrapText="1"/>
    </xf>
    <xf numFmtId="0" fontId="185" fillId="24" borderId="11" xfId="11744" quotePrefix="1" applyFont="1" applyFill="1" applyBorder="1" applyAlignment="1">
      <alignment horizontal="center" vertical="center" wrapText="1"/>
    </xf>
    <xf numFmtId="0" fontId="185" fillId="61" borderId="11" xfId="11744" applyFont="1" applyFill="1" applyBorder="1" applyAlignment="1">
      <alignment horizontal="left" vertical="center" wrapText="1"/>
    </xf>
    <xf numFmtId="0" fontId="185" fillId="24" borderId="11" xfId="11744" applyFont="1" applyFill="1" applyBorder="1" applyAlignment="1">
      <alignment horizontal="left" vertical="center" wrapText="1"/>
    </xf>
    <xf numFmtId="0" fontId="181" fillId="24" borderId="11" xfId="11744" quotePrefix="1" applyFont="1" applyFill="1" applyBorder="1" applyAlignment="1">
      <alignment horizontal="left" vertical="center" wrapText="1"/>
    </xf>
    <xf numFmtId="0" fontId="181" fillId="62" borderId="10" xfId="11744" applyFont="1" applyFill="1" applyBorder="1" applyAlignment="1">
      <alignment horizontal="right" vertical="center" wrapText="1"/>
    </xf>
    <xf numFmtId="0" fontId="181" fillId="24" borderId="33" xfId="11744" applyFont="1" applyFill="1" applyBorder="1" applyAlignment="1">
      <alignment vertical="center"/>
    </xf>
    <xf numFmtId="0" fontId="181" fillId="62" borderId="12" xfId="11744" applyFont="1" applyFill="1" applyBorder="1" applyAlignment="1">
      <alignment horizontal="right" vertical="center" wrapText="1"/>
    </xf>
    <xf numFmtId="0" fontId="181" fillId="62" borderId="13" xfId="11744" applyFont="1" applyFill="1" applyBorder="1" applyAlignment="1">
      <alignment horizontal="right" vertical="center" wrapText="1"/>
    </xf>
    <xf numFmtId="165" fontId="185" fillId="24" borderId="11" xfId="11744" applyNumberFormat="1" applyFont="1" applyFill="1" applyBorder="1" applyAlignment="1">
      <alignment horizontal="center" vertical="center" wrapText="1"/>
    </xf>
    <xf numFmtId="0" fontId="191" fillId="62" borderId="0" xfId="11744" applyFont="1" applyFill="1" applyAlignment="1">
      <alignment vertical="center" wrapText="1"/>
    </xf>
    <xf numFmtId="0" fontId="187" fillId="24" borderId="11" xfId="11744" applyFont="1" applyFill="1" applyBorder="1" applyAlignment="1">
      <alignment horizontal="right" vertical="center" wrapText="1"/>
    </xf>
    <xf numFmtId="0" fontId="191" fillId="0" borderId="0" xfId="11744" applyFont="1" applyAlignment="1">
      <alignment vertical="center" wrapText="1"/>
    </xf>
    <xf numFmtId="0" fontId="181" fillId="24" borderId="22" xfId="11744" quotePrefix="1" applyFont="1" applyFill="1" applyBorder="1" applyAlignment="1">
      <alignment horizontal="center" vertical="center" wrapText="1"/>
    </xf>
    <xf numFmtId="0" fontId="181" fillId="24" borderId="22" xfId="11744" applyFont="1" applyFill="1" applyBorder="1" applyAlignment="1">
      <alignment horizontal="center" vertical="center" wrapText="1"/>
    </xf>
    <xf numFmtId="0" fontId="181" fillId="24" borderId="23" xfId="11744" quotePrefix="1" applyFont="1" applyFill="1" applyBorder="1" applyAlignment="1">
      <alignment horizontal="center" vertical="center" wrapText="1"/>
    </xf>
    <xf numFmtId="0" fontId="181" fillId="24" borderId="23" xfId="11744" applyFont="1" applyFill="1" applyBorder="1" applyAlignment="1">
      <alignment horizontal="center" vertical="center" wrapText="1"/>
    </xf>
    <xf numFmtId="2" fontId="181" fillId="24" borderId="11" xfId="11744" applyNumberFormat="1" applyFont="1" applyFill="1" applyBorder="1" applyAlignment="1">
      <alignment horizontal="center" vertical="center" wrapText="1"/>
    </xf>
    <xf numFmtId="0" fontId="181" fillId="62" borderId="11" xfId="11744" applyFont="1" applyFill="1" applyBorder="1" applyAlignment="1">
      <alignment horizontal="right" vertical="center" wrapText="1"/>
    </xf>
    <xf numFmtId="0" fontId="181" fillId="61" borderId="11" xfId="11744" quotePrefix="1" applyFont="1" applyFill="1" applyBorder="1" applyAlignment="1">
      <alignment horizontal="left" vertical="center" wrapText="1"/>
    </xf>
    <xf numFmtId="0" fontId="191" fillId="24" borderId="11" xfId="11744" applyFont="1" applyFill="1" applyBorder="1" applyAlignment="1">
      <alignment horizontal="center" vertical="center" wrapText="1"/>
    </xf>
    <xf numFmtId="0" fontId="181" fillId="24" borderId="22" xfId="11744" quotePrefix="1" applyFont="1" applyFill="1" applyBorder="1" applyAlignment="1">
      <alignment horizontal="left" vertical="center" wrapText="1"/>
    </xf>
    <xf numFmtId="0" fontId="181" fillId="24" borderId="33" xfId="11744" applyFont="1" applyFill="1" applyBorder="1" applyAlignment="1">
      <alignment horizontal="center" vertical="center" wrapText="1"/>
    </xf>
    <xf numFmtId="0" fontId="181" fillId="24" borderId="23" xfId="11744" quotePrefix="1" applyFont="1" applyFill="1" applyBorder="1" applyAlignment="1">
      <alignment horizontal="left" vertical="center" wrapText="1"/>
    </xf>
    <xf numFmtId="189" fontId="181" fillId="24" borderId="11" xfId="11744" applyNumberFormat="1" applyFont="1" applyFill="1" applyBorder="1" applyAlignment="1">
      <alignment horizontal="center" vertical="center" wrapText="1"/>
    </xf>
    <xf numFmtId="179" fontId="185" fillId="24" borderId="11" xfId="11744" applyNumberFormat="1" applyFont="1" applyFill="1" applyBorder="1" applyAlignment="1">
      <alignment horizontal="center" vertical="center" wrapText="1"/>
    </xf>
    <xf numFmtId="179" fontId="181" fillId="24" borderId="11" xfId="11744" applyNumberFormat="1" applyFont="1" applyFill="1" applyBorder="1" applyAlignment="1">
      <alignment horizontal="center" vertical="center" wrapText="1"/>
    </xf>
    <xf numFmtId="0" fontId="181" fillId="24" borderId="23" xfId="11744" applyFont="1" applyFill="1" applyBorder="1" applyAlignment="1">
      <alignment vertical="center" wrapText="1"/>
    </xf>
    <xf numFmtId="16" fontId="181" fillId="24" borderId="11" xfId="11744" quotePrefix="1" applyNumberFormat="1" applyFont="1" applyFill="1" applyBorder="1" applyAlignment="1">
      <alignment horizontal="left" vertical="center" wrapText="1"/>
    </xf>
    <xf numFmtId="0" fontId="187" fillId="24" borderId="10" xfId="11744" applyFont="1" applyFill="1" applyBorder="1" applyAlignment="1">
      <alignment horizontal="right" vertical="center" wrapText="1"/>
    </xf>
    <xf numFmtId="0" fontId="187" fillId="24" borderId="12" xfId="11744" applyFont="1" applyFill="1" applyBorder="1" applyAlignment="1">
      <alignment horizontal="right" vertical="center" wrapText="1"/>
    </xf>
    <xf numFmtId="0" fontId="187" fillId="24" borderId="13" xfId="11744" applyFont="1" applyFill="1" applyBorder="1" applyAlignment="1">
      <alignment horizontal="right" vertical="center" wrapText="1"/>
    </xf>
    <xf numFmtId="189" fontId="185" fillId="24" borderId="11" xfId="11744" applyNumberFormat="1" applyFont="1" applyFill="1" applyBorder="1" applyAlignment="1">
      <alignment horizontal="center" vertical="center" wrapText="1"/>
    </xf>
    <xf numFmtId="0" fontId="181" fillId="24" borderId="11" xfId="11744" applyFont="1" applyFill="1" applyBorder="1" applyAlignment="1">
      <alignment horizontal="right" vertical="center" wrapText="1"/>
    </xf>
    <xf numFmtId="0" fontId="181" fillId="60" borderId="11" xfId="11744" applyFont="1" applyFill="1" applyBorder="1" applyAlignment="1">
      <alignment horizontal="center" vertical="center" wrapText="1"/>
    </xf>
    <xf numFmtId="0" fontId="181" fillId="0" borderId="11" xfId="11744" applyFont="1" applyFill="1" applyBorder="1" applyAlignment="1">
      <alignment horizontal="right" vertical="center" wrapText="1"/>
    </xf>
    <xf numFmtId="0" fontId="181" fillId="0" borderId="11" xfId="11744" applyFont="1" applyFill="1" applyBorder="1" applyAlignment="1">
      <alignment horizontal="center" vertical="center" wrapText="1"/>
    </xf>
    <xf numFmtId="0" fontId="178" fillId="0" borderId="0" xfId="11744" applyFont="1" applyFill="1" applyBorder="1" applyAlignment="1">
      <alignment horizontal="right" vertical="center" wrapText="1"/>
    </xf>
    <xf numFmtId="0" fontId="178" fillId="0" borderId="0" xfId="11744" applyFont="1" applyFill="1" applyBorder="1" applyAlignment="1">
      <alignment horizontal="right" vertical="center"/>
    </xf>
    <xf numFmtId="0" fontId="178" fillId="24" borderId="0" xfId="11744" applyFont="1" applyFill="1" applyBorder="1" applyAlignment="1">
      <alignment horizontal="center" vertical="center" wrapText="1"/>
    </xf>
    <xf numFmtId="0" fontId="177" fillId="0" borderId="0" xfId="11744" applyFont="1" applyFill="1" applyBorder="1" applyAlignment="1">
      <alignment vertical="center" wrapText="1"/>
    </xf>
    <xf numFmtId="0" fontId="177" fillId="0" borderId="0" xfId="11744" applyFont="1" applyFill="1" applyBorder="1" applyAlignment="1">
      <alignment horizontal="center" vertical="center" wrapText="1"/>
    </xf>
    <xf numFmtId="0" fontId="177" fillId="24" borderId="0" xfId="11744" applyFont="1" applyFill="1" applyBorder="1" applyAlignment="1">
      <alignment horizontal="center" vertical="center" wrapText="1"/>
    </xf>
    <xf numFmtId="165" fontId="194" fillId="24" borderId="0" xfId="11744" applyNumberFormat="1" applyFont="1" applyFill="1" applyBorder="1" applyAlignment="1">
      <alignment horizontal="center" vertical="center" wrapText="1"/>
    </xf>
    <xf numFmtId="0" fontId="179" fillId="24" borderId="0" xfId="11744" applyFont="1" applyFill="1" applyAlignment="1">
      <alignment horizontal="center" vertical="center" wrapText="1"/>
    </xf>
    <xf numFmtId="165" fontId="194" fillId="0" borderId="0" xfId="11744" applyNumberFormat="1" applyFont="1" applyFill="1" applyBorder="1" applyAlignment="1">
      <alignment horizontal="center" vertical="center" wrapText="1"/>
    </xf>
    <xf numFmtId="189" fontId="195" fillId="0" borderId="0" xfId="11746" applyNumberFormat="1" applyFont="1" applyBorder="1" applyAlignment="1">
      <alignment horizontal="center" vertical="center" wrapText="1"/>
    </xf>
    <xf numFmtId="203" fontId="194" fillId="0" borderId="0" xfId="11744" applyNumberFormat="1" applyFont="1" applyFill="1" applyAlignment="1">
      <alignment horizontal="center" vertical="center" wrapText="1"/>
    </xf>
    <xf numFmtId="0" fontId="181" fillId="0" borderId="0" xfId="1503" applyFont="1" applyBorder="1" applyAlignment="1">
      <alignment vertical="center"/>
    </xf>
    <xf numFmtId="0" fontId="196" fillId="0" borderId="0" xfId="11744" applyFont="1"/>
    <xf numFmtId="204" fontId="197" fillId="0" borderId="0" xfId="1503" applyNumberFormat="1" applyFont="1" applyBorder="1" applyAlignment="1">
      <alignment vertical="center"/>
    </xf>
    <xf numFmtId="204" fontId="197" fillId="0" borderId="0" xfId="1503" applyNumberFormat="1" applyFont="1" applyBorder="1" applyAlignment="1">
      <alignment horizontal="center" vertical="center"/>
    </xf>
    <xf numFmtId="0" fontId="197" fillId="0" borderId="0" xfId="1503" applyFont="1" applyBorder="1" applyAlignment="1">
      <alignment horizontal="center" vertical="center"/>
    </xf>
    <xf numFmtId="2" fontId="181" fillId="0" borderId="0" xfId="1503" applyNumberFormat="1" applyFont="1" applyBorder="1" applyAlignment="1">
      <alignment horizontal="center" vertical="center"/>
    </xf>
    <xf numFmtId="0" fontId="181" fillId="0" borderId="0" xfId="1503" applyFont="1" applyBorder="1" applyAlignment="1">
      <alignment horizontal="center" vertical="center"/>
    </xf>
    <xf numFmtId="0" fontId="198" fillId="0" borderId="0" xfId="11745" applyFont="1" applyAlignment="1">
      <alignment horizontal="center"/>
    </xf>
    <xf numFmtId="0" fontId="191" fillId="0" borderId="0" xfId="11744" applyFont="1" applyAlignment="1">
      <alignment horizontal="center" vertical="center" wrapText="1"/>
    </xf>
    <xf numFmtId="204" fontId="199" fillId="0" borderId="0" xfId="11744" applyNumberFormat="1" applyFont="1" applyFill="1" applyBorder="1" applyAlignment="1">
      <alignment horizontal="center" vertical="center" wrapText="1"/>
    </xf>
    <xf numFmtId="0" fontId="200" fillId="0" borderId="0" xfId="11744" applyFont="1" applyFill="1" applyAlignment="1">
      <alignment horizontal="center" vertical="center" wrapText="1"/>
    </xf>
    <xf numFmtId="0" fontId="181" fillId="0" borderId="0" xfId="1503" applyFont="1" applyBorder="1" applyAlignment="1">
      <alignment vertical="center" wrapText="1"/>
    </xf>
    <xf numFmtId="0" fontId="181" fillId="0" borderId="0" xfId="1503" applyFont="1" applyBorder="1" applyAlignment="1">
      <alignment horizontal="center" vertical="center" wrapText="1"/>
    </xf>
    <xf numFmtId="0" fontId="193" fillId="0" borderId="0" xfId="11747" applyFont="1" applyAlignment="1">
      <alignment horizontal="center" vertical="center"/>
    </xf>
    <xf numFmtId="0" fontId="196" fillId="0" borderId="0" xfId="11744" applyFont="1" applyAlignment="1">
      <alignment horizontal="center"/>
    </xf>
    <xf numFmtId="0" fontId="201" fillId="0" borderId="0" xfId="11744" applyFont="1" applyAlignment="1">
      <alignment horizontal="center" vertical="center"/>
    </xf>
    <xf numFmtId="0" fontId="27" fillId="24" borderId="11" xfId="42" applyFont="1" applyFill="1" applyBorder="1" applyAlignment="1" applyProtection="1">
      <alignment horizontal="left" vertical="top"/>
    </xf>
    <xf numFmtId="0" fontId="27" fillId="24" borderId="11" xfId="42" applyFont="1" applyFill="1" applyBorder="1" applyAlignment="1" applyProtection="1">
      <alignment horizontal="left" vertical="top" wrapText="1"/>
    </xf>
    <xf numFmtId="0" fontId="0" fillId="61" borderId="0" xfId="0" applyFill="1" applyAlignment="1"/>
    <xf numFmtId="0" fontId="27" fillId="24" borderId="13" xfId="42" applyFont="1" applyFill="1" applyBorder="1" applyAlignment="1" applyProtection="1">
      <alignment horizontal="left" vertical="top" wrapText="1"/>
    </xf>
    <xf numFmtId="0" fontId="35" fillId="24" borderId="11" xfId="44" applyFont="1" applyFill="1" applyBorder="1" applyAlignment="1" applyProtection="1">
      <alignment horizontal="right" vertical="center"/>
    </xf>
    <xf numFmtId="188" fontId="35" fillId="24" borderId="11" xfId="442" applyNumberFormat="1" applyFont="1" applyFill="1" applyBorder="1" applyAlignment="1" applyProtection="1">
      <alignment horizontal="center" vertical="center"/>
    </xf>
    <xf numFmtId="190" fontId="35" fillId="24" borderId="11" xfId="442" applyNumberFormat="1" applyFont="1" applyFill="1" applyBorder="1" applyAlignment="1" applyProtection="1">
      <alignment horizontal="center" vertical="center"/>
    </xf>
    <xf numFmtId="4" fontId="35" fillId="0" borderId="11" xfId="42" applyNumberFormat="1" applyFont="1" applyFill="1" applyBorder="1" applyAlignment="1" applyProtection="1">
      <alignment horizontal="center"/>
    </xf>
    <xf numFmtId="0" fontId="205" fillId="0" borderId="38" xfId="0" applyFont="1" applyBorder="1" applyAlignment="1">
      <alignment horizontal="center" vertical="center"/>
    </xf>
    <xf numFmtId="0" fontId="205" fillId="0" borderId="39" xfId="0" applyFont="1" applyBorder="1" applyAlignment="1">
      <alignment horizontal="center" vertical="center"/>
    </xf>
    <xf numFmtId="0" fontId="203" fillId="0" borderId="37" xfId="0" applyFont="1" applyBorder="1" applyAlignment="1">
      <alignment horizontal="left" vertical="top"/>
    </xf>
    <xf numFmtId="1" fontId="203" fillId="0" borderId="36" xfId="0" applyNumberFormat="1" applyFont="1" applyBorder="1" applyAlignment="1">
      <alignment horizontal="left" vertical="top"/>
    </xf>
    <xf numFmtId="4" fontId="203" fillId="0" borderId="36" xfId="0" applyNumberFormat="1" applyFont="1" applyBorder="1" applyAlignment="1">
      <alignment horizontal="right" vertical="top"/>
    </xf>
    <xf numFmtId="0" fontId="204" fillId="64" borderId="40" xfId="0" applyFont="1" applyFill="1" applyBorder="1" applyAlignment="1">
      <alignment horizontal="center" vertical="center"/>
    </xf>
    <xf numFmtId="1" fontId="203" fillId="0" borderId="36" xfId="0" applyNumberFormat="1" applyFont="1" applyBorder="1" applyAlignment="1">
      <alignment horizontal="right" vertical="top"/>
    </xf>
    <xf numFmtId="0" fontId="203" fillId="0" borderId="8" xfId="11751" applyNumberFormat="1" applyFont="1" applyBorder="1" applyAlignment="1">
      <alignment horizontal="left" vertical="top"/>
    </xf>
    <xf numFmtId="4" fontId="203" fillId="0" borderId="8" xfId="11751" applyNumberFormat="1" applyFont="1" applyBorder="1" applyAlignment="1">
      <alignment horizontal="right" vertical="top"/>
    </xf>
    <xf numFmtId="0" fontId="0" fillId="0" borderId="0" xfId="0" applyFill="1" applyBorder="1" applyAlignment="1"/>
    <xf numFmtId="43" fontId="0" fillId="0" borderId="0" xfId="442" applyFont="1"/>
    <xf numFmtId="43" fontId="0" fillId="0" borderId="0" xfId="0" applyNumberFormat="1"/>
    <xf numFmtId="0" fontId="202" fillId="63" borderId="34" xfId="0" applyFont="1" applyFill="1" applyBorder="1" applyAlignment="1">
      <alignment vertical="top"/>
    </xf>
    <xf numFmtId="0" fontId="203" fillId="65" borderId="37" xfId="0" applyFont="1" applyFill="1" applyBorder="1" applyAlignment="1">
      <alignment vertical="top"/>
    </xf>
    <xf numFmtId="0" fontId="203" fillId="0" borderId="37" xfId="0" applyFont="1" applyBorder="1" applyAlignment="1">
      <alignment vertical="top"/>
    </xf>
    <xf numFmtId="0" fontId="202" fillId="63" borderId="35" xfId="0" applyFont="1" applyFill="1" applyBorder="1" applyAlignment="1">
      <alignment vertical="top"/>
    </xf>
    <xf numFmtId="0" fontId="203" fillId="65" borderId="36" xfId="0" applyFont="1" applyFill="1" applyBorder="1" applyAlignment="1">
      <alignment horizontal="left" vertical="top"/>
    </xf>
    <xf numFmtId="0" fontId="203" fillId="65" borderId="36" xfId="0" applyFont="1" applyFill="1" applyBorder="1" applyAlignment="1">
      <alignment horizontal="right" vertical="top"/>
    </xf>
    <xf numFmtId="0" fontId="203" fillId="0" borderId="36" xfId="0" applyFont="1" applyBorder="1" applyAlignment="1">
      <alignment horizontal="left" vertical="top"/>
    </xf>
    <xf numFmtId="0" fontId="203" fillId="0" borderId="36" xfId="0" applyFont="1" applyBorder="1" applyAlignment="1">
      <alignment horizontal="right" vertical="top"/>
    </xf>
    <xf numFmtId="4" fontId="0" fillId="0" borderId="0" xfId="0" applyNumberFormat="1"/>
    <xf numFmtId="0" fontId="35" fillId="0" borderId="0" xfId="0" applyFont="1" applyAlignment="1">
      <alignment horizontal="left" vertical="center"/>
    </xf>
    <xf numFmtId="0" fontId="207" fillId="0" borderId="10" xfId="0" applyFont="1" applyBorder="1" applyAlignment="1">
      <alignment horizontal="left" vertical="center"/>
    </xf>
    <xf numFmtId="0" fontId="207" fillId="0" borderId="0" xfId="0" applyFont="1" applyAlignment="1">
      <alignment horizontal="left" vertical="center"/>
    </xf>
    <xf numFmtId="0" fontId="207" fillId="24" borderId="10" xfId="0" applyFont="1" applyFill="1" applyBorder="1" applyAlignment="1">
      <alignment horizontal="left" vertical="center"/>
    </xf>
    <xf numFmtId="0" fontId="207" fillId="24" borderId="0" xfId="0" applyFont="1" applyFill="1" applyAlignment="1">
      <alignment horizontal="left" vertical="center"/>
    </xf>
    <xf numFmtId="0" fontId="27" fillId="0" borderId="10" xfId="0" applyFont="1" applyFill="1" applyBorder="1" applyAlignment="1">
      <alignment horizontal="left" vertical="center"/>
    </xf>
    <xf numFmtId="0" fontId="27" fillId="0" borderId="0" xfId="0" applyNumberFormat="1" applyFont="1" applyBorder="1" applyAlignment="1">
      <alignment horizontal="left"/>
    </xf>
    <xf numFmtId="0" fontId="27" fillId="0" borderId="20" xfId="0" applyFont="1" applyBorder="1" applyAlignment="1">
      <alignment horizontal="left"/>
    </xf>
    <xf numFmtId="0" fontId="27" fillId="0" borderId="20" xfId="0" applyNumberFormat="1" applyFont="1" applyBorder="1" applyAlignment="1">
      <alignment horizontal="left"/>
    </xf>
    <xf numFmtId="0" fontId="64" fillId="0" borderId="0" xfId="0" applyNumberFormat="1" applyFont="1" applyBorder="1" applyAlignment="1">
      <alignment horizontal="left"/>
    </xf>
    <xf numFmtId="0" fontId="64" fillId="0" borderId="20" xfId="0" applyNumberFormat="1" applyFont="1" applyBorder="1" applyAlignment="1">
      <alignment horizontal="left"/>
    </xf>
    <xf numFmtId="0" fontId="64" fillId="0" borderId="0" xfId="0" applyFont="1" applyAlignment="1">
      <alignment horizontal="left"/>
    </xf>
    <xf numFmtId="0" fontId="64" fillId="0" borderId="20" xfId="0" applyFont="1" applyBorder="1" applyAlignment="1">
      <alignment horizontal="left"/>
    </xf>
    <xf numFmtId="0" fontId="64" fillId="0" borderId="0" xfId="0" applyNumberFormat="1" applyFont="1" applyBorder="1" applyAlignment="1">
      <alignment horizontal="right"/>
    </xf>
    <xf numFmtId="0" fontId="116" fillId="0" borderId="0" xfId="43" applyFont="1"/>
    <xf numFmtId="0" fontId="116" fillId="0" borderId="0" xfId="43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442" applyNumberFormat="1" applyFont="1"/>
    <xf numFmtId="0" fontId="64" fillId="0" borderId="0" xfId="0" applyNumberFormat="1" applyFont="1" applyBorder="1" applyAlignment="1">
      <alignment horizontal="left" vertical="top"/>
    </xf>
    <xf numFmtId="0" fontId="64" fillId="0" borderId="0" xfId="0" applyFont="1" applyAlignment="1">
      <alignment horizontal="right" vertical="top"/>
    </xf>
    <xf numFmtId="0" fontId="64" fillId="0" borderId="0" xfId="0" applyNumberFormat="1" applyFont="1" applyBorder="1" applyAlignment="1">
      <alignment horizontal="center" vertical="top" wrapText="1"/>
    </xf>
    <xf numFmtId="0" fontId="124" fillId="0" borderId="10" xfId="0" applyFont="1" applyBorder="1" applyAlignment="1">
      <alignment horizontal="left" vertical="top"/>
    </xf>
    <xf numFmtId="0" fontId="124" fillId="0" borderId="0" xfId="0" applyNumberFormat="1" applyFont="1" applyBorder="1" applyAlignment="1">
      <alignment horizontal="left" vertical="top"/>
    </xf>
    <xf numFmtId="0" fontId="64" fillId="0" borderId="10" xfId="0" applyFont="1" applyBorder="1" applyAlignment="1">
      <alignment horizontal="left" vertical="top"/>
    </xf>
    <xf numFmtId="0" fontId="64" fillId="24" borderId="0" xfId="0" applyNumberFormat="1" applyFont="1" applyFill="1" applyBorder="1" applyAlignment="1">
      <alignment horizontal="center" vertical="top"/>
    </xf>
    <xf numFmtId="0" fontId="124" fillId="24" borderId="10" xfId="0" applyFont="1" applyFill="1" applyBorder="1" applyAlignment="1">
      <alignment horizontal="left" vertical="top"/>
    </xf>
    <xf numFmtId="0" fontId="124" fillId="24" borderId="0" xfId="0" applyNumberFormat="1" applyFont="1" applyFill="1" applyBorder="1" applyAlignment="1">
      <alignment horizontal="left" vertical="top"/>
    </xf>
    <xf numFmtId="0" fontId="64" fillId="24" borderId="10" xfId="0" applyFont="1" applyFill="1" applyBorder="1" applyAlignment="1">
      <alignment horizontal="left" vertical="top"/>
    </xf>
    <xf numFmtId="0" fontId="64" fillId="24" borderId="0" xfId="0" applyNumberFormat="1" applyFont="1" applyFill="1" applyBorder="1" applyAlignment="1">
      <alignment horizontal="left" vertical="top"/>
    </xf>
    <xf numFmtId="0" fontId="200" fillId="0" borderId="0" xfId="0" applyNumberFormat="1" applyFont="1" applyBorder="1" applyAlignment="1">
      <alignment horizontal="left"/>
    </xf>
    <xf numFmtId="0" fontId="200" fillId="0" borderId="0" xfId="0" applyNumberFormat="1" applyFont="1" applyBorder="1" applyAlignment="1">
      <alignment horizontal="right"/>
    </xf>
    <xf numFmtId="0" fontId="194" fillId="0" borderId="0" xfId="0" applyNumberFormat="1" applyFont="1" applyBorder="1" applyAlignment="1">
      <alignment horizontal="center"/>
    </xf>
    <xf numFmtId="0" fontId="200" fillId="0" borderId="15" xfId="0" applyFont="1" applyBorder="1" applyAlignment="1">
      <alignment horizontal="center" vertical="center" wrapText="1"/>
    </xf>
    <xf numFmtId="0" fontId="200" fillId="0" borderId="0" xfId="0" applyNumberFormat="1" applyFont="1" applyBorder="1" applyAlignment="1">
      <alignment horizontal="center" vertical="center" wrapText="1"/>
    </xf>
    <xf numFmtId="0" fontId="200" fillId="0" borderId="0" xfId="0" applyFont="1" applyBorder="1" applyAlignment="1">
      <alignment horizontal="center" vertical="center" wrapText="1"/>
    </xf>
    <xf numFmtId="0" fontId="200" fillId="0" borderId="12" xfId="0" applyFont="1" applyBorder="1" applyAlignment="1">
      <alignment horizontal="center"/>
    </xf>
    <xf numFmtId="0" fontId="200" fillId="0" borderId="12" xfId="0" applyFont="1" applyBorder="1" applyAlignment="1">
      <alignment horizontal="center" vertical="top"/>
    </xf>
    <xf numFmtId="0" fontId="194" fillId="0" borderId="10" xfId="0" applyFont="1" applyBorder="1" applyAlignment="1">
      <alignment horizontal="left" vertical="center"/>
    </xf>
    <xf numFmtId="0" fontId="194" fillId="0" borderId="12" xfId="0" applyFont="1" applyBorder="1" applyAlignment="1">
      <alignment horizontal="left" vertical="center" wrapText="1"/>
    </xf>
    <xf numFmtId="0" fontId="194" fillId="0" borderId="0" xfId="0" applyNumberFormat="1" applyFont="1" applyBorder="1" applyAlignment="1">
      <alignment horizontal="left"/>
    </xf>
    <xf numFmtId="0" fontId="200" fillId="0" borderId="10" xfId="0" applyFont="1" applyBorder="1" applyAlignment="1">
      <alignment horizontal="left" vertical="center"/>
    </xf>
    <xf numFmtId="49" fontId="200" fillId="24" borderId="12" xfId="0" applyNumberFormat="1" applyFont="1" applyFill="1" applyBorder="1" applyAlignment="1">
      <alignment horizontal="left" vertical="center" wrapText="1"/>
    </xf>
    <xf numFmtId="49" fontId="200" fillId="0" borderId="12" xfId="0" applyNumberFormat="1" applyFont="1" applyBorder="1" applyAlignment="1">
      <alignment horizontal="left" vertical="center" wrapText="1"/>
    </xf>
    <xf numFmtId="49" fontId="194" fillId="0" borderId="12" xfId="0" applyNumberFormat="1" applyFont="1" applyBorder="1" applyAlignment="1">
      <alignment horizontal="left" vertical="center" wrapText="1"/>
    </xf>
    <xf numFmtId="0" fontId="200" fillId="0" borderId="12" xfId="0" applyFont="1" applyBorder="1" applyAlignment="1">
      <alignment horizontal="left" vertical="center" wrapText="1"/>
    </xf>
    <xf numFmtId="0" fontId="194" fillId="24" borderId="12" xfId="0" applyFont="1" applyFill="1" applyBorder="1" applyAlignment="1">
      <alignment horizontal="left" vertical="center" wrapText="1"/>
    </xf>
    <xf numFmtId="49" fontId="194" fillId="24" borderId="12" xfId="0" applyNumberFormat="1" applyFont="1" applyFill="1" applyBorder="1" applyAlignment="1">
      <alignment horizontal="left" vertical="center" wrapText="1"/>
    </xf>
    <xf numFmtId="0" fontId="200" fillId="24" borderId="12" xfId="0" applyFont="1" applyFill="1" applyBorder="1" applyAlignment="1">
      <alignment horizontal="left" vertical="center" wrapText="1"/>
    </xf>
    <xf numFmtId="0" fontId="200" fillId="0" borderId="0" xfId="0" applyNumberFormat="1" applyFont="1" applyBorder="1" applyAlignment="1">
      <alignment horizontal="left" vertical="top"/>
    </xf>
    <xf numFmtId="0" fontId="200" fillId="0" borderId="0" xfId="0" applyNumberFormat="1" applyFont="1" applyBorder="1" applyAlignment="1">
      <alignment horizontal="justify" vertical="top" wrapText="1"/>
    </xf>
    <xf numFmtId="0" fontId="200" fillId="0" borderId="20" xfId="0" applyNumberFormat="1" applyFont="1" applyBorder="1" applyAlignment="1">
      <alignment horizontal="left"/>
    </xf>
    <xf numFmtId="0" fontId="259" fillId="0" borderId="0" xfId="441" applyFont="1" applyFill="1"/>
    <xf numFmtId="0" fontId="259" fillId="0" borderId="0" xfId="441" applyFont="1"/>
    <xf numFmtId="14" fontId="260" fillId="25" borderId="23" xfId="42" applyNumberFormat="1" applyFont="1" applyFill="1" applyBorder="1" applyAlignment="1" applyProtection="1">
      <alignment horizontal="center" vertical="center" wrapText="1"/>
    </xf>
    <xf numFmtId="14" fontId="260" fillId="25" borderId="19" xfId="42" applyNumberFormat="1" applyFont="1" applyFill="1" applyBorder="1" applyAlignment="1" applyProtection="1">
      <alignment horizontal="center" vertical="center" wrapText="1"/>
    </xf>
    <xf numFmtId="43" fontId="260" fillId="25" borderId="23" xfId="442" applyFont="1" applyFill="1" applyBorder="1" applyAlignment="1" applyProtection="1">
      <alignment horizontal="center" vertical="center" wrapText="1"/>
    </xf>
    <xf numFmtId="43" fontId="260" fillId="0" borderId="23" xfId="442" applyFont="1" applyBorder="1" applyAlignment="1" applyProtection="1">
      <alignment horizontal="center" vertical="center" wrapText="1"/>
    </xf>
    <xf numFmtId="188" fontId="260" fillId="25" borderId="23" xfId="442" applyNumberFormat="1" applyFont="1" applyFill="1" applyBorder="1" applyAlignment="1" applyProtection="1">
      <alignment horizontal="center" vertical="center" wrapText="1"/>
    </xf>
    <xf numFmtId="188" fontId="260" fillId="25" borderId="19" xfId="442" applyNumberFormat="1" applyFont="1" applyFill="1" applyBorder="1" applyAlignment="1" applyProtection="1">
      <alignment horizontal="center" vertical="center" wrapText="1"/>
    </xf>
    <xf numFmtId="188" fontId="260" fillId="0" borderId="23" xfId="442" applyNumberFormat="1" applyFont="1" applyBorder="1" applyAlignment="1" applyProtection="1">
      <alignment horizontal="center" vertical="center" wrapText="1"/>
    </xf>
    <xf numFmtId="0" fontId="260" fillId="0" borderId="23" xfId="42" applyFont="1" applyFill="1" applyBorder="1" applyAlignment="1" applyProtection="1">
      <alignment horizontal="center" vertical="center" wrapText="1"/>
    </xf>
    <xf numFmtId="14" fontId="260" fillId="0" borderId="23" xfId="42" applyNumberFormat="1" applyFont="1" applyFill="1" applyBorder="1" applyAlignment="1" applyProtection="1">
      <alignment horizontal="center" vertical="center" wrapText="1"/>
    </xf>
    <xf numFmtId="14" fontId="260" fillId="0" borderId="19" xfId="42" applyNumberFormat="1" applyFont="1" applyFill="1" applyBorder="1" applyAlignment="1" applyProtection="1">
      <alignment horizontal="center" vertical="center" wrapText="1"/>
    </xf>
    <xf numFmtId="3" fontId="260" fillId="0" borderId="23" xfId="42" applyNumberFormat="1" applyFont="1" applyFill="1" applyBorder="1" applyAlignment="1" applyProtection="1">
      <alignment horizontal="center" vertical="center" wrapText="1"/>
    </xf>
    <xf numFmtId="165" fontId="260" fillId="0" borderId="23" xfId="42" applyNumberFormat="1" applyFont="1" applyFill="1" applyBorder="1" applyAlignment="1" applyProtection="1">
      <alignment horizontal="center" vertical="center" wrapText="1"/>
    </xf>
    <xf numFmtId="188" fontId="260" fillId="0" borderId="23" xfId="442" applyNumberFormat="1" applyFont="1" applyFill="1" applyBorder="1" applyAlignment="1" applyProtection="1">
      <alignment horizontal="center" vertical="center" wrapText="1"/>
    </xf>
    <xf numFmtId="16" fontId="260" fillId="0" borderId="23" xfId="42" applyNumberFormat="1" applyFont="1" applyBorder="1" applyAlignment="1" applyProtection="1">
      <alignment horizontal="center" vertical="center" wrapText="1"/>
    </xf>
    <xf numFmtId="165" fontId="260" fillId="25" borderId="23" xfId="42" applyNumberFormat="1" applyFont="1" applyFill="1" applyBorder="1" applyAlignment="1" applyProtection="1">
      <alignment horizontal="center" vertical="center" wrapText="1"/>
    </xf>
    <xf numFmtId="0" fontId="123" fillId="0" borderId="23" xfId="42" applyFont="1" applyBorder="1" applyAlignment="1" applyProtection="1">
      <alignment horizontal="center" vertical="center" wrapText="1"/>
    </xf>
    <xf numFmtId="165" fontId="123" fillId="25" borderId="23" xfId="42" applyNumberFormat="1" applyFont="1" applyFill="1" applyBorder="1" applyAlignment="1" applyProtection="1">
      <alignment horizontal="center" vertical="center" wrapText="1"/>
    </xf>
    <xf numFmtId="165" fontId="123" fillId="25" borderId="19" xfId="42" applyNumberFormat="1" applyFont="1" applyFill="1" applyBorder="1" applyAlignment="1" applyProtection="1">
      <alignment horizontal="center" vertical="center" wrapText="1"/>
    </xf>
    <xf numFmtId="188" fontId="123" fillId="0" borderId="23" xfId="442" applyNumberFormat="1" applyFont="1" applyBorder="1" applyAlignment="1" applyProtection="1">
      <alignment horizontal="center" vertical="center" wrapText="1"/>
    </xf>
    <xf numFmtId="188" fontId="123" fillId="25" borderId="23" xfId="442" applyNumberFormat="1" applyFont="1" applyFill="1" applyBorder="1" applyAlignment="1" applyProtection="1">
      <alignment horizontal="center" vertical="center" wrapText="1"/>
    </xf>
    <xf numFmtId="0" fontId="261" fillId="0" borderId="0" xfId="441" applyFont="1"/>
    <xf numFmtId="0" fontId="260" fillId="0" borderId="0" xfId="0" applyNumberFormat="1" applyFont="1" applyBorder="1" applyAlignment="1">
      <alignment horizontal="right"/>
    </xf>
    <xf numFmtId="0" fontId="260" fillId="0" borderId="0" xfId="0" applyNumberFormat="1" applyFont="1" applyBorder="1" applyAlignment="1">
      <alignment horizontal="left"/>
    </xf>
    <xf numFmtId="0" fontId="179" fillId="0" borderId="0" xfId="43" applyFont="1"/>
    <xf numFmtId="0" fontId="179" fillId="0" borderId="0" xfId="43" applyFont="1" applyAlignment="1">
      <alignment horizontal="right"/>
    </xf>
    <xf numFmtId="0" fontId="179" fillId="24" borderId="0" xfId="43" applyFont="1" applyFill="1"/>
    <xf numFmtId="165" fontId="179" fillId="24" borderId="11" xfId="42" applyNumberFormat="1" applyFont="1" applyFill="1" applyBorder="1" applyAlignment="1" applyProtection="1">
      <alignment horizontal="center" vertical="center" wrapText="1"/>
    </xf>
    <xf numFmtId="165" fontId="200" fillId="24" borderId="11" xfId="42" applyNumberFormat="1" applyFont="1" applyFill="1" applyBorder="1" applyAlignment="1" applyProtection="1">
      <alignment horizontal="center" vertical="center" wrapText="1"/>
    </xf>
    <xf numFmtId="49" fontId="200" fillId="24" borderId="11" xfId="42" applyNumberFormat="1" applyFont="1" applyFill="1" applyBorder="1" applyAlignment="1" applyProtection="1">
      <alignment horizontal="center" vertical="center" wrapText="1"/>
    </xf>
    <xf numFmtId="49" fontId="200" fillId="24" borderId="11" xfId="42" applyNumberFormat="1" applyFont="1" applyFill="1" applyBorder="1" applyAlignment="1" applyProtection="1">
      <alignment horizontal="center" vertical="center"/>
    </xf>
    <xf numFmtId="0" fontId="200" fillId="24" borderId="11" xfId="42" applyFont="1" applyFill="1" applyBorder="1" applyAlignment="1" applyProtection="1">
      <alignment horizontal="center"/>
    </xf>
    <xf numFmtId="0" fontId="200" fillId="24" borderId="11" xfId="42" applyFont="1" applyFill="1" applyBorder="1" applyAlignment="1" applyProtection="1">
      <alignment horizontal="left"/>
    </xf>
    <xf numFmtId="0" fontId="200" fillId="24" borderId="11" xfId="42" applyNumberFormat="1" applyFont="1" applyFill="1" applyBorder="1" applyAlignment="1" applyProtection="1">
      <alignment horizontal="center"/>
      <protection locked="0"/>
    </xf>
    <xf numFmtId="188" fontId="200" fillId="0" borderId="11" xfId="442" applyNumberFormat="1" applyFont="1" applyFill="1" applyBorder="1" applyAlignment="1" applyProtection="1">
      <alignment horizontal="center"/>
      <protection locked="0"/>
    </xf>
    <xf numFmtId="0" fontId="262" fillId="24" borderId="11" xfId="42" applyFont="1" applyFill="1" applyBorder="1" applyAlignment="1" applyProtection="1">
      <alignment horizontal="right"/>
    </xf>
    <xf numFmtId="0" fontId="190" fillId="24" borderId="0" xfId="43" applyFont="1" applyFill="1" applyAlignment="1">
      <alignment horizontal="right"/>
    </xf>
    <xf numFmtId="0" fontId="177" fillId="24" borderId="11" xfId="42" applyFont="1" applyFill="1" applyBorder="1" applyAlignment="1" applyProtection="1">
      <alignment horizontal="center"/>
    </xf>
    <xf numFmtId="0" fontId="194" fillId="24" borderId="11" xfId="42" applyFont="1" applyFill="1" applyBorder="1" applyAlignment="1" applyProtection="1">
      <alignment horizontal="left"/>
    </xf>
    <xf numFmtId="188" fontId="194" fillId="24" borderId="11" xfId="442" applyNumberFormat="1" applyFont="1" applyFill="1" applyBorder="1" applyAlignment="1" applyProtection="1">
      <alignment horizontal="center"/>
    </xf>
    <xf numFmtId="0" fontId="177" fillId="24" borderId="0" xfId="43" applyFont="1" applyFill="1"/>
    <xf numFmtId="16" fontId="200" fillId="24" borderId="11" xfId="42" applyNumberFormat="1" applyFont="1" applyFill="1" applyBorder="1" applyAlignment="1" applyProtection="1">
      <alignment horizontal="center"/>
    </xf>
    <xf numFmtId="0" fontId="194" fillId="24" borderId="11" xfId="42" applyFont="1" applyFill="1" applyBorder="1" applyAlignment="1" applyProtection="1">
      <alignment horizontal="center"/>
    </xf>
    <xf numFmtId="0" fontId="194" fillId="24" borderId="0" xfId="42" applyFont="1" applyFill="1" applyBorder="1" applyAlignment="1" applyProtection="1">
      <alignment horizontal="center"/>
    </xf>
    <xf numFmtId="0" fontId="194" fillId="24" borderId="0" xfId="42" applyFont="1" applyFill="1" applyBorder="1" applyAlignment="1" applyProtection="1">
      <alignment horizontal="left"/>
    </xf>
    <xf numFmtId="165" fontId="194" fillId="24" borderId="0" xfId="42" applyNumberFormat="1" applyFont="1" applyFill="1" applyBorder="1" applyAlignment="1" applyProtection="1">
      <alignment horizontal="center"/>
    </xf>
    <xf numFmtId="0" fontId="200" fillId="24" borderId="11" xfId="42" applyFont="1" applyFill="1" applyBorder="1" applyAlignment="1" applyProtection="1">
      <alignment horizontal="center" vertical="center"/>
    </xf>
    <xf numFmtId="0" fontId="200" fillId="24" borderId="11" xfId="42" applyFont="1" applyFill="1" applyBorder="1" applyAlignment="1" applyProtection="1">
      <alignment horizontal="left" wrapText="1"/>
    </xf>
    <xf numFmtId="0" fontId="200" fillId="24" borderId="22" xfId="42" applyNumberFormat="1" applyFont="1" applyFill="1" applyBorder="1" applyAlignment="1" applyProtection="1">
      <alignment horizontal="center" vertical="center" wrapText="1"/>
      <protection locked="0"/>
    </xf>
    <xf numFmtId="165" fontId="200" fillId="24" borderId="22" xfId="42" applyNumberFormat="1" applyFont="1" applyFill="1" applyBorder="1" applyAlignment="1" applyProtection="1">
      <alignment horizontal="center" vertical="center" wrapText="1"/>
    </xf>
    <xf numFmtId="0" fontId="179" fillId="24" borderId="0" xfId="43" applyFont="1" applyFill="1" applyBorder="1"/>
    <xf numFmtId="0" fontId="200" fillId="24" borderId="11" xfId="42" applyFont="1" applyFill="1" applyBorder="1" applyAlignment="1" applyProtection="1">
      <alignment horizontal="left" vertical="center" wrapText="1"/>
    </xf>
    <xf numFmtId="0" fontId="200" fillId="24" borderId="11" xfId="42" applyNumberFormat="1" applyFont="1" applyFill="1" applyBorder="1" applyAlignment="1" applyProtection="1">
      <alignment horizontal="center" vertical="center"/>
      <protection locked="0"/>
    </xf>
    <xf numFmtId="0" fontId="200" fillId="24" borderId="11" xfId="42" applyNumberFormat="1" applyFont="1" applyFill="1" applyBorder="1" applyAlignment="1" applyProtection="1">
      <alignment horizontal="center" vertical="center"/>
    </xf>
    <xf numFmtId="0" fontId="200" fillId="24" borderId="23" xfId="42" applyNumberFormat="1" applyFont="1" applyFill="1" applyBorder="1" applyAlignment="1" applyProtection="1">
      <alignment horizontal="center" vertical="center"/>
      <protection locked="0"/>
    </xf>
    <xf numFmtId="0" fontId="194" fillId="24" borderId="11" xfId="42" applyFont="1" applyFill="1" applyBorder="1" applyAlignment="1" applyProtection="1">
      <alignment horizontal="center" vertical="center"/>
    </xf>
    <xf numFmtId="0" fontId="194" fillId="24" borderId="11" xfId="42" applyFont="1" applyFill="1" applyBorder="1" applyAlignment="1" applyProtection="1">
      <alignment horizontal="center" wrapText="1"/>
    </xf>
    <xf numFmtId="0" fontId="194" fillId="24" borderId="11" xfId="42" applyNumberFormat="1" applyFont="1" applyFill="1" applyBorder="1" applyAlignment="1" applyProtection="1">
      <alignment horizontal="center" vertical="center"/>
      <protection locked="0"/>
    </xf>
    <xf numFmtId="0" fontId="179" fillId="0" borderId="0" xfId="43" applyFont="1" applyAlignment="1">
      <alignment horizontal="center" vertical="center"/>
    </xf>
    <xf numFmtId="0" fontId="179" fillId="0" borderId="0" xfId="11752" applyFont="1"/>
    <xf numFmtId="0" fontId="179" fillId="0" borderId="0" xfId="11752" applyFont="1" applyAlignment="1">
      <alignment horizontal="right"/>
    </xf>
    <xf numFmtId="0" fontId="179" fillId="24" borderId="0" xfId="11752" applyFont="1" applyFill="1"/>
    <xf numFmtId="188" fontId="200" fillId="24" borderId="11" xfId="442" quotePrefix="1" applyNumberFormat="1" applyFont="1" applyFill="1" applyBorder="1" applyAlignment="1" applyProtection="1">
      <alignment horizontal="center" vertical="center"/>
      <protection locked="0"/>
    </xf>
    <xf numFmtId="10" fontId="200" fillId="24" borderId="11" xfId="11749" applyNumberFormat="1" applyFont="1" applyFill="1" applyBorder="1" applyAlignment="1" applyProtection="1">
      <alignment horizontal="right" vertical="center"/>
      <protection locked="0"/>
    </xf>
    <xf numFmtId="0" fontId="262" fillId="24" borderId="11" xfId="42" quotePrefix="1" applyNumberFormat="1" applyFont="1" applyFill="1" applyBorder="1" applyAlignment="1" applyProtection="1">
      <alignment horizontal="right"/>
      <protection locked="0"/>
    </xf>
    <xf numFmtId="0" fontId="190" fillId="24" borderId="0" xfId="11752" applyFont="1" applyFill="1" applyAlignment="1">
      <alignment horizontal="right"/>
    </xf>
    <xf numFmtId="188" fontId="262" fillId="24" borderId="11" xfId="42" applyNumberFormat="1" applyFont="1" applyFill="1" applyBorder="1" applyAlignment="1" applyProtection="1">
      <alignment horizontal="right"/>
      <protection locked="0"/>
    </xf>
    <xf numFmtId="10" fontId="194" fillId="24" borderId="11" xfId="11749" applyNumberFormat="1" applyFont="1" applyFill="1" applyBorder="1" applyAlignment="1" applyProtection="1">
      <alignment horizontal="right" vertical="center"/>
      <protection locked="0"/>
    </xf>
    <xf numFmtId="0" fontId="177" fillId="24" borderId="0" xfId="11752" applyFont="1" applyFill="1"/>
    <xf numFmtId="49" fontId="200" fillId="24" borderId="11" xfId="42" applyNumberFormat="1" applyFont="1" applyFill="1" applyBorder="1" applyAlignment="1" applyProtection="1">
      <alignment horizontal="center"/>
    </xf>
    <xf numFmtId="188" fontId="200" fillId="24" borderId="11" xfId="442" applyNumberFormat="1" applyFont="1" applyFill="1" applyBorder="1" applyAlignment="1" applyProtection="1">
      <alignment horizontal="center"/>
    </xf>
    <xf numFmtId="43" fontId="200" fillId="24" borderId="11" xfId="42" applyNumberFormat="1" applyFont="1" applyFill="1" applyBorder="1" applyAlignment="1" applyProtection="1">
      <alignment horizontal="center"/>
    </xf>
    <xf numFmtId="0" fontId="200" fillId="24" borderId="11" xfId="42" applyFont="1" applyFill="1" applyBorder="1" applyAlignment="1" applyProtection="1">
      <alignment horizontal="left" vertical="top" wrapText="1"/>
    </xf>
    <xf numFmtId="0" fontId="179" fillId="24" borderId="0" xfId="11752" applyFont="1" applyFill="1" applyBorder="1"/>
    <xf numFmtId="188" fontId="200" fillId="24" borderId="11" xfId="442" applyNumberFormat="1" applyFont="1" applyFill="1" applyBorder="1" applyAlignment="1" applyProtection="1">
      <alignment horizontal="right" vertical="center"/>
      <protection locked="0"/>
    </xf>
    <xf numFmtId="9" fontId="200" fillId="24" borderId="11" xfId="11749" applyFont="1" applyFill="1" applyBorder="1" applyAlignment="1" applyProtection="1">
      <alignment horizontal="right" vertical="center"/>
      <protection locked="0"/>
    </xf>
    <xf numFmtId="188" fontId="200" fillId="24" borderId="11" xfId="442" applyNumberFormat="1" applyFont="1" applyFill="1" applyBorder="1" applyAlignment="1" applyProtection="1">
      <alignment horizontal="right" vertical="center"/>
    </xf>
    <xf numFmtId="188" fontId="200" fillId="24" borderId="23" xfId="442" applyNumberFormat="1" applyFont="1" applyFill="1" applyBorder="1" applyAlignment="1" applyProtection="1">
      <alignment horizontal="right" vertical="center"/>
      <protection locked="0"/>
    </xf>
    <xf numFmtId="188" fontId="194" fillId="24" borderId="11" xfId="442" applyNumberFormat="1" applyFont="1" applyFill="1" applyBorder="1" applyAlignment="1" applyProtection="1">
      <alignment horizontal="right" vertical="center"/>
      <protection locked="0"/>
    </xf>
    <xf numFmtId="9" fontId="194" fillId="24" borderId="11" xfId="11749" applyFont="1" applyFill="1" applyBorder="1" applyAlignment="1" applyProtection="1">
      <alignment horizontal="right" vertical="center"/>
      <protection locked="0"/>
    </xf>
    <xf numFmtId="0" fontId="194" fillId="24" borderId="0" xfId="42" applyFont="1" applyFill="1" applyBorder="1" applyAlignment="1" applyProtection="1">
      <alignment horizontal="center" vertical="center"/>
    </xf>
    <xf numFmtId="0" fontId="194" fillId="24" borderId="0" xfId="42" applyFont="1" applyFill="1" applyBorder="1" applyAlignment="1" applyProtection="1">
      <alignment horizontal="center" wrapText="1"/>
    </xf>
    <xf numFmtId="188" fontId="194" fillId="24" borderId="0" xfId="442" applyNumberFormat="1" applyFont="1" applyFill="1" applyBorder="1" applyAlignment="1" applyProtection="1">
      <alignment horizontal="right" vertical="center"/>
      <protection locked="0"/>
    </xf>
    <xf numFmtId="9" fontId="194" fillId="24" borderId="0" xfId="11749" applyFont="1" applyFill="1" applyBorder="1" applyAlignment="1" applyProtection="1">
      <alignment horizontal="right" vertical="center"/>
      <protection locked="0"/>
    </xf>
    <xf numFmtId="0" fontId="179" fillId="0" borderId="0" xfId="11752" applyFont="1" applyAlignment="1">
      <alignment horizontal="center" vertical="center"/>
    </xf>
    <xf numFmtId="0" fontId="258" fillId="0" borderId="0" xfId="1752" applyFont="1"/>
    <xf numFmtId="0" fontId="256" fillId="0" borderId="0" xfId="1752" applyFont="1"/>
    <xf numFmtId="0" fontId="258" fillId="0" borderId="0" xfId="1752" applyFont="1" applyAlignment="1">
      <alignment horizontal="right"/>
    </xf>
    <xf numFmtId="0" fontId="256" fillId="0" borderId="11" xfId="11750" applyFont="1" applyFill="1" applyBorder="1" applyAlignment="1">
      <alignment horizontal="center" vertical="center"/>
    </xf>
    <xf numFmtId="0" fontId="256" fillId="0" borderId="11" xfId="11750" applyFont="1" applyFill="1" applyBorder="1" applyAlignment="1">
      <alignment horizontal="left" vertical="center" wrapText="1"/>
    </xf>
    <xf numFmtId="188" fontId="256" fillId="0" borderId="11" xfId="11661" applyNumberFormat="1" applyFont="1" applyFill="1" applyBorder="1" applyAlignment="1">
      <alignment horizontal="center" vertical="center"/>
    </xf>
    <xf numFmtId="188" fontId="256" fillId="0" borderId="11" xfId="11661" applyNumberFormat="1" applyFont="1" applyFill="1" applyBorder="1" applyAlignment="1">
      <alignment vertical="center"/>
    </xf>
    <xf numFmtId="0" fontId="258" fillId="0" borderId="0" xfId="11750" applyFont="1" applyFill="1" applyAlignment="1">
      <alignment vertical="center"/>
    </xf>
    <xf numFmtId="188" fontId="258" fillId="0" borderId="11" xfId="11661" applyNumberFormat="1" applyFont="1" applyBorder="1"/>
    <xf numFmtId="0" fontId="256" fillId="0" borderId="0" xfId="1752" applyFont="1" applyAlignment="1">
      <alignment horizontal="center"/>
    </xf>
    <xf numFmtId="0" fontId="256" fillId="0" borderId="0" xfId="1752" applyFont="1" applyAlignment="1">
      <alignment horizontal="right"/>
    </xf>
    <xf numFmtId="43" fontId="194" fillId="24" borderId="11" xfId="442" applyNumberFormat="1" applyFont="1" applyFill="1" applyBorder="1" applyAlignment="1" applyProtection="1">
      <alignment horizontal="center"/>
    </xf>
    <xf numFmtId="0" fontId="37" fillId="0" borderId="0" xfId="6548" applyAlignment="1">
      <alignment horizontal="center" vertical="center"/>
    </xf>
    <xf numFmtId="0" fontId="107" fillId="0" borderId="0" xfId="6548" applyFont="1" applyAlignment="1">
      <alignment horizontal="center" vertical="center"/>
    </xf>
    <xf numFmtId="0" fontId="142" fillId="0" borderId="16" xfId="6548" applyFont="1" applyBorder="1" applyAlignment="1">
      <alignment horizontal="center" vertical="center" wrapText="1"/>
    </xf>
    <xf numFmtId="0" fontId="142" fillId="0" borderId="22" xfId="6548" applyFont="1" applyBorder="1" applyAlignment="1">
      <alignment horizontal="center" vertical="center" wrapText="1"/>
    </xf>
    <xf numFmtId="0" fontId="142" fillId="0" borderId="15" xfId="6548" applyFont="1" applyBorder="1" applyAlignment="1">
      <alignment horizontal="center" vertical="center" wrapText="1"/>
    </xf>
    <xf numFmtId="0" fontId="142" fillId="0" borderId="11" xfId="6548" applyFont="1" applyBorder="1" applyAlignment="1">
      <alignment horizontal="center" vertical="center" wrapText="1"/>
    </xf>
    <xf numFmtId="0" fontId="142" fillId="75" borderId="22" xfId="6548" applyFont="1" applyFill="1" applyBorder="1" applyAlignment="1">
      <alignment horizontal="center" vertical="center" wrapText="1"/>
    </xf>
    <xf numFmtId="0" fontId="142" fillId="75" borderId="11" xfId="6548" applyFont="1" applyFill="1" applyBorder="1" applyAlignment="1">
      <alignment horizontal="center" vertical="center" wrapText="1"/>
    </xf>
    <xf numFmtId="0" fontId="142" fillId="75" borderId="16" xfId="6548" applyFont="1" applyFill="1" applyBorder="1" applyAlignment="1">
      <alignment horizontal="center" vertical="center" wrapText="1"/>
    </xf>
    <xf numFmtId="0" fontId="142" fillId="0" borderId="13" xfId="6548" applyFont="1" applyBorder="1" applyAlignment="1">
      <alignment horizontal="center" vertical="center" wrapText="1"/>
    </xf>
    <xf numFmtId="0" fontId="142" fillId="75" borderId="13" xfId="6548" applyFont="1" applyFill="1" applyBorder="1" applyAlignment="1">
      <alignment horizontal="center" vertical="center" wrapText="1"/>
    </xf>
    <xf numFmtId="0" fontId="142" fillId="0" borderId="22" xfId="6548" applyNumberFormat="1" applyFont="1" applyBorder="1" applyAlignment="1">
      <alignment horizontal="center" vertical="center" wrapText="1"/>
    </xf>
    <xf numFmtId="0" fontId="142" fillId="0" borderId="16" xfId="6548" applyNumberFormat="1" applyFont="1" applyBorder="1" applyAlignment="1">
      <alignment horizontal="center" vertical="center" wrapText="1"/>
    </xf>
    <xf numFmtId="0" fontId="142" fillId="75" borderId="15" xfId="6548" applyFont="1" applyFill="1" applyBorder="1" applyAlignment="1">
      <alignment horizontal="center" vertical="center" wrapText="1"/>
    </xf>
    <xf numFmtId="0" fontId="142" fillId="0" borderId="13" xfId="6548" applyFont="1" applyBorder="1" applyAlignment="1">
      <alignment horizontal="center" vertical="center"/>
    </xf>
    <xf numFmtId="0" fontId="142" fillId="75" borderId="16" xfId="6548" applyFont="1" applyFill="1" applyBorder="1" applyAlignment="1">
      <alignment horizontal="center" vertical="center"/>
    </xf>
    <xf numFmtId="0" fontId="142" fillId="0" borderId="16" xfId="6548" applyFont="1" applyBorder="1" applyAlignment="1">
      <alignment horizontal="center" vertical="center"/>
    </xf>
    <xf numFmtId="0" fontId="37" fillId="75" borderId="11" xfId="6548" applyFill="1" applyBorder="1" applyAlignment="1">
      <alignment horizontal="center" vertical="center"/>
    </xf>
    <xf numFmtId="0" fontId="142" fillId="0" borderId="16" xfId="6548" applyNumberFormat="1" applyFont="1" applyFill="1" applyBorder="1" applyAlignment="1">
      <alignment horizontal="center" vertical="center"/>
    </xf>
    <xf numFmtId="0" fontId="111" fillId="0" borderId="11" xfId="6548" applyFont="1" applyBorder="1" applyAlignment="1">
      <alignment horizontal="left" vertical="center" wrapText="1"/>
    </xf>
    <xf numFmtId="4" fontId="111" fillId="0" borderId="11" xfId="6548" applyNumberFormat="1" applyFont="1" applyBorder="1" applyAlignment="1">
      <alignment horizontal="center"/>
    </xf>
    <xf numFmtId="4" fontId="113" fillId="25" borderId="11" xfId="6548" applyNumberFormat="1" applyFont="1" applyFill="1" applyBorder="1" applyAlignment="1">
      <alignment horizontal="center"/>
    </xf>
    <xf numFmtId="4" fontId="111" fillId="0" borderId="11" xfId="6548" applyNumberFormat="1" applyFont="1" applyBorder="1" applyAlignment="1">
      <alignment horizontal="center" vertical="center"/>
    </xf>
    <xf numFmtId="4" fontId="142" fillId="0" borderId="16" xfId="6548" applyNumberFormat="1" applyFont="1" applyBorder="1" applyAlignment="1">
      <alignment horizontal="center" vertical="center" wrapText="1"/>
    </xf>
    <xf numFmtId="4" fontId="142" fillId="0" borderId="22" xfId="6548" applyNumberFormat="1" applyFont="1" applyBorder="1" applyAlignment="1">
      <alignment horizontal="center" vertical="center" wrapText="1"/>
    </xf>
    <xf numFmtId="4" fontId="264" fillId="25" borderId="16" xfId="6548" applyNumberFormat="1" applyFont="1" applyFill="1" applyBorder="1" applyAlignment="1">
      <alignment horizontal="center" vertical="center" wrapText="1"/>
    </xf>
    <xf numFmtId="4" fontId="142" fillId="0" borderId="15" xfId="6548" applyNumberFormat="1" applyFont="1" applyFill="1" applyBorder="1" applyAlignment="1">
      <alignment horizontal="center" vertical="center" wrapText="1"/>
    </xf>
    <xf numFmtId="4" fontId="142" fillId="0" borderId="22" xfId="6548" applyNumberFormat="1" applyFont="1" applyFill="1" applyBorder="1" applyAlignment="1">
      <alignment horizontal="center" vertical="center" wrapText="1"/>
    </xf>
    <xf numFmtId="4" fontId="142" fillId="0" borderId="16" xfId="6548" applyNumberFormat="1" applyFont="1" applyFill="1" applyBorder="1" applyAlignment="1">
      <alignment horizontal="center" vertical="center" wrapText="1"/>
    </xf>
    <xf numFmtId="4" fontId="142" fillId="75" borderId="15" xfId="6548" applyNumberFormat="1" applyFont="1" applyFill="1" applyBorder="1" applyAlignment="1">
      <alignment horizontal="center" vertical="center" wrapText="1"/>
    </xf>
    <xf numFmtId="4" fontId="142" fillId="75" borderId="11" xfId="6548" applyNumberFormat="1" applyFont="1" applyFill="1" applyBorder="1" applyAlignment="1">
      <alignment horizontal="center" vertical="center" wrapText="1"/>
    </xf>
    <xf numFmtId="4" fontId="142" fillId="0" borderId="15" xfId="6548" applyNumberFormat="1" applyFont="1" applyBorder="1" applyAlignment="1">
      <alignment horizontal="center" vertical="center" wrapText="1"/>
    </xf>
    <xf numFmtId="4" fontId="142" fillId="0" borderId="11" xfId="6548" applyNumberFormat="1" applyFont="1" applyBorder="1" applyAlignment="1">
      <alignment horizontal="center" vertical="center" wrapText="1"/>
    </xf>
    <xf numFmtId="4" fontId="142" fillId="75" borderId="13" xfId="6548" applyNumberFormat="1" applyFont="1" applyFill="1" applyBorder="1" applyAlignment="1">
      <alignment horizontal="center" vertical="center" wrapText="1"/>
    </xf>
    <xf numFmtId="4" fontId="142" fillId="0" borderId="13" xfId="6548" applyNumberFormat="1" applyFont="1" applyBorder="1" applyAlignment="1">
      <alignment horizontal="center" vertical="center"/>
    </xf>
    <xf numFmtId="0" fontId="111" fillId="0" borderId="11" xfId="6548" applyFont="1" applyFill="1" applyBorder="1" applyAlignment="1">
      <alignment horizontal="left" vertical="center" wrapText="1"/>
    </xf>
    <xf numFmtId="4" fontId="142" fillId="75" borderId="22" xfId="6548" applyNumberFormat="1" applyFont="1" applyFill="1" applyBorder="1" applyAlignment="1">
      <alignment horizontal="center" vertical="center" wrapText="1"/>
    </xf>
    <xf numFmtId="0" fontId="111" fillId="0" borderId="11" xfId="6548" applyFont="1" applyFill="1" applyBorder="1" applyAlignment="1">
      <alignment wrapText="1"/>
    </xf>
    <xf numFmtId="4" fontId="37" fillId="0" borderId="0" xfId="6548" applyNumberFormat="1" applyAlignment="1">
      <alignment horizontal="center" vertical="center"/>
    </xf>
    <xf numFmtId="226" fontId="264" fillId="0" borderId="11" xfId="6548" applyNumberFormat="1" applyFont="1" applyBorder="1" applyAlignment="1">
      <alignment horizontal="center" vertical="center"/>
    </xf>
    <xf numFmtId="4" fontId="264" fillId="0" borderId="11" xfId="6548" applyNumberFormat="1" applyFont="1" applyBorder="1" applyAlignment="1">
      <alignment horizontal="center" vertical="center"/>
    </xf>
    <xf numFmtId="4" fontId="264" fillId="0" borderId="13" xfId="6548" applyNumberFormat="1" applyFont="1" applyBorder="1" applyAlignment="1">
      <alignment horizontal="center" vertical="center" wrapText="1"/>
    </xf>
    <xf numFmtId="4" fontId="264" fillId="75" borderId="11" xfId="6548" applyNumberFormat="1" applyFont="1" applyFill="1" applyBorder="1" applyAlignment="1">
      <alignment horizontal="center" vertical="center"/>
    </xf>
    <xf numFmtId="4" fontId="264" fillId="0" borderId="11" xfId="6548" applyNumberFormat="1" applyFont="1" applyFill="1" applyBorder="1" applyAlignment="1">
      <alignment horizontal="center" vertical="center" wrapText="1"/>
    </xf>
    <xf numFmtId="4" fontId="264" fillId="75" borderId="13" xfId="6548" applyNumberFormat="1" applyFont="1" applyFill="1" applyBorder="1" applyAlignment="1">
      <alignment horizontal="center" vertical="center"/>
    </xf>
    <xf numFmtId="4" fontId="266" fillId="75" borderId="13" xfId="6548" applyNumberFormat="1" applyFont="1" applyFill="1" applyBorder="1" applyAlignment="1">
      <alignment horizontal="center" vertical="center" wrapText="1"/>
    </xf>
    <xf numFmtId="4" fontId="264" fillId="0" borderId="13" xfId="6548" applyNumberFormat="1" applyFont="1" applyBorder="1" applyAlignment="1">
      <alignment horizontal="center" vertical="center"/>
    </xf>
    <xf numFmtId="0" fontId="37" fillId="0" borderId="0" xfId="6548"/>
    <xf numFmtId="4" fontId="37" fillId="0" borderId="0" xfId="6548" applyNumberFormat="1"/>
    <xf numFmtId="0" fontId="27" fillId="0" borderId="0" xfId="6548" applyFont="1" applyAlignment="1"/>
    <xf numFmtId="4" fontId="266" fillId="0" borderId="11" xfId="6548" applyNumberFormat="1" applyFont="1" applyBorder="1" applyAlignment="1">
      <alignment horizontal="center" vertical="center"/>
    </xf>
    <xf numFmtId="0" fontId="27" fillId="0" borderId="0" xfId="6548" applyFont="1"/>
    <xf numFmtId="0" fontId="27" fillId="0" borderId="0" xfId="6548" applyFont="1" applyAlignment="1">
      <alignment horizontal="left"/>
    </xf>
    <xf numFmtId="0" fontId="27" fillId="60" borderId="0" xfId="6548" applyFont="1" applyFill="1" applyAlignment="1"/>
    <xf numFmtId="0" fontId="37" fillId="60" borderId="0" xfId="6548" applyFill="1"/>
    <xf numFmtId="4" fontId="203" fillId="0" borderId="0" xfId="6548" applyNumberFormat="1" applyFont="1"/>
    <xf numFmtId="0" fontId="167" fillId="0" borderId="0" xfId="6548" applyFont="1" applyAlignment="1">
      <alignment horizontal="center"/>
    </xf>
    <xf numFmtId="0" fontId="267" fillId="0" borderId="0" xfId="6548" applyFont="1"/>
    <xf numFmtId="0" fontId="27" fillId="0" borderId="0" xfId="0" applyNumberFormat="1" applyFont="1" applyBorder="1" applyAlignment="1">
      <alignment horizontal="left"/>
    </xf>
    <xf numFmtId="0" fontId="258" fillId="0" borderId="11" xfId="1752" applyFont="1" applyBorder="1" applyAlignment="1">
      <alignment horizontal="center" vertical="center" wrapText="1"/>
    </xf>
    <xf numFmtId="43" fontId="200" fillId="24" borderId="11" xfId="442" applyNumberFormat="1" applyFont="1" applyFill="1" applyBorder="1" applyAlignment="1" applyProtection="1">
      <alignment horizontal="center"/>
      <protection locked="0"/>
    </xf>
    <xf numFmtId="0" fontId="27" fillId="0" borderId="0" xfId="0" applyNumberFormat="1" applyFont="1" applyBorder="1" applyAlignment="1">
      <alignment horizontal="left" vertical="top"/>
    </xf>
    <xf numFmtId="0" fontId="29" fillId="0" borderId="0" xfId="0" applyNumberFormat="1" applyFont="1" applyBorder="1" applyAlignment="1">
      <alignment horizontal="center" wrapText="1"/>
    </xf>
    <xf numFmtId="0" fontId="27" fillId="0" borderId="0" xfId="0" applyNumberFormat="1" applyFont="1" applyBorder="1" applyAlignment="1">
      <alignment horizontal="left"/>
    </xf>
    <xf numFmtId="0" fontId="27" fillId="0" borderId="0" xfId="0" applyNumberFormat="1" applyFont="1" applyBorder="1" applyAlignment="1">
      <alignment horizontal="left" vertical="top"/>
    </xf>
    <xf numFmtId="0" fontId="27" fillId="0" borderId="10" xfId="0" applyFont="1" applyBorder="1" applyAlignment="1">
      <alignment horizontal="left" vertical="top"/>
    </xf>
    <xf numFmtId="0" fontId="27" fillId="0" borderId="0" xfId="0" applyFont="1"/>
    <xf numFmtId="4" fontId="27" fillId="0" borderId="0" xfId="0" applyNumberFormat="1" applyFont="1"/>
    <xf numFmtId="0" fontId="142" fillId="0" borderId="22" xfId="0" applyFont="1" applyBorder="1" applyAlignment="1">
      <alignment horizontal="center" vertical="center" wrapText="1"/>
    </xf>
    <xf numFmtId="0" fontId="142" fillId="0" borderId="16" xfId="0" applyFont="1" applyBorder="1" applyAlignment="1">
      <alignment horizontal="center" vertical="center" wrapText="1"/>
    </xf>
    <xf numFmtId="0" fontId="142" fillId="0" borderId="15" xfId="0" applyFont="1" applyBorder="1" applyAlignment="1">
      <alignment horizontal="center" vertical="center" wrapText="1"/>
    </xf>
    <xf numFmtId="0" fontId="142" fillId="24" borderId="22" xfId="0" applyFont="1" applyFill="1" applyBorder="1" applyAlignment="1">
      <alignment horizontal="center" vertical="center" wrapText="1"/>
    </xf>
    <xf numFmtId="0" fontId="142" fillId="0" borderId="11" xfId="0" applyFont="1" applyBorder="1" applyAlignment="1">
      <alignment horizontal="center" vertical="center" wrapText="1"/>
    </xf>
    <xf numFmtId="0" fontId="142" fillId="0" borderId="22" xfId="0" applyNumberFormat="1" applyFont="1" applyFill="1" applyBorder="1" applyAlignment="1">
      <alignment horizontal="center" vertical="center"/>
    </xf>
    <xf numFmtId="0" fontId="111" fillId="0" borderId="11" xfId="0" applyFont="1" applyBorder="1" applyAlignment="1">
      <alignment horizontal="left" vertical="center" wrapText="1"/>
    </xf>
    <xf numFmtId="4" fontId="111" fillId="0" borderId="11" xfId="0" applyNumberFormat="1" applyFont="1" applyBorder="1" applyAlignment="1">
      <alignment horizontal="center"/>
    </xf>
    <xf numFmtId="227" fontId="111" fillId="24" borderId="11" xfId="0" applyNumberFormat="1" applyFont="1" applyFill="1" applyBorder="1" applyAlignment="1">
      <alignment horizontal="center"/>
    </xf>
    <xf numFmtId="4" fontId="111" fillId="0" borderId="11" xfId="0" applyNumberFormat="1" applyFont="1" applyBorder="1" applyAlignment="1">
      <alignment horizontal="center" vertical="center"/>
    </xf>
    <xf numFmtId="4" fontId="142" fillId="0" borderId="16" xfId="0" applyNumberFormat="1" applyFont="1" applyBorder="1" applyAlignment="1">
      <alignment horizontal="center" vertical="center" wrapText="1"/>
    </xf>
    <xf numFmtId="4" fontId="142" fillId="0" borderId="22" xfId="0" applyNumberFormat="1" applyFont="1" applyBorder="1" applyAlignment="1">
      <alignment horizontal="center" vertical="center" wrapText="1"/>
    </xf>
    <xf numFmtId="4" fontId="142" fillId="24" borderId="16" xfId="0" applyNumberFormat="1" applyFont="1" applyFill="1" applyBorder="1" applyAlignment="1">
      <alignment horizontal="center" vertical="center" wrapText="1"/>
    </xf>
    <xf numFmtId="4" fontId="142" fillId="0" borderId="15" xfId="0" applyNumberFormat="1" applyFont="1" applyFill="1" applyBorder="1" applyAlignment="1">
      <alignment horizontal="center" vertical="center" wrapText="1"/>
    </xf>
    <xf numFmtId="4" fontId="142" fillId="0" borderId="22" xfId="0" applyNumberFormat="1" applyFont="1" applyFill="1" applyBorder="1" applyAlignment="1">
      <alignment horizontal="center" vertical="center" wrapText="1"/>
    </xf>
    <xf numFmtId="4" fontId="142" fillId="0" borderId="16" xfId="0" applyNumberFormat="1" applyFont="1" applyFill="1" applyBorder="1" applyAlignment="1">
      <alignment horizontal="center" vertical="center" wrapText="1"/>
    </xf>
    <xf numFmtId="4" fontId="142" fillId="24" borderId="15" xfId="0" applyNumberFormat="1" applyFont="1" applyFill="1" applyBorder="1" applyAlignment="1">
      <alignment horizontal="center" vertical="center" wrapText="1"/>
    </xf>
    <xf numFmtId="4" fontId="142" fillId="0" borderId="11" xfId="0" applyNumberFormat="1" applyFont="1" applyBorder="1" applyAlignment="1">
      <alignment horizontal="center" vertical="center" wrapText="1"/>
    </xf>
    <xf numFmtId="4" fontId="142" fillId="0" borderId="13" xfId="0" applyNumberFormat="1" applyFont="1" applyBorder="1" applyAlignment="1">
      <alignment horizontal="center" vertical="center"/>
    </xf>
    <xf numFmtId="0" fontId="167" fillId="0" borderId="0" xfId="0" applyFont="1" applyAlignment="1">
      <alignment wrapText="1"/>
    </xf>
    <xf numFmtId="0" fontId="111" fillId="0" borderId="22" xfId="0" applyFont="1" applyBorder="1" applyAlignment="1">
      <alignment horizontal="left" vertical="center" wrapText="1"/>
    </xf>
    <xf numFmtId="4" fontId="111" fillId="0" borderId="22" xfId="0" applyNumberFormat="1" applyFont="1" applyBorder="1" applyAlignment="1">
      <alignment horizontal="center"/>
    </xf>
    <xf numFmtId="227" fontId="111" fillId="24" borderId="22" xfId="0" applyNumberFormat="1" applyFont="1" applyFill="1" applyBorder="1" applyAlignment="1">
      <alignment horizontal="center"/>
    </xf>
    <xf numFmtId="4" fontId="111" fillId="0" borderId="22" xfId="0" applyNumberFormat="1" applyFont="1" applyBorder="1" applyAlignment="1">
      <alignment horizontal="center" vertical="center"/>
    </xf>
    <xf numFmtId="4" fontId="142" fillId="0" borderId="16" xfId="0" applyNumberFormat="1" applyFont="1" applyBorder="1" applyAlignment="1">
      <alignment horizontal="center" vertical="center"/>
    </xf>
    <xf numFmtId="0" fontId="142" fillId="0" borderId="11" xfId="0" applyNumberFormat="1" applyFont="1" applyFill="1" applyBorder="1" applyAlignment="1">
      <alignment horizontal="center" vertical="center"/>
    </xf>
    <xf numFmtId="0" fontId="42" fillId="0" borderId="11" xfId="11012" applyFont="1" applyFill="1" applyBorder="1" applyAlignment="1">
      <alignment horizontal="left" vertical="center"/>
    </xf>
    <xf numFmtId="0" fontId="268" fillId="0" borderId="11" xfId="11012" applyFont="1" applyFill="1" applyBorder="1" applyAlignment="1">
      <alignment horizontal="center" vertical="center" wrapText="1"/>
    </xf>
    <xf numFmtId="14" fontId="268" fillId="0" borderId="11" xfId="11012" applyNumberFormat="1" applyFont="1" applyFill="1" applyBorder="1" applyAlignment="1">
      <alignment horizontal="center" vertical="center"/>
    </xf>
    <xf numFmtId="0" fontId="268" fillId="0" borderId="11" xfId="11012" applyFont="1" applyFill="1" applyBorder="1" applyAlignment="1">
      <alignment horizontal="center" vertical="center"/>
    </xf>
    <xf numFmtId="188" fontId="268" fillId="0" borderId="11" xfId="11680" applyNumberFormat="1" applyFont="1" applyFill="1" applyBorder="1" applyAlignment="1">
      <alignment horizontal="center" vertical="center"/>
    </xf>
    <xf numFmtId="0" fontId="45" fillId="24" borderId="11" xfId="0" applyFont="1" applyFill="1" applyBorder="1" applyAlignment="1">
      <alignment horizontal="center"/>
    </xf>
    <xf numFmtId="0" fontId="45" fillId="0" borderId="11" xfId="0" applyFont="1" applyBorder="1" applyAlignment="1">
      <alignment horizontal="center"/>
    </xf>
    <xf numFmtId="0" fontId="0" fillId="0" borderId="11" xfId="0" applyBorder="1"/>
    <xf numFmtId="0" fontId="258" fillId="0" borderId="11" xfId="11012" applyFont="1" applyFill="1" applyBorder="1" applyAlignment="1">
      <alignment vertical="center"/>
    </xf>
    <xf numFmtId="4" fontId="269" fillId="0" borderId="11" xfId="11012" applyNumberFormat="1" applyFont="1" applyFill="1" applyBorder="1" applyAlignment="1">
      <alignment vertical="center" wrapText="1"/>
    </xf>
    <xf numFmtId="4" fontId="269" fillId="24" borderId="11" xfId="11012" applyNumberFormat="1" applyFont="1" applyFill="1" applyBorder="1" applyAlignment="1">
      <alignment vertical="center" wrapText="1"/>
    </xf>
    <xf numFmtId="0" fontId="0" fillId="0" borderId="11" xfId="0" applyBorder="1" applyAlignment="1">
      <alignment horizontal="center" vertical="center"/>
    </xf>
    <xf numFmtId="0" fontId="37" fillId="0" borderId="11" xfId="6548" applyFont="1" applyBorder="1" applyAlignment="1">
      <alignment horizontal="center" vertical="center"/>
    </xf>
    <xf numFmtId="4" fontId="113" fillId="0" borderId="11" xfId="6548" applyNumberFormat="1" applyFont="1" applyBorder="1" applyAlignment="1">
      <alignment horizontal="center" vertical="center"/>
    </xf>
    <xf numFmtId="4" fontId="142" fillId="0" borderId="11" xfId="6548" applyNumberFormat="1" applyFont="1" applyBorder="1" applyAlignment="1">
      <alignment horizontal="center" vertical="center"/>
    </xf>
    <xf numFmtId="4" fontId="111" fillId="75" borderId="11" xfId="6548" applyNumberFormat="1" applyFont="1" applyFill="1" applyBorder="1" applyAlignment="1">
      <alignment horizontal="center" vertical="center"/>
    </xf>
    <xf numFmtId="0" fontId="167" fillId="0" borderId="11" xfId="0" applyFont="1" applyBorder="1"/>
    <xf numFmtId="4" fontId="142" fillId="0" borderId="11" xfId="0" applyNumberFormat="1" applyFont="1" applyBorder="1" applyAlignment="1">
      <alignment horizontal="center" vertical="center"/>
    </xf>
    <xf numFmtId="4" fontId="142" fillId="24" borderId="11" xfId="0" applyNumberFormat="1" applyFont="1" applyFill="1" applyBorder="1" applyAlignment="1">
      <alignment horizontal="center" vertical="center" wrapText="1"/>
    </xf>
    <xf numFmtId="9" fontId="200" fillId="24" borderId="11" xfId="42" applyNumberFormat="1" applyFont="1" applyFill="1" applyBorder="1" applyAlignment="1" applyProtection="1">
      <alignment horizontal="center" vertical="center"/>
      <protection locked="0"/>
    </xf>
    <xf numFmtId="9" fontId="200" fillId="24" borderId="11" xfId="42" applyNumberFormat="1" applyFont="1" applyFill="1" applyBorder="1" applyAlignment="1" applyProtection="1">
      <alignment horizontal="center"/>
      <protection locked="0"/>
    </xf>
    <xf numFmtId="9" fontId="200" fillId="0" borderId="11" xfId="442" applyNumberFormat="1" applyFont="1" applyFill="1" applyBorder="1" applyAlignment="1" applyProtection="1">
      <alignment horizontal="center"/>
      <protection locked="0"/>
    </xf>
    <xf numFmtId="9" fontId="0" fillId="0" borderId="0" xfId="0" applyNumberFormat="1"/>
    <xf numFmtId="0" fontId="37" fillId="0" borderId="0" xfId="12391"/>
    <xf numFmtId="0" fontId="102" fillId="0" borderId="0" xfId="12391" applyFont="1"/>
    <xf numFmtId="43" fontId="37" fillId="0" borderId="0" xfId="12391" applyNumberFormat="1"/>
    <xf numFmtId="0" fontId="37" fillId="0" borderId="11" xfId="12391" applyBorder="1"/>
    <xf numFmtId="43" fontId="37" fillId="0" borderId="11" xfId="12391" applyNumberFormat="1" applyBorder="1"/>
    <xf numFmtId="43" fontId="263" fillId="0" borderId="11" xfId="12391" applyNumberFormat="1" applyFont="1" applyBorder="1"/>
    <xf numFmtId="0" fontId="263" fillId="0" borderId="11" xfId="12391" applyFont="1" applyBorder="1"/>
    <xf numFmtId="0" fontId="37" fillId="0" borderId="11" xfId="12391" applyBorder="1" applyAlignment="1">
      <alignment horizontal="center"/>
    </xf>
    <xf numFmtId="4" fontId="263" fillId="0" borderId="11" xfId="12391" applyNumberFormat="1" applyFont="1" applyBorder="1"/>
    <xf numFmtId="4" fontId="263" fillId="0" borderId="11" xfId="12391" applyNumberFormat="1" applyFont="1" applyBorder="1" applyAlignment="1">
      <alignment wrapText="1"/>
    </xf>
    <xf numFmtId="0" fontId="258" fillId="0" borderId="11" xfId="1752" applyFont="1" applyBorder="1" applyAlignment="1">
      <alignment horizontal="center" vertical="center" wrapText="1"/>
    </xf>
    <xf numFmtId="188" fontId="260" fillId="0" borderId="10" xfId="442" applyNumberFormat="1" applyFont="1" applyFill="1" applyBorder="1" applyAlignment="1" applyProtection="1">
      <alignment horizontal="center" vertical="center" wrapText="1"/>
    </xf>
    <xf numFmtId="188" fontId="260" fillId="0" borderId="13" xfId="442" applyNumberFormat="1" applyFont="1" applyFill="1" applyBorder="1" applyAlignment="1" applyProtection="1">
      <alignment horizontal="center" vertical="center" wrapText="1"/>
    </xf>
    <xf numFmtId="0" fontId="123" fillId="0" borderId="0" xfId="42" applyFont="1" applyFill="1" applyBorder="1" applyAlignment="1" applyProtection="1">
      <alignment horizontal="center"/>
    </xf>
    <xf numFmtId="0" fontId="260" fillId="0" borderId="23" xfId="42" applyFont="1" applyBorder="1" applyAlignment="1" applyProtection="1">
      <alignment horizontal="center" vertical="center" wrapText="1"/>
    </xf>
    <xf numFmtId="43" fontId="260" fillId="76" borderId="23" xfId="442" applyFont="1" applyFill="1" applyBorder="1" applyAlignment="1" applyProtection="1">
      <alignment horizontal="center" vertical="center" wrapText="1"/>
    </xf>
    <xf numFmtId="188" fontId="260" fillId="76" borderId="23" xfId="442" applyNumberFormat="1" applyFont="1" applyFill="1" applyBorder="1" applyAlignment="1" applyProtection="1">
      <alignment horizontal="center" vertical="center" wrapText="1"/>
    </xf>
    <xf numFmtId="188" fontId="259" fillId="0" borderId="0" xfId="441" applyNumberFormat="1" applyFont="1"/>
    <xf numFmtId="228" fontId="260" fillId="0" borderId="23" xfId="442" applyNumberFormat="1" applyFont="1" applyFill="1" applyBorder="1" applyAlignment="1" applyProtection="1">
      <alignment horizontal="center" vertical="center" wrapText="1"/>
    </xf>
    <xf numFmtId="229" fontId="260" fillId="0" borderId="23" xfId="442" applyNumberFormat="1" applyFont="1" applyBorder="1" applyAlignment="1" applyProtection="1">
      <alignment horizontal="center" vertical="center" wrapText="1"/>
    </xf>
    <xf numFmtId="190" fontId="260" fillId="0" borderId="23" xfId="442" applyNumberFormat="1" applyFont="1" applyFill="1" applyBorder="1" applyAlignment="1" applyProtection="1">
      <alignment horizontal="center" vertical="center" wrapText="1"/>
    </xf>
    <xf numFmtId="43" fontId="260" fillId="0" borderId="23" xfId="442" applyNumberFormat="1" applyFont="1" applyFill="1" applyBorder="1" applyAlignment="1" applyProtection="1">
      <alignment horizontal="center" vertical="center" wrapText="1"/>
    </xf>
    <xf numFmtId="230" fontId="260" fillId="0" borderId="23" xfId="442" applyNumberFormat="1" applyFont="1" applyFill="1" applyBorder="1" applyAlignment="1" applyProtection="1">
      <alignment horizontal="center" vertical="center" wrapText="1"/>
    </xf>
    <xf numFmtId="43" fontId="260" fillId="76" borderId="23" xfId="442" applyNumberFormat="1" applyFont="1" applyFill="1" applyBorder="1" applyAlignment="1" applyProtection="1">
      <alignment horizontal="center" vertical="center" wrapText="1"/>
    </xf>
    <xf numFmtId="188" fontId="123" fillId="76" borderId="23" xfId="442" applyNumberFormat="1" applyFont="1" applyFill="1" applyBorder="1" applyAlignment="1" applyProtection="1">
      <alignment horizontal="center" vertical="center" wrapText="1"/>
    </xf>
    <xf numFmtId="43" fontId="123" fillId="76" borderId="23" xfId="442" applyNumberFormat="1" applyFont="1" applyFill="1" applyBorder="1" applyAlignment="1" applyProtection="1">
      <alignment horizontal="center" vertical="center" wrapText="1"/>
    </xf>
    <xf numFmtId="188" fontId="261" fillId="0" borderId="0" xfId="441" applyNumberFormat="1" applyFont="1"/>
    <xf numFmtId="0" fontId="259" fillId="0" borderId="0" xfId="441" applyFont="1" applyBorder="1"/>
    <xf numFmtId="40" fontId="259" fillId="0" borderId="0" xfId="441" applyNumberFormat="1" applyFont="1" applyBorder="1"/>
    <xf numFmtId="188" fontId="27" fillId="0" borderId="0" xfId="0" applyNumberFormat="1" applyFont="1" applyBorder="1" applyAlignment="1">
      <alignment horizontal="left"/>
    </xf>
    <xf numFmtId="43" fontId="27" fillId="0" borderId="0" xfId="0" applyNumberFormat="1" applyFont="1" applyBorder="1" applyAlignment="1">
      <alignment horizontal="left"/>
    </xf>
    <xf numFmtId="0" fontId="200" fillId="24" borderId="11" xfId="42" applyFont="1" applyFill="1" applyBorder="1" applyAlignment="1" applyProtection="1">
      <alignment horizontal="center" vertical="center"/>
    </xf>
    <xf numFmtId="205" fontId="27" fillId="24" borderId="11" xfId="442" applyNumberFormat="1" applyFont="1" applyFill="1" applyBorder="1" applyAlignment="1" applyProtection="1">
      <alignment horizontal="center" vertical="center"/>
    </xf>
    <xf numFmtId="205" fontId="27" fillId="24" borderId="11" xfId="442" applyNumberFormat="1" applyFont="1" applyFill="1" applyBorder="1" applyAlignment="1" applyProtection="1">
      <alignment horizontal="center"/>
    </xf>
    <xf numFmtId="205" fontId="35" fillId="25" borderId="11" xfId="442" applyNumberFormat="1" applyFont="1" applyFill="1" applyBorder="1" applyAlignment="1" applyProtection="1">
      <alignment horizontal="center"/>
    </xf>
    <xf numFmtId="189" fontId="27" fillId="24" borderId="11" xfId="42" applyNumberFormat="1" applyFont="1" applyFill="1" applyBorder="1" applyAlignment="1" applyProtection="1">
      <alignment horizontal="right"/>
      <protection locked="0"/>
    </xf>
    <xf numFmtId="43" fontId="200" fillId="0" borderId="11" xfId="442" applyNumberFormat="1" applyFont="1" applyFill="1" applyBorder="1" applyAlignment="1" applyProtection="1">
      <alignment horizontal="center"/>
      <protection locked="0"/>
    </xf>
    <xf numFmtId="43" fontId="262" fillId="24" borderId="11" xfId="442" applyNumberFormat="1" applyFont="1" applyFill="1" applyBorder="1" applyAlignment="1" applyProtection="1">
      <alignment horizontal="right"/>
      <protection locked="0"/>
    </xf>
    <xf numFmtId="190" fontId="200" fillId="24" borderId="11" xfId="442" applyNumberFormat="1" applyFont="1" applyFill="1" applyBorder="1" applyAlignment="1" applyProtection="1">
      <alignment horizontal="center"/>
      <protection locked="0"/>
    </xf>
    <xf numFmtId="190" fontId="200" fillId="0" borderId="11" xfId="442" applyNumberFormat="1" applyFont="1" applyFill="1" applyBorder="1" applyAlignment="1" applyProtection="1">
      <alignment horizontal="center"/>
      <protection locked="0"/>
    </xf>
    <xf numFmtId="190" fontId="262" fillId="24" borderId="11" xfId="442" applyNumberFormat="1" applyFont="1" applyFill="1" applyBorder="1" applyAlignment="1" applyProtection="1">
      <alignment horizontal="right"/>
      <protection locked="0"/>
    </xf>
    <xf numFmtId="190" fontId="194" fillId="24" borderId="11" xfId="442" applyNumberFormat="1" applyFont="1" applyFill="1" applyBorder="1" applyAlignment="1" applyProtection="1">
      <alignment horizontal="center"/>
    </xf>
    <xf numFmtId="43" fontId="177" fillId="24" borderId="0" xfId="43" applyNumberFormat="1" applyFont="1" applyFill="1"/>
    <xf numFmtId="165" fontId="179" fillId="0" borderId="11" xfId="42" applyNumberFormat="1" applyFont="1" applyFill="1" applyBorder="1" applyAlignment="1" applyProtection="1">
      <alignment horizontal="center" vertical="center" wrapText="1"/>
    </xf>
    <xf numFmtId="165" fontId="200" fillId="0" borderId="11" xfId="42" applyNumberFormat="1" applyFont="1" applyFill="1" applyBorder="1" applyAlignment="1" applyProtection="1">
      <alignment horizontal="center" vertical="center" wrapText="1"/>
    </xf>
    <xf numFmtId="49" fontId="200" fillId="0" borderId="11" xfId="42" applyNumberFormat="1" applyFont="1" applyFill="1" applyBorder="1" applyAlignment="1" applyProtection="1">
      <alignment horizontal="center" vertical="center" wrapText="1"/>
    </xf>
    <xf numFmtId="188" fontId="200" fillId="0" borderId="11" xfId="442" quotePrefix="1" applyNumberFormat="1" applyFont="1" applyFill="1" applyBorder="1" applyAlignment="1" applyProtection="1">
      <alignment horizontal="center" vertical="center"/>
      <protection locked="0"/>
    </xf>
    <xf numFmtId="10" fontId="200" fillId="0" borderId="11" xfId="11749" applyNumberFormat="1" applyFont="1" applyFill="1" applyBorder="1" applyAlignment="1" applyProtection="1">
      <alignment horizontal="right" vertical="center"/>
      <protection locked="0"/>
    </xf>
    <xf numFmtId="188" fontId="200" fillId="0" borderId="11" xfId="442" applyNumberFormat="1" applyFont="1" applyFill="1" applyBorder="1" applyAlignment="1" applyProtection="1">
      <alignment horizontal="center" vertical="center"/>
    </xf>
    <xf numFmtId="43" fontId="200" fillId="24" borderId="11" xfId="442" quotePrefix="1" applyNumberFormat="1" applyFont="1" applyFill="1" applyBorder="1" applyAlignment="1" applyProtection="1">
      <alignment horizontal="center" vertical="center"/>
      <protection locked="0"/>
    </xf>
    <xf numFmtId="0" fontId="262" fillId="0" borderId="11" xfId="42" quotePrefix="1" applyNumberFormat="1" applyFont="1" applyFill="1" applyBorder="1" applyAlignment="1" applyProtection="1">
      <alignment horizontal="right"/>
      <protection locked="0"/>
    </xf>
    <xf numFmtId="188" fontId="262" fillId="0" borderId="11" xfId="42" applyNumberFormat="1" applyFont="1" applyFill="1" applyBorder="1" applyAlignment="1" applyProtection="1">
      <alignment horizontal="right"/>
      <protection locked="0"/>
    </xf>
    <xf numFmtId="0" fontId="200" fillId="0" borderId="11" xfId="42" applyNumberFormat="1" applyFont="1" applyFill="1" applyBorder="1" applyAlignment="1" applyProtection="1">
      <alignment horizontal="center"/>
    </xf>
    <xf numFmtId="190" fontId="262" fillId="24" borderId="11" xfId="42" applyNumberFormat="1" applyFont="1" applyFill="1" applyBorder="1" applyAlignment="1" applyProtection="1">
      <alignment horizontal="right"/>
      <protection locked="0"/>
    </xf>
    <xf numFmtId="10" fontId="200" fillId="24" borderId="11" xfId="42" applyNumberFormat="1" applyFont="1" applyFill="1" applyBorder="1" applyAlignment="1" applyProtection="1">
      <alignment horizontal="center"/>
      <protection locked="0"/>
    </xf>
    <xf numFmtId="188" fontId="194" fillId="0" borderId="11" xfId="442" applyNumberFormat="1" applyFont="1" applyFill="1" applyBorder="1" applyAlignment="1" applyProtection="1">
      <alignment horizontal="center"/>
    </xf>
    <xf numFmtId="10" fontId="194" fillId="0" borderId="11" xfId="11749" applyNumberFormat="1" applyFont="1" applyFill="1" applyBorder="1" applyAlignment="1" applyProtection="1">
      <alignment horizontal="right" vertical="center"/>
      <protection locked="0"/>
    </xf>
    <xf numFmtId="10" fontId="194" fillId="24" borderId="11" xfId="42" applyNumberFormat="1" applyFont="1" applyFill="1" applyBorder="1" applyAlignment="1" applyProtection="1">
      <alignment horizontal="center"/>
      <protection locked="0"/>
    </xf>
    <xf numFmtId="228" fontId="200" fillId="0" borderId="11" xfId="442" applyNumberFormat="1" applyFont="1" applyFill="1" applyBorder="1" applyAlignment="1" applyProtection="1">
      <alignment horizontal="center"/>
    </xf>
    <xf numFmtId="43" fontId="200" fillId="0" borderId="11" xfId="42" applyNumberFormat="1" applyFont="1" applyFill="1" applyBorder="1" applyAlignment="1" applyProtection="1">
      <alignment horizontal="center"/>
    </xf>
    <xf numFmtId="228" fontId="194" fillId="24" borderId="11" xfId="442" applyNumberFormat="1" applyFont="1" applyFill="1" applyBorder="1" applyAlignment="1" applyProtection="1">
      <alignment horizontal="center"/>
    </xf>
    <xf numFmtId="165" fontId="194" fillId="26" borderId="11" xfId="42" applyNumberFormat="1" applyFont="1" applyFill="1" applyBorder="1" applyAlignment="1" applyProtection="1">
      <alignment horizontal="center"/>
    </xf>
    <xf numFmtId="188" fontId="194" fillId="26" borderId="11" xfId="442" applyNumberFormat="1" applyFont="1" applyFill="1" applyBorder="1" applyAlignment="1" applyProtection="1">
      <alignment horizontal="center"/>
    </xf>
    <xf numFmtId="0" fontId="194" fillId="24" borderId="11" xfId="42" applyFont="1" applyFill="1" applyBorder="1" applyAlignment="1" applyProtection="1">
      <alignment horizontal="left" vertical="center" wrapText="1"/>
    </xf>
    <xf numFmtId="0" fontId="200" fillId="24" borderId="0" xfId="42" applyFont="1" applyFill="1" applyBorder="1" applyAlignment="1" applyProtection="1">
      <alignment horizontal="center" vertical="center"/>
    </xf>
    <xf numFmtId="0" fontId="200" fillId="24" borderId="0" xfId="42" applyFont="1" applyFill="1" applyBorder="1" applyAlignment="1" applyProtection="1">
      <alignment horizontal="left" vertical="top" wrapText="1"/>
    </xf>
    <xf numFmtId="0" fontId="200" fillId="24" borderId="0" xfId="42" applyNumberFormat="1" applyFont="1" applyFill="1" applyBorder="1" applyAlignment="1" applyProtection="1">
      <alignment horizontal="center" vertical="center" wrapText="1"/>
      <protection locked="0"/>
    </xf>
    <xf numFmtId="165" fontId="200" fillId="24" borderId="0" xfId="42" applyNumberFormat="1" applyFont="1" applyFill="1" applyBorder="1" applyAlignment="1" applyProtection="1">
      <alignment horizontal="center" vertical="center" wrapText="1"/>
    </xf>
    <xf numFmtId="0" fontId="200" fillId="24" borderId="0" xfId="42" applyFont="1" applyFill="1" applyBorder="1" applyAlignment="1" applyProtection="1">
      <alignment horizontal="left" vertical="center" wrapText="1"/>
    </xf>
    <xf numFmtId="188" fontId="200" fillId="24" borderId="0" xfId="442" applyNumberFormat="1" applyFont="1" applyFill="1" applyBorder="1" applyAlignment="1" applyProtection="1">
      <alignment horizontal="right" vertical="center"/>
      <protection locked="0"/>
    </xf>
    <xf numFmtId="9" fontId="200" fillId="24" borderId="0" xfId="11749" applyFont="1" applyFill="1" applyBorder="1" applyAlignment="1" applyProtection="1">
      <alignment horizontal="right" vertical="center"/>
      <protection locked="0"/>
    </xf>
    <xf numFmtId="9" fontId="200" fillId="24" borderId="0" xfId="442" applyNumberFormat="1" applyFont="1" applyFill="1" applyBorder="1" applyAlignment="1" applyProtection="1">
      <alignment horizontal="right" vertical="center"/>
      <protection locked="0"/>
    </xf>
    <xf numFmtId="188" fontId="200" fillId="24" borderId="0" xfId="442" applyNumberFormat="1" applyFont="1" applyFill="1" applyBorder="1" applyAlignment="1" applyProtection="1">
      <alignment horizontal="right" vertical="center"/>
    </xf>
    <xf numFmtId="9" fontId="194" fillId="24" borderId="0" xfId="442" applyNumberFormat="1" applyFont="1" applyFill="1" applyBorder="1" applyAlignment="1" applyProtection="1">
      <alignment horizontal="right" vertical="center"/>
      <protection locked="0"/>
    </xf>
    <xf numFmtId="9" fontId="200" fillId="0" borderId="11" xfId="11749" applyNumberFormat="1" applyFont="1" applyFill="1" applyBorder="1" applyAlignment="1" applyProtection="1">
      <alignment horizontal="center" vertical="center"/>
      <protection locked="0"/>
    </xf>
    <xf numFmtId="188" fontId="179" fillId="24" borderId="0" xfId="11752" applyNumberFormat="1" applyFont="1" applyFill="1" applyBorder="1"/>
    <xf numFmtId="205" fontId="200" fillId="24" borderId="11" xfId="442" applyNumberFormat="1" applyFont="1" applyFill="1" applyBorder="1" applyAlignment="1" applyProtection="1">
      <alignment horizontal="center"/>
    </xf>
    <xf numFmtId="43" fontId="194" fillId="26" borderId="11" xfId="442" applyNumberFormat="1" applyFont="1" applyFill="1" applyBorder="1" applyAlignment="1" applyProtection="1">
      <alignment horizontal="center"/>
    </xf>
    <xf numFmtId="43" fontId="200" fillId="24" borderId="11" xfId="442" applyNumberFormat="1" applyFont="1" applyFill="1" applyBorder="1" applyAlignment="1" applyProtection="1">
      <alignment horizontal="center"/>
    </xf>
    <xf numFmtId="188" fontId="260" fillId="0" borderId="10" xfId="442" applyNumberFormat="1" applyFont="1" applyFill="1" applyBorder="1" applyAlignment="1" applyProtection="1">
      <alignment horizontal="center" vertical="center" wrapText="1"/>
    </xf>
    <xf numFmtId="188" fontId="260" fillId="0" borderId="13" xfId="442" applyNumberFormat="1" applyFont="1" applyFill="1" applyBorder="1" applyAlignment="1" applyProtection="1">
      <alignment horizontal="center" vertical="center" wrapText="1"/>
    </xf>
    <xf numFmtId="0" fontId="123" fillId="0" borderId="0" xfId="42" applyFont="1" applyFill="1" applyBorder="1" applyAlignment="1" applyProtection="1">
      <alignment horizontal="center"/>
    </xf>
    <xf numFmtId="0" fontId="260" fillId="0" borderId="23" xfId="42" applyFont="1" applyBorder="1" applyAlignment="1" applyProtection="1">
      <alignment horizontal="center" vertical="center" wrapText="1"/>
    </xf>
    <xf numFmtId="43" fontId="194" fillId="0" borderId="11" xfId="442" applyNumberFormat="1" applyFont="1" applyFill="1" applyBorder="1" applyAlignment="1" applyProtection="1">
      <alignment horizontal="center"/>
    </xf>
    <xf numFmtId="0" fontId="27" fillId="0" borderId="11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top"/>
    </xf>
    <xf numFmtId="0" fontId="27" fillId="0" borderId="10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7" fillId="0" borderId="11" xfId="0" applyNumberFormat="1" applyFont="1" applyBorder="1" applyAlignment="1">
      <alignment horizontal="center"/>
    </xf>
    <xf numFmtId="0" fontId="27" fillId="0" borderId="1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NumberFormat="1" applyFont="1" applyBorder="1" applyAlignment="1">
      <alignment horizontal="center" vertical="center" wrapText="1"/>
    </xf>
    <xf numFmtId="49" fontId="27" fillId="0" borderId="11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1" xfId="0" applyNumberFormat="1" applyFont="1" applyFill="1" applyBorder="1" applyAlignment="1">
      <alignment horizontal="center" vertical="center"/>
    </xf>
    <xf numFmtId="0" fontId="27" fillId="25" borderId="11" xfId="0" applyNumberFormat="1" applyFont="1" applyFill="1" applyBorder="1" applyAlignment="1">
      <alignment horizontal="center" vertical="center"/>
    </xf>
    <xf numFmtId="49" fontId="27" fillId="0" borderId="12" xfId="0" applyNumberFormat="1" applyFont="1" applyBorder="1" applyAlignment="1">
      <alignment horizontal="left" vertical="center" wrapText="1"/>
    </xf>
    <xf numFmtId="0" fontId="27" fillId="0" borderId="0" xfId="0" applyNumberFormat="1" applyFont="1" applyBorder="1" applyAlignment="1">
      <alignment horizontal="left" vertical="top"/>
    </xf>
    <xf numFmtId="0" fontId="27" fillId="0" borderId="0" xfId="0" applyNumberFormat="1" applyFont="1" applyBorder="1" applyAlignment="1">
      <alignment horizontal="justify" vertical="top" wrapText="1"/>
    </xf>
    <xf numFmtId="0" fontId="29" fillId="0" borderId="0" xfId="0" applyNumberFormat="1" applyFont="1" applyBorder="1" applyAlignment="1">
      <alignment horizontal="center"/>
    </xf>
    <xf numFmtId="49" fontId="27" fillId="24" borderId="11" xfId="0" applyNumberFormat="1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left" vertical="center" wrapText="1"/>
    </xf>
    <xf numFmtId="0" fontId="27" fillId="24" borderId="13" xfId="0" applyFont="1" applyFill="1" applyBorder="1" applyAlignment="1">
      <alignment horizontal="left" vertical="center" wrapText="1"/>
    </xf>
    <xf numFmtId="0" fontId="27" fillId="24" borderId="11" xfId="0" applyFont="1" applyFill="1" applyBorder="1" applyAlignment="1">
      <alignment horizontal="center" vertical="center"/>
    </xf>
    <xf numFmtId="189" fontId="27" fillId="24" borderId="11" xfId="0" applyNumberFormat="1" applyFont="1" applyFill="1" applyBorder="1" applyAlignment="1">
      <alignment horizontal="center" vertical="center"/>
    </xf>
    <xf numFmtId="0" fontId="27" fillId="0" borderId="13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/>
    </xf>
    <xf numFmtId="189" fontId="27" fillId="0" borderId="11" xfId="0" applyNumberFormat="1" applyFont="1" applyBorder="1" applyAlignment="1">
      <alignment horizontal="center" vertical="center"/>
    </xf>
    <xf numFmtId="49" fontId="27" fillId="24" borderId="10" xfId="0" applyNumberFormat="1" applyFont="1" applyFill="1" applyBorder="1" applyAlignment="1">
      <alignment horizontal="center" vertical="center"/>
    </xf>
    <xf numFmtId="49" fontId="27" fillId="24" borderId="12" xfId="0" applyNumberFormat="1" applyFont="1" applyFill="1" applyBorder="1" applyAlignment="1">
      <alignment horizontal="center" vertical="center"/>
    </xf>
    <xf numFmtId="49" fontId="27" fillId="24" borderId="13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27" fillId="24" borderId="12" xfId="0" applyFont="1" applyFill="1" applyBorder="1" applyAlignment="1">
      <alignment horizontal="left" vertical="center" wrapText="1" indent="3"/>
    </xf>
    <xf numFmtId="0" fontId="27" fillId="24" borderId="13" xfId="0" applyFont="1" applyFill="1" applyBorder="1" applyAlignment="1">
      <alignment horizontal="left" vertical="center" wrapText="1" indent="3"/>
    </xf>
    <xf numFmtId="49" fontId="35" fillId="0" borderId="11" xfId="0" applyNumberFormat="1" applyFont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35" fillId="0" borderId="13" xfId="0" applyFont="1" applyBorder="1" applyAlignment="1">
      <alignment horizontal="left" vertical="center" wrapText="1"/>
    </xf>
    <xf numFmtId="0" fontId="35" fillId="0" borderId="11" xfId="0" applyFont="1" applyBorder="1" applyAlignment="1">
      <alignment horizontal="center" vertical="center"/>
    </xf>
    <xf numFmtId="49" fontId="27" fillId="0" borderId="11" xfId="0" applyNumberFormat="1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49" fontId="207" fillId="0" borderId="11" xfId="0" applyNumberFormat="1" applyFont="1" applyBorder="1" applyAlignment="1">
      <alignment horizontal="center" vertical="center"/>
    </xf>
    <xf numFmtId="0" fontId="207" fillId="0" borderId="12" xfId="0" applyFont="1" applyBorder="1" applyAlignment="1">
      <alignment horizontal="left" vertical="center" wrapText="1"/>
    </xf>
    <xf numFmtId="0" fontId="207" fillId="0" borderId="13" xfId="0" applyFont="1" applyBorder="1" applyAlignment="1">
      <alignment horizontal="left" vertical="center" wrapText="1"/>
    </xf>
    <xf numFmtId="0" fontId="20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 indent="1"/>
    </xf>
    <xf numFmtId="0" fontId="27" fillId="0" borderId="13" xfId="0" applyFont="1" applyBorder="1" applyAlignment="1">
      <alignment horizontal="left" vertical="center" wrapText="1" indent="1"/>
    </xf>
    <xf numFmtId="0" fontId="27" fillId="24" borderId="12" xfId="0" applyFont="1" applyFill="1" applyBorder="1" applyAlignment="1">
      <alignment horizontal="left" vertical="center" wrapText="1" indent="1"/>
    </xf>
    <xf numFmtId="0" fontId="27" fillId="24" borderId="13" xfId="0" applyFont="1" applyFill="1" applyBorder="1" applyAlignment="1">
      <alignment horizontal="left" vertical="center" wrapText="1" indent="1"/>
    </xf>
    <xf numFmtId="49" fontId="207" fillId="24" borderId="11" xfId="0" applyNumberFormat="1" applyFont="1" applyFill="1" applyBorder="1" applyAlignment="1">
      <alignment horizontal="center" vertical="center"/>
    </xf>
    <xf numFmtId="0" fontId="207" fillId="24" borderId="12" xfId="0" applyFont="1" applyFill="1" applyBorder="1" applyAlignment="1">
      <alignment horizontal="left" vertical="center" wrapText="1"/>
    </xf>
    <xf numFmtId="0" fontId="207" fillId="24" borderId="13" xfId="0" applyFont="1" applyFill="1" applyBorder="1" applyAlignment="1">
      <alignment horizontal="left" vertical="center" wrapText="1"/>
    </xf>
    <xf numFmtId="0" fontId="207" fillId="24" borderId="11" xfId="0" applyFont="1" applyFill="1" applyBorder="1" applyAlignment="1">
      <alignment horizontal="center" vertical="center"/>
    </xf>
    <xf numFmtId="189" fontId="207" fillId="24" borderId="11" xfId="0" applyNumberFormat="1" applyFont="1" applyFill="1" applyBorder="1" applyAlignment="1">
      <alignment horizontal="center" vertical="center"/>
    </xf>
    <xf numFmtId="0" fontId="27" fillId="24" borderId="10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center" vertical="center"/>
    </xf>
    <xf numFmtId="0" fontId="27" fillId="24" borderId="13" xfId="0" applyFont="1" applyFill="1" applyBorder="1" applyAlignment="1">
      <alignment horizontal="center" vertical="center"/>
    </xf>
    <xf numFmtId="189" fontId="207" fillId="0" borderId="11" xfId="0" applyNumberFormat="1" applyFont="1" applyBorder="1" applyAlignment="1">
      <alignment horizontal="center" vertical="center"/>
    </xf>
    <xf numFmtId="189" fontId="35" fillId="0" borderId="11" xfId="0" applyNumberFormat="1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top"/>
    </xf>
    <xf numFmtId="0" fontId="29" fillId="0" borderId="0" xfId="0" applyFont="1" applyAlignment="1">
      <alignment horizontal="center"/>
    </xf>
    <xf numFmtId="0" fontId="27" fillId="0" borderId="11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10" xfId="0" applyNumberFormat="1" applyFont="1" applyBorder="1" applyAlignment="1">
      <alignment horizontal="center" vertical="center" wrapText="1"/>
    </xf>
    <xf numFmtId="0" fontId="27" fillId="0" borderId="13" xfId="0" applyNumberFormat="1" applyFont="1" applyBorder="1" applyAlignment="1">
      <alignment horizontal="center" vertical="center" textRotation="90" wrapText="1"/>
    </xf>
    <xf numFmtId="0" fontId="27" fillId="0" borderId="11" xfId="0" applyNumberFormat="1" applyFont="1" applyBorder="1" applyAlignment="1">
      <alignment horizontal="center" vertical="center" textRotation="90" wrapText="1"/>
    </xf>
    <xf numFmtId="0" fontId="27" fillId="0" borderId="10" xfId="0" applyNumberFormat="1" applyFont="1" applyBorder="1" applyAlignment="1">
      <alignment horizontal="center" vertical="center" textRotation="90" wrapText="1"/>
    </xf>
    <xf numFmtId="0" fontId="27" fillId="24" borderId="11" xfId="0" applyNumberFormat="1" applyFont="1" applyFill="1" applyBorder="1" applyAlignment="1">
      <alignment horizontal="center" vertical="center"/>
    </xf>
    <xf numFmtId="188" fontId="27" fillId="24" borderId="11" xfId="442" applyNumberFormat="1" applyFont="1" applyFill="1" applyBorder="1" applyAlignment="1">
      <alignment horizontal="center" vertical="center"/>
    </xf>
    <xf numFmtId="188" fontId="27" fillId="24" borderId="10" xfId="442" applyNumberFormat="1" applyFont="1" applyFill="1" applyBorder="1" applyAlignment="1">
      <alignment horizontal="center" vertical="center"/>
    </xf>
    <xf numFmtId="188" fontId="27" fillId="24" borderId="12" xfId="442" applyNumberFormat="1" applyFont="1" applyFill="1" applyBorder="1" applyAlignment="1">
      <alignment horizontal="center" vertical="center"/>
    </xf>
    <xf numFmtId="188" fontId="27" fillId="24" borderId="13" xfId="442" applyNumberFormat="1" applyFont="1" applyFill="1" applyBorder="1" applyAlignment="1">
      <alignment horizontal="center" vertical="center"/>
    </xf>
    <xf numFmtId="0" fontId="34" fillId="24" borderId="12" xfId="0" applyFont="1" applyFill="1" applyBorder="1" applyAlignment="1">
      <alignment horizontal="left" vertical="center" wrapText="1"/>
    </xf>
    <xf numFmtId="0" fontId="27" fillId="24" borderId="0" xfId="0" applyNumberFormat="1" applyFont="1" applyFill="1" applyBorder="1" applyAlignment="1">
      <alignment horizontal="left" vertical="top"/>
    </xf>
    <xf numFmtId="49" fontId="27" fillId="0" borderId="11" xfId="0" applyNumberFormat="1" applyFont="1" applyBorder="1" applyAlignment="1">
      <alignment horizontal="center" vertical="top"/>
    </xf>
    <xf numFmtId="0" fontId="27" fillId="0" borderId="12" xfId="0" applyFont="1" applyBorder="1" applyAlignment="1">
      <alignment horizontal="left" vertical="top" wrapText="1" indent="2"/>
    </xf>
    <xf numFmtId="0" fontId="27" fillId="0" borderId="13" xfId="0" applyFont="1" applyBorder="1" applyAlignment="1">
      <alignment horizontal="left" vertical="top" wrapText="1" indent="2"/>
    </xf>
    <xf numFmtId="0" fontId="27" fillId="0" borderId="12" xfId="0" applyFont="1" applyBorder="1" applyAlignment="1">
      <alignment horizontal="left" vertical="top" wrapText="1"/>
    </xf>
    <xf numFmtId="0" fontId="27" fillId="0" borderId="13" xfId="0" applyFont="1" applyBorder="1" applyAlignment="1">
      <alignment horizontal="left" vertical="top" wrapText="1"/>
    </xf>
    <xf numFmtId="0" fontId="27" fillId="0" borderId="12" xfId="0" applyFont="1" applyBorder="1" applyAlignment="1">
      <alignment horizontal="left" vertical="top" wrapText="1" indent="1"/>
    </xf>
    <xf numFmtId="0" fontId="27" fillId="0" borderId="13" xfId="0" applyFont="1" applyBorder="1" applyAlignment="1">
      <alignment horizontal="left" vertical="top" wrapText="1" indent="1"/>
    </xf>
    <xf numFmtId="188" fontId="27" fillId="0" borderId="11" xfId="442" applyNumberFormat="1" applyFont="1" applyBorder="1" applyAlignment="1">
      <alignment horizontal="center" vertical="top"/>
    </xf>
    <xf numFmtId="188" fontId="27" fillId="0" borderId="11" xfId="0" applyNumberFormat="1" applyFont="1" applyBorder="1" applyAlignment="1">
      <alignment horizontal="center" vertical="top"/>
    </xf>
    <xf numFmtId="188" fontId="27" fillId="0" borderId="10" xfId="442" applyNumberFormat="1" applyFont="1" applyBorder="1" applyAlignment="1">
      <alignment horizontal="center" vertical="top"/>
    </xf>
    <xf numFmtId="188" fontId="27" fillId="0" borderId="12" xfId="442" applyNumberFormat="1" applyFont="1" applyBorder="1" applyAlignment="1">
      <alignment horizontal="center" vertical="top"/>
    </xf>
    <xf numFmtId="188" fontId="27" fillId="0" borderId="13" xfId="442" applyNumberFormat="1" applyFont="1" applyBorder="1" applyAlignment="1">
      <alignment horizontal="center" vertical="top"/>
    </xf>
    <xf numFmtId="49" fontId="35" fillId="0" borderId="11" xfId="0" applyNumberFormat="1" applyFont="1" applyBorder="1" applyAlignment="1">
      <alignment horizontal="center" vertical="top"/>
    </xf>
    <xf numFmtId="0" fontId="35" fillId="0" borderId="12" xfId="0" applyFont="1" applyBorder="1" applyAlignment="1">
      <alignment horizontal="left" vertical="top" wrapText="1"/>
    </xf>
    <xf numFmtId="0" fontId="35" fillId="0" borderId="13" xfId="0" applyFont="1" applyBorder="1" applyAlignment="1">
      <alignment horizontal="left" vertical="top" wrapText="1"/>
    </xf>
    <xf numFmtId="0" fontId="35" fillId="0" borderId="11" xfId="0" applyFont="1" applyBorder="1" applyAlignment="1">
      <alignment horizontal="center" vertical="top"/>
    </xf>
    <xf numFmtId="188" fontId="35" fillId="0" borderId="11" xfId="442" applyNumberFormat="1" applyFont="1" applyBorder="1" applyAlignment="1">
      <alignment horizontal="center" vertical="top"/>
    </xf>
    <xf numFmtId="188" fontId="35" fillId="0" borderId="11" xfId="442" applyNumberFormat="1" applyFont="1" applyBorder="1" applyAlignment="1">
      <alignment horizontal="right" vertical="center"/>
    </xf>
    <xf numFmtId="0" fontId="35" fillId="0" borderId="10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2" xfId="0" applyFont="1" applyBorder="1" applyAlignment="1">
      <alignment horizontal="left" vertical="top" wrapText="1" indent="1"/>
    </xf>
    <xf numFmtId="0" fontId="35" fillId="0" borderId="13" xfId="0" applyFont="1" applyBorder="1" applyAlignment="1">
      <alignment horizontal="left" vertical="top" wrapText="1" indent="1"/>
    </xf>
    <xf numFmtId="188" fontId="35" fillId="25" borderId="11" xfId="0" applyNumberFormat="1" applyFont="1" applyFill="1" applyBorder="1" applyAlignment="1">
      <alignment horizontal="center" vertical="top"/>
    </xf>
    <xf numFmtId="188" fontId="35" fillId="0" borderId="11" xfId="0" applyNumberFormat="1" applyFont="1" applyBorder="1" applyAlignment="1">
      <alignment horizontal="center" vertical="top"/>
    </xf>
    <xf numFmtId="188" fontId="27" fillId="0" borderId="11" xfId="11749" applyNumberFormat="1" applyFont="1" applyBorder="1" applyAlignment="1">
      <alignment horizontal="center" vertical="top"/>
    </xf>
    <xf numFmtId="0" fontId="27" fillId="0" borderId="11" xfId="0" applyNumberFormat="1" applyFont="1" applyBorder="1" applyAlignment="1">
      <alignment horizontal="center" wrapText="1"/>
    </xf>
    <xf numFmtId="0" fontId="27" fillId="0" borderId="11" xfId="0" applyFont="1" applyBorder="1" applyAlignment="1">
      <alignment horizontal="center"/>
    </xf>
    <xf numFmtId="0" fontId="27" fillId="0" borderId="11" xfId="0" applyNumberFormat="1" applyFont="1" applyBorder="1" applyAlignment="1">
      <alignment horizontal="left" wrapText="1"/>
    </xf>
    <xf numFmtId="49" fontId="27" fillId="0" borderId="11" xfId="0" applyNumberFormat="1" applyFont="1" applyBorder="1" applyAlignment="1">
      <alignment horizontal="center"/>
    </xf>
    <xf numFmtId="0" fontId="29" fillId="0" borderId="0" xfId="0" applyNumberFormat="1" applyFont="1" applyBorder="1" applyAlignment="1">
      <alignment horizontal="center" wrapText="1"/>
    </xf>
    <xf numFmtId="0" fontId="27" fillId="0" borderId="12" xfId="0" applyNumberFormat="1" applyFont="1" applyBorder="1" applyAlignment="1">
      <alignment horizontal="center" vertical="center" wrapText="1"/>
    </xf>
    <xf numFmtId="0" fontId="27" fillId="0" borderId="10" xfId="0" applyNumberFormat="1" applyFont="1" applyBorder="1" applyAlignment="1">
      <alignment horizontal="center" vertical="top"/>
    </xf>
    <xf numFmtId="0" fontId="27" fillId="0" borderId="12" xfId="0" applyNumberFormat="1" applyFont="1" applyBorder="1" applyAlignment="1">
      <alignment horizontal="center" vertical="top"/>
    </xf>
    <xf numFmtId="0" fontId="27" fillId="0" borderId="13" xfId="0" applyNumberFormat="1" applyFont="1" applyBorder="1" applyAlignment="1">
      <alignment horizontal="center" vertical="top"/>
    </xf>
    <xf numFmtId="0" fontId="27" fillId="0" borderId="12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188" fontId="27" fillId="0" borderId="10" xfId="442" applyNumberFormat="1" applyFont="1" applyFill="1" applyBorder="1" applyAlignment="1">
      <alignment horizontal="center" vertical="top"/>
    </xf>
    <xf numFmtId="188" fontId="27" fillId="0" borderId="12" xfId="442" applyNumberFormat="1" applyFont="1" applyFill="1" applyBorder="1" applyAlignment="1">
      <alignment horizontal="center" vertical="top"/>
    </xf>
    <xf numFmtId="188" fontId="27" fillId="0" borderId="13" xfId="442" applyNumberFormat="1" applyFont="1" applyFill="1" applyBorder="1" applyAlignment="1">
      <alignment horizontal="center" vertical="top"/>
    </xf>
    <xf numFmtId="49" fontId="27" fillId="0" borderId="11" xfId="0" applyNumberFormat="1" applyFont="1" applyBorder="1" applyAlignment="1">
      <alignment horizontal="right" vertical="top"/>
    </xf>
    <xf numFmtId="0" fontId="27" fillId="0" borderId="12" xfId="0" applyFont="1" applyBorder="1" applyAlignment="1">
      <alignment horizontal="right" vertical="top"/>
    </xf>
    <xf numFmtId="0" fontId="27" fillId="0" borderId="13" xfId="0" applyFont="1" applyBorder="1" applyAlignment="1">
      <alignment horizontal="right" vertical="top"/>
    </xf>
    <xf numFmtId="188" fontId="34" fillId="0" borderId="10" xfId="442" applyNumberFormat="1" applyFont="1" applyBorder="1" applyAlignment="1">
      <alignment horizontal="right" vertical="top" wrapText="1"/>
    </xf>
    <xf numFmtId="188" fontId="34" fillId="0" borderId="12" xfId="442" applyNumberFormat="1" applyFont="1" applyBorder="1" applyAlignment="1">
      <alignment horizontal="right" vertical="top"/>
    </xf>
    <xf numFmtId="188" fontId="34" fillId="0" borderId="13" xfId="442" applyNumberFormat="1" applyFont="1" applyBorder="1" applyAlignment="1">
      <alignment horizontal="right" vertical="top"/>
    </xf>
    <xf numFmtId="188" fontId="34" fillId="0" borderId="10" xfId="0" quotePrefix="1" applyNumberFormat="1" applyFont="1" applyFill="1" applyBorder="1" applyAlignment="1">
      <alignment horizontal="right" vertical="top" wrapText="1"/>
    </xf>
    <xf numFmtId="188" fontId="34" fillId="0" borderId="12" xfId="0" applyNumberFormat="1" applyFont="1" applyFill="1" applyBorder="1" applyAlignment="1">
      <alignment horizontal="right" vertical="top"/>
    </xf>
    <xf numFmtId="188" fontId="34" fillId="0" borderId="13" xfId="0" applyNumberFormat="1" applyFont="1" applyFill="1" applyBorder="1" applyAlignment="1">
      <alignment horizontal="right" vertical="top"/>
    </xf>
    <xf numFmtId="188" fontId="34" fillId="0" borderId="10" xfId="0" applyNumberFormat="1" applyFont="1" applyBorder="1" applyAlignment="1">
      <alignment horizontal="right" vertical="top"/>
    </xf>
    <xf numFmtId="188" fontId="34" fillId="0" borderId="12" xfId="0" applyNumberFormat="1" applyFont="1" applyBorder="1" applyAlignment="1">
      <alignment horizontal="right" vertical="top"/>
    </xf>
    <xf numFmtId="188" fontId="34" fillId="0" borderId="13" xfId="0" applyNumberFormat="1" applyFont="1" applyBorder="1" applyAlignment="1">
      <alignment horizontal="right" vertical="top"/>
    </xf>
    <xf numFmtId="188" fontId="34" fillId="0" borderId="10" xfId="0" applyNumberFormat="1" applyFont="1" applyFill="1" applyBorder="1" applyAlignment="1">
      <alignment horizontal="right" vertical="top"/>
    </xf>
    <xf numFmtId="188" fontId="27" fillId="0" borderId="10" xfId="0" quotePrefix="1" applyNumberFormat="1" applyFont="1" applyFill="1" applyBorder="1" applyAlignment="1">
      <alignment horizontal="right" vertical="top" wrapText="1"/>
    </xf>
    <xf numFmtId="188" fontId="27" fillId="0" borderId="12" xfId="0" applyNumberFormat="1" applyFont="1" applyFill="1" applyBorder="1" applyAlignment="1">
      <alignment horizontal="right" vertical="top"/>
    </xf>
    <xf numFmtId="188" fontId="27" fillId="0" borderId="13" xfId="0" applyNumberFormat="1" applyFont="1" applyFill="1" applyBorder="1" applyAlignment="1">
      <alignment horizontal="right" vertical="top"/>
    </xf>
    <xf numFmtId="188" fontId="27" fillId="0" borderId="10" xfId="442" applyNumberFormat="1" applyFont="1" applyBorder="1" applyAlignment="1">
      <alignment horizontal="right" vertical="top"/>
    </xf>
    <xf numFmtId="188" fontId="27" fillId="0" borderId="12" xfId="442" applyNumberFormat="1" applyFont="1" applyBorder="1" applyAlignment="1">
      <alignment horizontal="right" vertical="top"/>
    </xf>
    <xf numFmtId="188" fontId="27" fillId="0" borderId="13" xfId="442" applyNumberFormat="1" applyFont="1" applyBorder="1" applyAlignment="1">
      <alignment horizontal="right" vertical="top"/>
    </xf>
    <xf numFmtId="49" fontId="27" fillId="0" borderId="10" xfId="0" applyNumberFormat="1" applyFont="1" applyBorder="1" applyAlignment="1">
      <alignment horizontal="center" vertical="top"/>
    </xf>
    <xf numFmtId="49" fontId="27" fillId="0" borderId="12" xfId="0" applyNumberFormat="1" applyFont="1" applyBorder="1" applyAlignment="1">
      <alignment horizontal="center" vertical="top"/>
    </xf>
    <xf numFmtId="49" fontId="27" fillId="0" borderId="13" xfId="0" applyNumberFormat="1" applyFont="1" applyBorder="1" applyAlignment="1">
      <alignment horizontal="center" vertical="top"/>
    </xf>
    <xf numFmtId="188" fontId="27" fillId="0" borderId="10" xfId="0" applyNumberFormat="1" applyFont="1" applyBorder="1" applyAlignment="1">
      <alignment horizontal="center" vertical="top"/>
    </xf>
    <xf numFmtId="188" fontId="27" fillId="0" borderId="12" xfId="0" applyNumberFormat="1" applyFont="1" applyBorder="1" applyAlignment="1">
      <alignment horizontal="center" vertical="top"/>
    </xf>
    <xf numFmtId="188" fontId="27" fillId="0" borderId="13" xfId="0" applyNumberFormat="1" applyFont="1" applyBorder="1" applyAlignment="1">
      <alignment horizontal="center" vertical="top"/>
    </xf>
    <xf numFmtId="188" fontId="27" fillId="0" borderId="10" xfId="0" applyNumberFormat="1" applyFont="1" applyFill="1" applyBorder="1" applyAlignment="1">
      <alignment horizontal="center" vertical="top"/>
    </xf>
    <xf numFmtId="188" fontId="27" fillId="0" borderId="12" xfId="0" applyNumberFormat="1" applyFont="1" applyFill="1" applyBorder="1" applyAlignment="1">
      <alignment horizontal="center" vertical="top"/>
    </xf>
    <xf numFmtId="188" fontId="27" fillId="0" borderId="13" xfId="0" applyNumberFormat="1" applyFont="1" applyFill="1" applyBorder="1" applyAlignment="1">
      <alignment horizontal="center" vertical="top"/>
    </xf>
    <xf numFmtId="188" fontId="34" fillId="0" borderId="10" xfId="0" quotePrefix="1" applyNumberFormat="1" applyFont="1" applyBorder="1" applyAlignment="1">
      <alignment horizontal="right" vertical="top" wrapText="1"/>
    </xf>
    <xf numFmtId="188" fontId="27" fillId="0" borderId="10" xfId="0" applyNumberFormat="1" applyFont="1" applyBorder="1" applyAlignment="1">
      <alignment horizontal="right" vertical="top"/>
    </xf>
    <xf numFmtId="188" fontId="27" fillId="0" borderId="12" xfId="0" applyNumberFormat="1" applyFont="1" applyBorder="1" applyAlignment="1">
      <alignment horizontal="right" vertical="top"/>
    </xf>
    <xf numFmtId="188" fontId="27" fillId="0" borderId="13" xfId="0" applyNumberFormat="1" applyFont="1" applyBorder="1" applyAlignment="1">
      <alignment horizontal="right" vertical="top"/>
    </xf>
    <xf numFmtId="188" fontId="27" fillId="0" borderId="10" xfId="0" applyNumberFormat="1" applyFont="1" applyFill="1" applyBorder="1" applyAlignment="1">
      <alignment horizontal="right" vertical="top"/>
    </xf>
    <xf numFmtId="188" fontId="27" fillId="0" borderId="10" xfId="0" quotePrefix="1" applyNumberFormat="1" applyFont="1" applyBorder="1" applyAlignment="1">
      <alignment horizontal="right" vertical="top" wrapText="1"/>
    </xf>
    <xf numFmtId="188" fontId="27" fillId="0" borderId="10" xfId="0" applyNumberFormat="1" applyFont="1" applyBorder="1" applyAlignment="1">
      <alignment horizontal="center" vertical="top" wrapText="1"/>
    </xf>
    <xf numFmtId="188" fontId="27" fillId="0" borderId="10" xfId="0" applyNumberFormat="1" applyFont="1" applyFill="1" applyBorder="1" applyAlignment="1">
      <alignment horizontal="center" vertical="top" wrapText="1"/>
    </xf>
    <xf numFmtId="0" fontId="27" fillId="0" borderId="14" xfId="0" applyNumberFormat="1" applyFont="1" applyBorder="1" applyAlignment="1">
      <alignment horizontal="center" vertical="center" wrapText="1"/>
    </xf>
    <xf numFmtId="0" fontId="27" fillId="0" borderId="15" xfId="0" applyNumberFormat="1" applyFont="1" applyBorder="1" applyAlignment="1">
      <alignment horizontal="center" vertical="center" wrapText="1"/>
    </xf>
    <xf numFmtId="0" fontId="27" fillId="0" borderId="16" xfId="0" applyNumberFormat="1" applyFont="1" applyBorder="1" applyAlignment="1">
      <alignment horizontal="center" vertical="center" wrapText="1"/>
    </xf>
    <xf numFmtId="0" fontId="27" fillId="0" borderId="19" xfId="0" applyNumberFormat="1" applyFont="1" applyBorder="1" applyAlignment="1">
      <alignment horizontal="center" vertical="center" wrapText="1"/>
    </xf>
    <xf numFmtId="0" fontId="27" fillId="0" borderId="20" xfId="0" applyNumberFormat="1" applyFont="1" applyBorder="1" applyAlignment="1">
      <alignment horizontal="center" vertical="center" wrapText="1"/>
    </xf>
    <xf numFmtId="0" fontId="27" fillId="0" borderId="21" xfId="0" applyNumberFormat="1" applyFont="1" applyBorder="1" applyAlignment="1">
      <alignment horizontal="center" vertical="center" wrapText="1"/>
    </xf>
    <xf numFmtId="0" fontId="27" fillId="0" borderId="10" xfId="0" applyNumberFormat="1" applyFont="1" applyBorder="1" applyAlignment="1">
      <alignment horizontal="center" vertical="top" wrapText="1"/>
    </xf>
    <xf numFmtId="0" fontId="27" fillId="0" borderId="12" xfId="0" applyNumberFormat="1" applyFont="1" applyBorder="1" applyAlignment="1">
      <alignment horizontal="center" vertical="top" wrapText="1"/>
    </xf>
    <xf numFmtId="0" fontId="27" fillId="0" borderId="13" xfId="0" applyNumberFormat="1" applyFont="1" applyBorder="1" applyAlignment="1">
      <alignment horizontal="center" vertical="top" wrapText="1"/>
    </xf>
    <xf numFmtId="0" fontId="27" fillId="0" borderId="12" xfId="0" applyNumberFormat="1" applyFont="1" applyBorder="1" applyAlignment="1">
      <alignment vertical="top" wrapText="1"/>
    </xf>
    <xf numFmtId="0" fontId="27" fillId="0" borderId="13" xfId="0" applyNumberFormat="1" applyFont="1" applyBorder="1" applyAlignment="1">
      <alignment vertical="top" wrapText="1"/>
    </xf>
    <xf numFmtId="2" fontId="27" fillId="0" borderId="10" xfId="11749" applyNumberFormat="1" applyFont="1" applyBorder="1" applyAlignment="1">
      <alignment horizontal="center" vertical="top"/>
    </xf>
    <xf numFmtId="2" fontId="27" fillId="0" borderId="12" xfId="11749" applyNumberFormat="1" applyFont="1" applyBorder="1" applyAlignment="1">
      <alignment horizontal="center" vertical="top"/>
    </xf>
    <xf numFmtId="2" fontId="27" fillId="0" borderId="13" xfId="11749" applyNumberFormat="1" applyFont="1" applyBorder="1" applyAlignment="1">
      <alignment horizontal="center" vertical="top"/>
    </xf>
    <xf numFmtId="2" fontId="27" fillId="0" borderId="10" xfId="0" applyNumberFormat="1" applyFont="1" applyBorder="1" applyAlignment="1">
      <alignment horizontal="center" vertical="top"/>
    </xf>
    <xf numFmtId="2" fontId="27" fillId="0" borderId="12" xfId="0" applyNumberFormat="1" applyFont="1" applyBorder="1" applyAlignment="1">
      <alignment horizontal="center" vertical="top"/>
    </xf>
    <xf numFmtId="2" fontId="27" fillId="0" borderId="13" xfId="0" applyNumberFormat="1" applyFont="1" applyBorder="1" applyAlignment="1">
      <alignment horizontal="center" vertical="top"/>
    </xf>
    <xf numFmtId="9" fontId="27" fillId="0" borderId="10" xfId="11749" applyFont="1" applyBorder="1" applyAlignment="1">
      <alignment horizontal="center" vertical="top"/>
    </xf>
    <xf numFmtId="9" fontId="27" fillId="0" borderId="12" xfId="11749" applyFont="1" applyBorder="1" applyAlignment="1">
      <alignment horizontal="center" vertical="top"/>
    </xf>
    <xf numFmtId="9" fontId="27" fillId="0" borderId="13" xfId="11749" applyFont="1" applyBorder="1" applyAlignment="1">
      <alignment horizontal="center" vertical="top"/>
    </xf>
    <xf numFmtId="9" fontId="27" fillId="0" borderId="10" xfId="0" applyNumberFormat="1" applyFont="1" applyBorder="1" applyAlignment="1">
      <alignment horizontal="center" vertical="top"/>
    </xf>
    <xf numFmtId="0" fontId="27" fillId="0" borderId="10" xfId="0" applyNumberFormat="1" applyFont="1" applyBorder="1" applyAlignment="1">
      <alignment horizontal="left" vertical="top"/>
    </xf>
    <xf numFmtId="0" fontId="27" fillId="0" borderId="12" xfId="0" applyNumberFormat="1" applyFont="1" applyBorder="1" applyAlignment="1">
      <alignment horizontal="left" vertical="top"/>
    </xf>
    <xf numFmtId="0" fontId="27" fillId="0" borderId="13" xfId="0" applyNumberFormat="1" applyFont="1" applyBorder="1" applyAlignment="1">
      <alignment horizontal="left" vertical="top"/>
    </xf>
    <xf numFmtId="0" fontId="35" fillId="0" borderId="12" xfId="0" applyNumberFormat="1" applyFont="1" applyBorder="1" applyAlignment="1">
      <alignment horizontal="center" vertical="top" wrapText="1"/>
    </xf>
    <xf numFmtId="0" fontId="35" fillId="0" borderId="13" xfId="0" applyNumberFormat="1" applyFont="1" applyBorder="1" applyAlignment="1">
      <alignment horizontal="center" vertical="top" wrapText="1"/>
    </xf>
    <xf numFmtId="9" fontId="35" fillId="0" borderId="10" xfId="0" applyNumberFormat="1" applyFont="1" applyBorder="1" applyAlignment="1">
      <alignment horizontal="center" vertical="top"/>
    </xf>
    <xf numFmtId="0" fontId="35" fillId="0" borderId="12" xfId="0" applyNumberFormat="1" applyFont="1" applyBorder="1" applyAlignment="1">
      <alignment horizontal="center" vertical="top"/>
    </xf>
    <xf numFmtId="0" fontId="35" fillId="0" borderId="13" xfId="0" applyNumberFormat="1" applyFont="1" applyBorder="1" applyAlignment="1">
      <alignment horizontal="center" vertical="top"/>
    </xf>
    <xf numFmtId="9" fontId="35" fillId="0" borderId="12" xfId="0" applyNumberFormat="1" applyFont="1" applyBorder="1" applyAlignment="1">
      <alignment horizontal="center" vertical="top"/>
    </xf>
    <xf numFmtId="9" fontId="35" fillId="0" borderId="13" xfId="0" applyNumberFormat="1" applyFont="1" applyBorder="1" applyAlignment="1">
      <alignment horizontal="center" vertical="top"/>
    </xf>
    <xf numFmtId="0" fontId="115" fillId="0" borderId="0" xfId="0" applyNumberFormat="1" applyFont="1" applyBorder="1" applyAlignment="1">
      <alignment horizontal="justify" vertical="top" wrapText="1"/>
    </xf>
    <xf numFmtId="0" fontId="115" fillId="0" borderId="0" xfId="0" applyNumberFormat="1" applyFont="1" applyBorder="1" applyAlignment="1">
      <alignment horizontal="left"/>
    </xf>
    <xf numFmtId="0" fontId="39" fillId="0" borderId="0" xfId="295" applyFont="1" applyAlignment="1">
      <alignment horizontal="right" vertical="top" wrapText="1"/>
    </xf>
    <xf numFmtId="0" fontId="116" fillId="0" borderId="0" xfId="295" applyFont="1" applyAlignment="1">
      <alignment horizontal="center" wrapText="1"/>
    </xf>
    <xf numFmtId="0" fontId="39" fillId="0" borderId="22" xfId="295" applyFont="1" applyBorder="1" applyAlignment="1">
      <alignment horizontal="center" vertical="center" wrapText="1"/>
    </xf>
    <xf numFmtId="0" fontId="39" fillId="0" borderId="23" xfId="295" applyFont="1" applyBorder="1" applyAlignment="1">
      <alignment horizontal="center" vertical="center" wrapText="1"/>
    </xf>
    <xf numFmtId="0" fontId="39" fillId="0" borderId="10" xfId="295" applyFont="1" applyBorder="1" applyAlignment="1">
      <alignment horizontal="center" vertical="center" wrapText="1"/>
    </xf>
    <xf numFmtId="0" fontId="39" fillId="0" borderId="13" xfId="295" applyFont="1" applyBorder="1" applyAlignment="1">
      <alignment horizontal="center" vertical="center" wrapText="1"/>
    </xf>
    <xf numFmtId="188" fontId="27" fillId="0" borderId="10" xfId="442" applyNumberFormat="1" applyFont="1" applyBorder="1" applyAlignment="1">
      <alignment horizontal="center" vertical="center"/>
    </xf>
    <xf numFmtId="188" fontId="27" fillId="0" borderId="12" xfId="442" applyNumberFormat="1" applyFont="1" applyBorder="1" applyAlignment="1">
      <alignment horizontal="center" vertical="center"/>
    </xf>
    <xf numFmtId="188" fontId="27" fillId="0" borderId="13" xfId="442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top" wrapText="1"/>
    </xf>
    <xf numFmtId="0" fontId="27" fillId="0" borderId="20" xfId="0" applyFont="1" applyBorder="1" applyAlignment="1">
      <alignment horizontal="center" vertical="top" wrapText="1"/>
    </xf>
    <xf numFmtId="0" fontId="27" fillId="0" borderId="21" xfId="0" applyFont="1" applyBorder="1" applyAlignment="1">
      <alignment horizontal="center" vertical="top" wrapText="1"/>
    </xf>
    <xf numFmtId="0" fontId="27" fillId="0" borderId="12" xfId="0" applyFont="1" applyBorder="1" applyAlignment="1">
      <alignment horizontal="justify" vertical="top" wrapText="1"/>
    </xf>
    <xf numFmtId="43" fontId="27" fillId="0" borderId="10" xfId="442" applyNumberFormat="1" applyFont="1" applyBorder="1" applyAlignment="1">
      <alignment horizontal="center" vertical="top"/>
    </xf>
    <xf numFmtId="43" fontId="27" fillId="0" borderId="12" xfId="442" applyNumberFormat="1" applyFont="1" applyBorder="1" applyAlignment="1">
      <alignment horizontal="center" vertical="top"/>
    </xf>
    <xf numFmtId="43" fontId="27" fillId="0" borderId="13" xfId="442" applyNumberFormat="1" applyFont="1" applyBorder="1" applyAlignment="1">
      <alignment horizontal="center" vertical="top"/>
    </xf>
    <xf numFmtId="0" fontId="27" fillId="0" borderId="0" xfId="0" applyNumberFormat="1" applyFont="1" applyBorder="1" applyAlignment="1">
      <alignment horizontal="left"/>
    </xf>
    <xf numFmtId="0" fontId="64" fillId="0" borderId="14" xfId="0" applyFont="1" applyBorder="1" applyAlignment="1">
      <alignment horizontal="center" vertical="top" wrapText="1"/>
    </xf>
    <xf numFmtId="0" fontId="64" fillId="0" borderId="15" xfId="0" applyFont="1" applyBorder="1" applyAlignment="1">
      <alignment horizontal="center" vertical="top" wrapText="1"/>
    </xf>
    <xf numFmtId="0" fontId="64" fillId="0" borderId="16" xfId="0" applyFont="1" applyBorder="1" applyAlignment="1">
      <alignment horizontal="center" vertical="top" wrapText="1"/>
    </xf>
    <xf numFmtId="0" fontId="64" fillId="0" borderId="17" xfId="0" applyFont="1" applyBorder="1" applyAlignment="1">
      <alignment horizontal="center" vertical="top" wrapText="1"/>
    </xf>
    <xf numFmtId="0" fontId="64" fillId="0" borderId="0" xfId="0" applyFont="1" applyBorder="1" applyAlignment="1">
      <alignment horizontal="center" vertical="top" wrapText="1"/>
    </xf>
    <xf numFmtId="0" fontId="64" fillId="0" borderId="18" xfId="0" applyFont="1" applyBorder="1" applyAlignment="1">
      <alignment horizontal="center" vertical="top" wrapText="1"/>
    </xf>
    <xf numFmtId="0" fontId="64" fillId="0" borderId="19" xfId="0" applyFont="1" applyBorder="1" applyAlignment="1">
      <alignment horizontal="center" vertical="top" wrapText="1"/>
    </xf>
    <xf numFmtId="0" fontId="64" fillId="0" borderId="20" xfId="0" applyFont="1" applyBorder="1" applyAlignment="1">
      <alignment horizontal="center" vertical="top" wrapText="1"/>
    </xf>
    <xf numFmtId="0" fontId="64" fillId="0" borderId="21" xfId="0" applyFont="1" applyBorder="1" applyAlignment="1">
      <alignment horizontal="center" vertical="top" wrapText="1"/>
    </xf>
    <xf numFmtId="0" fontId="64" fillId="0" borderId="14" xfId="0" applyNumberFormat="1" applyFont="1" applyBorder="1" applyAlignment="1">
      <alignment horizontal="center" vertical="top" wrapText="1"/>
    </xf>
    <xf numFmtId="0" fontId="64" fillId="0" borderId="15" xfId="0" applyNumberFormat="1" applyFont="1" applyBorder="1" applyAlignment="1">
      <alignment horizontal="center" vertical="top" wrapText="1"/>
    </xf>
    <xf numFmtId="0" fontId="64" fillId="0" borderId="16" xfId="0" applyNumberFormat="1" applyFont="1" applyBorder="1" applyAlignment="1">
      <alignment horizontal="center" vertical="top" wrapText="1"/>
    </xf>
    <xf numFmtId="0" fontId="64" fillId="0" borderId="17" xfId="0" applyNumberFormat="1" applyFont="1" applyBorder="1" applyAlignment="1">
      <alignment horizontal="center" vertical="top" wrapText="1"/>
    </xf>
    <xf numFmtId="0" fontId="64" fillId="0" borderId="0" xfId="0" applyNumberFormat="1" applyFont="1" applyBorder="1" applyAlignment="1">
      <alignment horizontal="center" vertical="top" wrapText="1"/>
    </xf>
    <xf numFmtId="0" fontId="64" fillId="0" borderId="18" xfId="0" applyNumberFormat="1" applyFont="1" applyBorder="1" applyAlignment="1">
      <alignment horizontal="center" vertical="top" wrapText="1"/>
    </xf>
    <xf numFmtId="0" fontId="64" fillId="0" borderId="19" xfId="0" applyNumberFormat="1" applyFont="1" applyBorder="1" applyAlignment="1">
      <alignment horizontal="center" vertical="top" wrapText="1"/>
    </xf>
    <xf numFmtId="0" fontId="64" fillId="0" borderId="20" xfId="0" applyNumberFormat="1" applyFont="1" applyBorder="1" applyAlignment="1">
      <alignment horizontal="center" vertical="top" wrapText="1"/>
    </xf>
    <xf numFmtId="0" fontId="64" fillId="0" borderId="21" xfId="0" applyNumberFormat="1" applyFont="1" applyBorder="1" applyAlignment="1">
      <alignment horizontal="center" vertical="top" wrapText="1"/>
    </xf>
    <xf numFmtId="0" fontId="64" fillId="0" borderId="10" xfId="0" applyNumberFormat="1" applyFont="1" applyBorder="1" applyAlignment="1">
      <alignment horizontal="center" vertical="top" wrapText="1"/>
    </xf>
    <xf numFmtId="0" fontId="64" fillId="0" borderId="12" xfId="0" applyNumberFormat="1" applyFont="1" applyBorder="1" applyAlignment="1">
      <alignment horizontal="center" vertical="top" wrapText="1"/>
    </xf>
    <xf numFmtId="0" fontId="64" fillId="0" borderId="13" xfId="0" applyNumberFormat="1" applyFont="1" applyBorder="1" applyAlignment="1">
      <alignment horizontal="center" vertical="top" wrapText="1"/>
    </xf>
    <xf numFmtId="0" fontId="64" fillId="0" borderId="11" xfId="0" applyNumberFormat="1" applyFont="1" applyBorder="1" applyAlignment="1">
      <alignment horizontal="center" vertical="top" wrapText="1"/>
    </xf>
    <xf numFmtId="0" fontId="124" fillId="0" borderId="0" xfId="0" applyNumberFormat="1" applyFont="1" applyBorder="1" applyAlignment="1">
      <alignment horizontal="center" vertical="center"/>
    </xf>
    <xf numFmtId="0" fontId="64" fillId="24" borderId="11" xfId="0" applyNumberFormat="1" applyFont="1" applyFill="1" applyBorder="1" applyAlignment="1">
      <alignment horizontal="center" vertical="center" wrapText="1"/>
    </xf>
    <xf numFmtId="0" fontId="64" fillId="0" borderId="11" xfId="0" applyNumberFormat="1" applyFont="1" applyBorder="1" applyAlignment="1">
      <alignment horizontal="center"/>
    </xf>
    <xf numFmtId="0" fontId="64" fillId="24" borderId="11" xfId="0" applyNumberFormat="1" applyFont="1" applyFill="1" applyBorder="1" applyAlignment="1">
      <alignment horizontal="center"/>
    </xf>
    <xf numFmtId="0" fontId="64" fillId="0" borderId="11" xfId="0" applyFont="1" applyBorder="1" applyAlignment="1">
      <alignment horizontal="center" vertical="top"/>
    </xf>
    <xf numFmtId="0" fontId="64" fillId="0" borderId="10" xfId="0" applyFont="1" applyBorder="1" applyAlignment="1">
      <alignment horizontal="center" vertical="top"/>
    </xf>
    <xf numFmtId="0" fontId="64" fillId="0" borderId="12" xfId="0" applyFont="1" applyBorder="1" applyAlignment="1">
      <alignment horizontal="center" vertical="top"/>
    </xf>
    <xf numFmtId="188" fontId="124" fillId="0" borderId="11" xfId="442" applyNumberFormat="1" applyFont="1" applyBorder="1" applyAlignment="1">
      <alignment horizontal="center" vertical="top"/>
    </xf>
    <xf numFmtId="188" fontId="124" fillId="24" borderId="11" xfId="442" applyNumberFormat="1" applyFont="1" applyFill="1" applyBorder="1" applyAlignment="1">
      <alignment horizontal="center" vertical="top"/>
    </xf>
    <xf numFmtId="205" fontId="124" fillId="24" borderId="11" xfId="442" applyNumberFormat="1" applyFont="1" applyFill="1" applyBorder="1" applyAlignment="1">
      <alignment horizontal="center" vertical="top"/>
    </xf>
    <xf numFmtId="49" fontId="64" fillId="0" borderId="11" xfId="0" applyNumberFormat="1" applyFont="1" applyBorder="1" applyAlignment="1">
      <alignment horizontal="center" vertical="top"/>
    </xf>
    <xf numFmtId="0" fontId="64" fillId="0" borderId="12" xfId="0" applyNumberFormat="1" applyFont="1" applyBorder="1" applyAlignment="1">
      <alignment horizontal="left" vertical="top" wrapText="1"/>
    </xf>
    <xf numFmtId="0" fontId="64" fillId="0" borderId="11" xfId="0" applyNumberFormat="1" applyFont="1" applyBorder="1" applyAlignment="1">
      <alignment horizontal="center" vertical="top"/>
    </xf>
    <xf numFmtId="49" fontId="124" fillId="0" borderId="11" xfId="0" applyNumberFormat="1" applyFont="1" applyBorder="1" applyAlignment="1">
      <alignment horizontal="center" vertical="top"/>
    </xf>
    <xf numFmtId="0" fontId="124" fillId="0" borderId="12" xfId="0" applyNumberFormat="1" applyFont="1" applyBorder="1" applyAlignment="1">
      <alignment horizontal="left" vertical="top" wrapText="1"/>
    </xf>
    <xf numFmtId="188" fontId="124" fillId="0" borderId="11" xfId="0" applyNumberFormat="1" applyFont="1" applyBorder="1" applyAlignment="1">
      <alignment horizontal="center" vertical="top"/>
    </xf>
    <xf numFmtId="0" fontId="124" fillId="0" borderId="11" xfId="0" applyNumberFormat="1" applyFont="1" applyBorder="1" applyAlignment="1">
      <alignment horizontal="center" vertical="top"/>
    </xf>
    <xf numFmtId="43" fontId="124" fillId="0" borderId="11" xfId="442" applyNumberFormat="1" applyFont="1" applyBorder="1" applyAlignment="1">
      <alignment horizontal="center" vertical="top"/>
    </xf>
    <xf numFmtId="0" fontId="64" fillId="24" borderId="11" xfId="0" applyNumberFormat="1" applyFont="1" applyFill="1" applyBorder="1" applyAlignment="1">
      <alignment horizontal="center" vertical="top"/>
    </xf>
    <xf numFmtId="0" fontId="124" fillId="24" borderId="11" xfId="0" applyNumberFormat="1" applyFont="1" applyFill="1" applyBorder="1" applyAlignment="1">
      <alignment horizontal="center" vertical="top"/>
    </xf>
    <xf numFmtId="0" fontId="64" fillId="24" borderId="12" xfId="0" applyNumberFormat="1" applyFont="1" applyFill="1" applyBorder="1" applyAlignment="1">
      <alignment horizontal="left" vertical="top" wrapText="1"/>
    </xf>
    <xf numFmtId="188" fontId="64" fillId="0" borderId="11" xfId="442" applyNumberFormat="1" applyFont="1" applyBorder="1" applyAlignment="1">
      <alignment horizontal="center" vertical="top"/>
    </xf>
    <xf numFmtId="43" fontId="64" fillId="0" borderId="11" xfId="442" applyFont="1" applyBorder="1" applyAlignment="1">
      <alignment horizontal="center" vertical="top"/>
    </xf>
    <xf numFmtId="0" fontId="124" fillId="24" borderId="12" xfId="0" applyNumberFormat="1" applyFont="1" applyFill="1" applyBorder="1" applyAlignment="1">
      <alignment horizontal="left" vertical="top" wrapText="1"/>
    </xf>
    <xf numFmtId="43" fontId="124" fillId="24" borderId="11" xfId="0" applyNumberFormat="1" applyFont="1" applyFill="1" applyBorder="1" applyAlignment="1">
      <alignment horizontal="center" vertical="top"/>
    </xf>
    <xf numFmtId="43" fontId="64" fillId="0" borderId="11" xfId="0" applyNumberFormat="1" applyFont="1" applyBorder="1" applyAlignment="1">
      <alignment horizontal="center" vertical="top"/>
    </xf>
    <xf numFmtId="188" fontId="64" fillId="24" borderId="11" xfId="0" applyNumberFormat="1" applyFont="1" applyFill="1" applyBorder="1" applyAlignment="1">
      <alignment horizontal="center" vertical="top"/>
    </xf>
    <xf numFmtId="0" fontId="64" fillId="0" borderId="10" xfId="0" applyNumberFormat="1" applyFont="1" applyBorder="1" applyAlignment="1">
      <alignment horizontal="center" vertical="top"/>
    </xf>
    <xf numFmtId="0" fontId="64" fillId="0" borderId="12" xfId="0" applyNumberFormat="1" applyFont="1" applyBorder="1" applyAlignment="1">
      <alignment horizontal="center" vertical="top"/>
    </xf>
    <xf numFmtId="0" fontId="64" fillId="0" borderId="13" xfId="0" applyNumberFormat="1" applyFont="1" applyBorder="1" applyAlignment="1">
      <alignment horizontal="center" vertical="top"/>
    </xf>
    <xf numFmtId="0" fontId="124" fillId="26" borderId="11" xfId="0" applyNumberFormat="1" applyFont="1" applyFill="1" applyBorder="1" applyAlignment="1">
      <alignment horizontal="center" vertical="top"/>
    </xf>
    <xf numFmtId="188" fontId="124" fillId="26" borderId="11" xfId="442" applyNumberFormat="1" applyFont="1" applyFill="1" applyBorder="1" applyAlignment="1">
      <alignment horizontal="center" vertical="top"/>
    </xf>
    <xf numFmtId="228" fontId="124" fillId="0" borderId="11" xfId="442" applyNumberFormat="1" applyFont="1" applyBorder="1" applyAlignment="1">
      <alignment horizontal="center" vertical="top"/>
    </xf>
    <xf numFmtId="49" fontId="124" fillId="24" borderId="11" xfId="0" applyNumberFormat="1" applyFont="1" applyFill="1" applyBorder="1" applyAlignment="1">
      <alignment horizontal="center" vertical="top"/>
    </xf>
    <xf numFmtId="49" fontId="64" fillId="24" borderId="11" xfId="0" applyNumberFormat="1" applyFont="1" applyFill="1" applyBorder="1" applyAlignment="1">
      <alignment horizontal="center" vertical="top"/>
    </xf>
    <xf numFmtId="188" fontId="124" fillId="26" borderId="11" xfId="0" applyNumberFormat="1" applyFont="1" applyFill="1" applyBorder="1" applyAlignment="1">
      <alignment horizontal="center" vertical="top"/>
    </xf>
    <xf numFmtId="205" fontId="124" fillId="26" borderId="11" xfId="442" applyNumberFormat="1" applyFont="1" applyFill="1" applyBorder="1" applyAlignment="1">
      <alignment horizontal="center" vertical="top"/>
    </xf>
    <xf numFmtId="43" fontId="124" fillId="26" borderId="11" xfId="0" applyNumberFormat="1" applyFont="1" applyFill="1" applyBorder="1" applyAlignment="1">
      <alignment horizontal="center" vertical="top"/>
    </xf>
    <xf numFmtId="0" fontId="64" fillId="24" borderId="13" xfId="0" applyNumberFormat="1" applyFont="1" applyFill="1" applyBorder="1" applyAlignment="1">
      <alignment horizontal="left" vertical="top" wrapText="1"/>
    </xf>
    <xf numFmtId="43" fontId="124" fillId="0" borderId="11" xfId="0" applyNumberFormat="1" applyFont="1" applyBorder="1" applyAlignment="1">
      <alignment horizontal="center" vertical="top"/>
    </xf>
    <xf numFmtId="0" fontId="200" fillId="0" borderId="14" xfId="0" applyFont="1" applyBorder="1" applyAlignment="1">
      <alignment horizontal="center" vertical="center" wrapText="1"/>
    </xf>
    <xf numFmtId="0" fontId="200" fillId="0" borderId="15" xfId="0" applyFont="1" applyBorder="1" applyAlignment="1">
      <alignment horizontal="center" vertical="center" wrapText="1"/>
    </xf>
    <xf numFmtId="0" fontId="200" fillId="0" borderId="17" xfId="0" applyFont="1" applyBorder="1" applyAlignment="1">
      <alignment horizontal="center" vertical="center" wrapText="1"/>
    </xf>
    <xf numFmtId="0" fontId="200" fillId="0" borderId="0" xfId="0" applyFont="1" applyBorder="1" applyAlignment="1">
      <alignment horizontal="center" vertical="center" wrapText="1"/>
    </xf>
    <xf numFmtId="0" fontId="200" fillId="0" borderId="11" xfId="0" applyNumberFormat="1" applyFont="1" applyBorder="1" applyAlignment="1">
      <alignment horizontal="center" vertical="center" wrapText="1"/>
    </xf>
    <xf numFmtId="0" fontId="200" fillId="24" borderId="11" xfId="0" applyNumberFormat="1" applyFont="1" applyFill="1" applyBorder="1" applyAlignment="1">
      <alignment horizontal="center" vertical="center" wrapText="1"/>
    </xf>
    <xf numFmtId="0" fontId="194" fillId="0" borderId="0" xfId="0" applyNumberFormat="1" applyFont="1" applyBorder="1" applyAlignment="1">
      <alignment horizontal="center" vertical="center"/>
    </xf>
    <xf numFmtId="0" fontId="200" fillId="0" borderId="10" xfId="0" applyNumberFormat="1" applyFont="1" applyBorder="1" applyAlignment="1">
      <alignment horizontal="center" vertical="top" wrapText="1"/>
    </xf>
    <xf numFmtId="0" fontId="200" fillId="0" borderId="12" xfId="0" applyNumberFormat="1" applyFont="1" applyBorder="1" applyAlignment="1">
      <alignment horizontal="center" vertical="top" wrapText="1"/>
    </xf>
    <xf numFmtId="0" fontId="200" fillId="0" borderId="13" xfId="0" applyNumberFormat="1" applyFont="1" applyBorder="1" applyAlignment="1">
      <alignment horizontal="center" vertical="top" wrapText="1"/>
    </xf>
    <xf numFmtId="0" fontId="200" fillId="0" borderId="11" xfId="0" applyFont="1" applyBorder="1" applyAlignment="1">
      <alignment horizontal="center"/>
    </xf>
    <xf numFmtId="0" fontId="200" fillId="0" borderId="10" xfId="0" applyFont="1" applyBorder="1" applyAlignment="1">
      <alignment horizontal="center"/>
    </xf>
    <xf numFmtId="0" fontId="200" fillId="0" borderId="12" xfId="0" applyFont="1" applyBorder="1" applyAlignment="1">
      <alignment horizontal="center"/>
    </xf>
    <xf numFmtId="0" fontId="200" fillId="0" borderId="11" xfId="0" applyNumberFormat="1" applyFont="1" applyBorder="1" applyAlignment="1">
      <alignment horizontal="center"/>
    </xf>
    <xf numFmtId="0" fontId="200" fillId="24" borderId="11" xfId="0" applyNumberFormat="1" applyFont="1" applyFill="1" applyBorder="1" applyAlignment="1">
      <alignment horizontal="center"/>
    </xf>
    <xf numFmtId="0" fontId="200" fillId="0" borderId="16" xfId="0" applyFont="1" applyBorder="1" applyAlignment="1">
      <alignment horizontal="center" vertical="center" wrapText="1"/>
    </xf>
    <xf numFmtId="0" fontId="200" fillId="0" borderId="18" xfId="0" applyFont="1" applyBorder="1" applyAlignment="1">
      <alignment horizontal="center" vertical="center" wrapText="1"/>
    </xf>
    <xf numFmtId="49" fontId="194" fillId="0" borderId="11" xfId="0" applyNumberFormat="1" applyFont="1" applyBorder="1" applyAlignment="1">
      <alignment horizontal="center" vertical="center"/>
    </xf>
    <xf numFmtId="0" fontId="194" fillId="0" borderId="12" xfId="0" applyFont="1" applyBorder="1" applyAlignment="1">
      <alignment horizontal="left" vertical="center" wrapText="1"/>
    </xf>
    <xf numFmtId="188" fontId="194" fillId="0" borderId="11" xfId="442" applyNumberFormat="1" applyFont="1" applyBorder="1" applyAlignment="1">
      <alignment horizontal="center" vertical="center"/>
    </xf>
    <xf numFmtId="43" fontId="194" fillId="0" borderId="11" xfId="442" applyNumberFormat="1" applyFont="1" applyBorder="1" applyAlignment="1">
      <alignment horizontal="center" vertical="center"/>
    </xf>
    <xf numFmtId="43" fontId="194" fillId="24" borderId="11" xfId="442" applyNumberFormat="1" applyFont="1" applyFill="1" applyBorder="1" applyAlignment="1">
      <alignment horizontal="center" vertical="center"/>
    </xf>
    <xf numFmtId="188" fontId="194" fillId="24" borderId="11" xfId="442" applyNumberFormat="1" applyFont="1" applyFill="1" applyBorder="1" applyAlignment="1">
      <alignment horizontal="center" vertical="center"/>
    </xf>
    <xf numFmtId="228" fontId="194" fillId="0" borderId="11" xfId="442" applyNumberFormat="1" applyFont="1" applyBorder="1" applyAlignment="1">
      <alignment horizontal="center" vertical="center"/>
    </xf>
    <xf numFmtId="0" fontId="200" fillId="0" borderId="11" xfId="0" applyFont="1" applyBorder="1" applyAlignment="1">
      <alignment horizontal="center" vertical="top"/>
    </xf>
    <xf numFmtId="0" fontId="200" fillId="0" borderId="10" xfId="0" applyFont="1" applyBorder="1" applyAlignment="1">
      <alignment horizontal="center" vertical="top"/>
    </xf>
    <xf numFmtId="0" fontId="200" fillId="0" borderId="12" xfId="0" applyFont="1" applyBorder="1" applyAlignment="1">
      <alignment horizontal="center" vertical="top"/>
    </xf>
    <xf numFmtId="49" fontId="200" fillId="0" borderId="11" xfId="0" applyNumberFormat="1" applyFont="1" applyBorder="1" applyAlignment="1">
      <alignment horizontal="center" vertical="center"/>
    </xf>
    <xf numFmtId="49" fontId="200" fillId="24" borderId="12" xfId="0" applyNumberFormat="1" applyFont="1" applyFill="1" applyBorder="1" applyAlignment="1">
      <alignment horizontal="left" vertical="center" wrapText="1"/>
    </xf>
    <xf numFmtId="188" fontId="200" fillId="0" borderId="11" xfId="442" applyNumberFormat="1" applyFont="1" applyBorder="1" applyAlignment="1">
      <alignment horizontal="center" vertical="center"/>
    </xf>
    <xf numFmtId="43" fontId="200" fillId="0" borderId="11" xfId="442" applyNumberFormat="1" applyFont="1" applyBorder="1" applyAlignment="1">
      <alignment horizontal="center" vertical="center"/>
    </xf>
    <xf numFmtId="49" fontId="200" fillId="0" borderId="12" xfId="0" applyNumberFormat="1" applyFont="1" applyBorder="1" applyAlignment="1">
      <alignment horizontal="left" vertical="center" wrapText="1"/>
    </xf>
    <xf numFmtId="188" fontId="200" fillId="24" borderId="11" xfId="442" applyNumberFormat="1" applyFont="1" applyFill="1" applyBorder="1" applyAlignment="1">
      <alignment horizontal="center" vertical="center"/>
    </xf>
    <xf numFmtId="43" fontId="200" fillId="24" borderId="11" xfId="442" applyNumberFormat="1" applyFont="1" applyFill="1" applyBorder="1" applyAlignment="1">
      <alignment horizontal="center" vertical="center"/>
    </xf>
    <xf numFmtId="49" fontId="194" fillId="0" borderId="12" xfId="0" applyNumberFormat="1" applyFont="1" applyBorder="1" applyAlignment="1">
      <alignment horizontal="left" vertical="center" wrapText="1"/>
    </xf>
    <xf numFmtId="0" fontId="200" fillId="0" borderId="12" xfId="0" applyFont="1" applyBorder="1" applyAlignment="1">
      <alignment horizontal="left" vertical="center" wrapText="1"/>
    </xf>
    <xf numFmtId="188" fontId="200" fillId="0" borderId="10" xfId="442" applyNumberFormat="1" applyFont="1" applyBorder="1" applyAlignment="1">
      <alignment horizontal="center" vertical="center"/>
    </xf>
    <xf numFmtId="188" fontId="200" fillId="0" borderId="12" xfId="442" applyNumberFormat="1" applyFont="1" applyBorder="1" applyAlignment="1">
      <alignment horizontal="center" vertical="center"/>
    </xf>
    <xf numFmtId="188" fontId="200" fillId="0" borderId="13" xfId="442" applyNumberFormat="1" applyFont="1" applyBorder="1" applyAlignment="1">
      <alignment horizontal="center" vertical="center"/>
    </xf>
    <xf numFmtId="188" fontId="194" fillId="0" borderId="10" xfId="442" applyNumberFormat="1" applyFont="1" applyBorder="1" applyAlignment="1">
      <alignment horizontal="center" vertical="center"/>
    </xf>
    <xf numFmtId="188" fontId="194" fillId="0" borderId="12" xfId="442" applyNumberFormat="1" applyFont="1" applyBorder="1" applyAlignment="1">
      <alignment horizontal="center" vertical="center"/>
    </xf>
    <xf numFmtId="188" fontId="194" fillId="0" borderId="13" xfId="442" applyNumberFormat="1" applyFont="1" applyBorder="1" applyAlignment="1">
      <alignment horizontal="center" vertical="center"/>
    </xf>
    <xf numFmtId="49" fontId="200" fillId="24" borderId="11" xfId="0" applyNumberFormat="1" applyFont="1" applyFill="1" applyBorder="1" applyAlignment="1">
      <alignment horizontal="center" vertical="center"/>
    </xf>
    <xf numFmtId="0" fontId="194" fillId="24" borderId="12" xfId="0" applyFont="1" applyFill="1" applyBorder="1" applyAlignment="1">
      <alignment horizontal="left" vertical="center" wrapText="1"/>
    </xf>
    <xf numFmtId="190" fontId="194" fillId="0" borderId="11" xfId="442" applyNumberFormat="1" applyFont="1" applyBorder="1" applyAlignment="1">
      <alignment horizontal="center" vertical="center"/>
    </xf>
    <xf numFmtId="49" fontId="194" fillId="24" borderId="12" xfId="0" applyNumberFormat="1" applyFont="1" applyFill="1" applyBorder="1" applyAlignment="1">
      <alignment horizontal="left" vertical="center" wrapText="1"/>
    </xf>
    <xf numFmtId="0" fontId="200" fillId="24" borderId="12" xfId="0" applyFont="1" applyFill="1" applyBorder="1" applyAlignment="1">
      <alignment horizontal="left" vertical="center" wrapText="1"/>
    </xf>
    <xf numFmtId="0" fontId="200" fillId="0" borderId="0" xfId="0" applyNumberFormat="1" applyFont="1" applyBorder="1" applyAlignment="1">
      <alignment horizontal="left" vertical="top"/>
    </xf>
    <xf numFmtId="0" fontId="200" fillId="0" borderId="0" xfId="0" applyNumberFormat="1" applyFont="1" applyBorder="1" applyAlignment="1">
      <alignment horizontal="justify" vertical="top" wrapText="1"/>
    </xf>
    <xf numFmtId="0" fontId="27" fillId="24" borderId="10" xfId="0" applyNumberFormat="1" applyFont="1" applyFill="1" applyBorder="1" applyAlignment="1">
      <alignment horizontal="center" vertical="top"/>
    </xf>
    <xf numFmtId="0" fontId="27" fillId="24" borderId="12" xfId="0" applyNumberFormat="1" applyFont="1" applyFill="1" applyBorder="1" applyAlignment="1">
      <alignment horizontal="center" vertical="top"/>
    </xf>
    <xf numFmtId="0" fontId="27" fillId="24" borderId="13" xfId="0" applyNumberFormat="1" applyFont="1" applyFill="1" applyBorder="1" applyAlignment="1">
      <alignment horizontal="center" vertical="top"/>
    </xf>
    <xf numFmtId="0" fontId="27" fillId="0" borderId="10" xfId="0" applyNumberFormat="1" applyFont="1" applyBorder="1" applyAlignment="1">
      <alignment horizontal="center" vertical="center"/>
    </xf>
    <xf numFmtId="0" fontId="27" fillId="0" borderId="12" xfId="0" applyNumberFormat="1" applyFont="1" applyBorder="1" applyAlignment="1">
      <alignment horizontal="center" vertical="center"/>
    </xf>
    <xf numFmtId="0" fontId="27" fillId="0" borderId="13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justify" vertical="top"/>
    </xf>
    <xf numFmtId="0" fontId="27" fillId="0" borderId="10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2" fontId="27" fillId="0" borderId="10" xfId="0" applyNumberFormat="1" applyFont="1" applyBorder="1" applyAlignment="1">
      <alignment horizontal="right" vertical="center"/>
    </xf>
    <xf numFmtId="2" fontId="27" fillId="0" borderId="12" xfId="0" applyNumberFormat="1" applyFont="1" applyBorder="1" applyAlignment="1">
      <alignment horizontal="right" vertical="center"/>
    </xf>
    <xf numFmtId="2" fontId="27" fillId="0" borderId="13" xfId="0" applyNumberFormat="1" applyFont="1" applyBorder="1" applyAlignment="1">
      <alignment horizontal="right" vertical="center"/>
    </xf>
    <xf numFmtId="43" fontId="27" fillId="0" borderId="10" xfId="0" applyNumberFormat="1" applyFont="1" applyBorder="1" applyAlignment="1">
      <alignment horizontal="center" vertical="top"/>
    </xf>
    <xf numFmtId="43" fontId="27" fillId="0" borderId="12" xfId="0" applyNumberFormat="1" applyFont="1" applyBorder="1" applyAlignment="1">
      <alignment horizontal="center" vertical="top"/>
    </xf>
    <xf numFmtId="43" fontId="27" fillId="0" borderId="13" xfId="0" applyNumberFormat="1" applyFont="1" applyBorder="1" applyAlignment="1">
      <alignment horizontal="center" vertical="top"/>
    </xf>
    <xf numFmtId="43" fontId="27" fillId="24" borderId="10" xfId="0" applyNumberFormat="1" applyFont="1" applyFill="1" applyBorder="1" applyAlignment="1">
      <alignment horizontal="center" vertical="top"/>
    </xf>
    <xf numFmtId="43" fontId="27" fillId="24" borderId="12" xfId="0" applyNumberFormat="1" applyFont="1" applyFill="1" applyBorder="1" applyAlignment="1">
      <alignment horizontal="center" vertical="top"/>
    </xf>
    <xf numFmtId="43" fontId="27" fillId="24" borderId="13" xfId="0" applyNumberFormat="1" applyFont="1" applyFill="1" applyBorder="1" applyAlignment="1">
      <alignment horizontal="center" vertical="top"/>
    </xf>
    <xf numFmtId="188" fontId="27" fillId="24" borderId="10" xfId="0" applyNumberFormat="1" applyFont="1" applyFill="1" applyBorder="1" applyAlignment="1">
      <alignment horizontal="center" vertical="top"/>
    </xf>
    <xf numFmtId="188" fontId="27" fillId="24" borderId="12" xfId="0" applyNumberFormat="1" applyFont="1" applyFill="1" applyBorder="1" applyAlignment="1">
      <alignment horizontal="center" vertical="top"/>
    </xf>
    <xf numFmtId="188" fontId="27" fillId="24" borderId="13" xfId="0" applyNumberFormat="1" applyFont="1" applyFill="1" applyBorder="1" applyAlignment="1">
      <alignment horizontal="center" vertical="top"/>
    </xf>
    <xf numFmtId="0" fontId="27" fillId="24" borderId="11" xfId="0" applyFont="1" applyFill="1" applyBorder="1" applyAlignment="1">
      <alignment horizontal="center" vertical="top"/>
    </xf>
    <xf numFmtId="0" fontId="35" fillId="24" borderId="10" xfId="0" applyFont="1" applyFill="1" applyBorder="1" applyAlignment="1">
      <alignment horizontal="center" vertical="center"/>
    </xf>
    <xf numFmtId="0" fontId="35" fillId="24" borderId="12" xfId="0" applyFont="1" applyFill="1" applyBorder="1" applyAlignment="1">
      <alignment horizontal="center" vertical="center"/>
    </xf>
    <xf numFmtId="0" fontId="35" fillId="24" borderId="13" xfId="0" applyFont="1" applyFill="1" applyBorder="1" applyAlignment="1">
      <alignment horizontal="center" vertical="center"/>
    </xf>
    <xf numFmtId="49" fontId="27" fillId="24" borderId="11" xfId="0" applyNumberFormat="1" applyFont="1" applyFill="1" applyBorder="1" applyAlignment="1">
      <alignment horizontal="center" vertical="top"/>
    </xf>
    <xf numFmtId="49" fontId="27" fillId="24" borderId="12" xfId="0" applyNumberFormat="1" applyFont="1" applyFill="1" applyBorder="1" applyAlignment="1">
      <alignment horizontal="left" vertical="top" wrapText="1"/>
    </xf>
    <xf numFmtId="49" fontId="27" fillId="24" borderId="13" xfId="0" applyNumberFormat="1" applyFont="1" applyFill="1" applyBorder="1" applyAlignment="1">
      <alignment horizontal="left" vertical="top" wrapText="1"/>
    </xf>
    <xf numFmtId="0" fontId="36" fillId="0" borderId="0" xfId="0" applyFont="1" applyAlignment="1">
      <alignment horizontal="justify" vertical="top" wrapText="1"/>
    </xf>
    <xf numFmtId="49" fontId="27" fillId="0" borderId="12" xfId="0" applyNumberFormat="1" applyFont="1" applyBorder="1" applyAlignment="1">
      <alignment horizontal="left" vertical="top" wrapText="1"/>
    </xf>
    <xf numFmtId="49" fontId="27" fillId="0" borderId="13" xfId="0" applyNumberFormat="1" applyFont="1" applyBorder="1" applyAlignment="1">
      <alignment horizontal="left" vertical="top" wrapText="1"/>
    </xf>
    <xf numFmtId="0" fontId="27" fillId="25" borderId="11" xfId="0" applyFont="1" applyFill="1" applyBorder="1" applyAlignment="1">
      <alignment horizontal="center" vertical="top"/>
    </xf>
    <xf numFmtId="49" fontId="35" fillId="24" borderId="11" xfId="0" applyNumberFormat="1" applyFont="1" applyFill="1" applyBorder="1" applyAlignment="1">
      <alignment horizontal="center" vertical="top"/>
    </xf>
    <xf numFmtId="0" fontId="35" fillId="24" borderId="12" xfId="0" applyFont="1" applyFill="1" applyBorder="1" applyAlignment="1">
      <alignment horizontal="left" vertical="top" wrapText="1"/>
    </xf>
    <xf numFmtId="0" fontId="35" fillId="24" borderId="13" xfId="0" applyFont="1" applyFill="1" applyBorder="1" applyAlignment="1">
      <alignment horizontal="left" vertical="top" wrapText="1"/>
    </xf>
    <xf numFmtId="0" fontId="35" fillId="24" borderId="11" xfId="0" applyFont="1" applyFill="1" applyBorder="1" applyAlignment="1">
      <alignment horizontal="center" vertical="top"/>
    </xf>
    <xf numFmtId="49" fontId="35" fillId="0" borderId="12" xfId="0" applyNumberFormat="1" applyFont="1" applyBorder="1" applyAlignment="1">
      <alignment horizontal="left" vertical="top" wrapText="1"/>
    </xf>
    <xf numFmtId="49" fontId="35" fillId="0" borderId="13" xfId="0" applyNumberFormat="1" applyFont="1" applyBorder="1" applyAlignment="1">
      <alignment horizontal="left" vertical="top" wrapText="1"/>
    </xf>
    <xf numFmtId="49" fontId="27" fillId="0" borderId="10" xfId="0" applyNumberFormat="1" applyFont="1" applyBorder="1" applyAlignment="1">
      <alignment horizontal="center" vertical="center"/>
    </xf>
    <xf numFmtId="49" fontId="27" fillId="0" borderId="12" xfId="0" applyNumberFormat="1" applyFont="1" applyBorder="1" applyAlignment="1">
      <alignment horizontal="center" vertical="center"/>
    </xf>
    <xf numFmtId="49" fontId="27" fillId="0" borderId="13" xfId="0" applyNumberFormat="1" applyFont="1" applyBorder="1" applyAlignment="1">
      <alignment horizontal="center" vertical="center"/>
    </xf>
    <xf numFmtId="49" fontId="27" fillId="0" borderId="12" xfId="0" applyNumberFormat="1" applyFont="1" applyBorder="1" applyAlignment="1">
      <alignment horizontal="left" vertical="top" wrapText="1" indent="1"/>
    </xf>
    <xf numFmtId="49" fontId="27" fillId="0" borderId="13" xfId="0" applyNumberFormat="1" applyFont="1" applyBorder="1" applyAlignment="1">
      <alignment horizontal="left" vertical="top" wrapText="1" indent="1"/>
    </xf>
    <xf numFmtId="0" fontId="27" fillId="24" borderId="12" xfId="0" applyFont="1" applyFill="1" applyBorder="1" applyAlignment="1">
      <alignment horizontal="left" vertical="top" wrapText="1"/>
    </xf>
    <xf numFmtId="0" fontId="27" fillId="24" borderId="13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 vertical="center"/>
    </xf>
    <xf numFmtId="188" fontId="28" fillId="0" borderId="10" xfId="442" applyNumberFormat="1" applyFont="1" applyBorder="1" applyAlignment="1">
      <alignment horizontal="center" vertical="center" wrapText="1"/>
    </xf>
    <xf numFmtId="188" fontId="28" fillId="0" borderId="12" xfId="442" applyNumberFormat="1" applyFont="1" applyBorder="1" applyAlignment="1">
      <alignment horizontal="center" vertical="center" wrapText="1"/>
    </xf>
    <xf numFmtId="188" fontId="28" fillId="0" borderId="13" xfId="442" applyNumberFormat="1" applyFont="1" applyBorder="1" applyAlignment="1">
      <alignment horizontal="center" vertical="center" wrapText="1"/>
    </xf>
    <xf numFmtId="43" fontId="27" fillId="0" borderId="10" xfId="442" applyNumberFormat="1" applyFont="1" applyBorder="1" applyAlignment="1">
      <alignment horizontal="center" vertical="center"/>
    </xf>
    <xf numFmtId="43" fontId="27" fillId="0" borderId="12" xfId="442" applyNumberFormat="1" applyFont="1" applyBorder="1" applyAlignment="1">
      <alignment horizontal="center" vertical="center"/>
    </xf>
    <xf numFmtId="43" fontId="27" fillId="0" borderId="13" xfId="442" applyNumberFormat="1" applyFont="1" applyBorder="1" applyAlignment="1">
      <alignment horizontal="center" vertical="center"/>
    </xf>
    <xf numFmtId="43" fontId="28" fillId="0" borderId="10" xfId="442" applyNumberFormat="1" applyFont="1" applyBorder="1" applyAlignment="1">
      <alignment horizontal="center" vertical="center" wrapText="1"/>
    </xf>
    <xf numFmtId="43" fontId="28" fillId="0" borderId="12" xfId="442" applyNumberFormat="1" applyFont="1" applyBorder="1" applyAlignment="1">
      <alignment horizontal="center" vertical="center" wrapText="1"/>
    </xf>
    <xf numFmtId="43" fontId="28" fillId="0" borderId="13" xfId="442" applyNumberFormat="1" applyFont="1" applyBorder="1" applyAlignment="1">
      <alignment horizontal="center" vertical="center" wrapText="1"/>
    </xf>
    <xf numFmtId="188" fontId="40" fillId="0" borderId="10" xfId="442" applyNumberFormat="1" applyFont="1" applyBorder="1" applyAlignment="1">
      <alignment horizontal="center" vertical="center"/>
    </xf>
    <xf numFmtId="188" fontId="40" fillId="0" borderId="12" xfId="442" applyNumberFormat="1" applyFont="1" applyBorder="1" applyAlignment="1">
      <alignment horizontal="center" vertical="center"/>
    </xf>
    <xf numFmtId="188" fontId="40" fillId="0" borderId="13" xfId="442" applyNumberFormat="1" applyFont="1" applyBorder="1" applyAlignment="1">
      <alignment horizontal="center" vertical="center"/>
    </xf>
    <xf numFmtId="205" fontId="27" fillId="0" borderId="10" xfId="442" applyNumberFormat="1" applyFont="1" applyBorder="1" applyAlignment="1">
      <alignment horizontal="center" vertical="center"/>
    </xf>
    <xf numFmtId="205" fontId="27" fillId="0" borderId="12" xfId="442" applyNumberFormat="1" applyFont="1" applyBorder="1" applyAlignment="1">
      <alignment horizontal="center" vertical="center"/>
    </xf>
    <xf numFmtId="205" fontId="27" fillId="0" borderId="13" xfId="442" applyNumberFormat="1" applyFont="1" applyBorder="1" applyAlignment="1">
      <alignment horizontal="center" vertical="center"/>
    </xf>
    <xf numFmtId="0" fontId="27" fillId="0" borderId="10" xfId="0" applyFont="1" applyBorder="1" applyAlignment="1">
      <alignment horizontal="left" vertical="top"/>
    </xf>
    <xf numFmtId="188" fontId="27" fillId="0" borderId="10" xfId="11749" applyNumberFormat="1" applyFont="1" applyBorder="1" applyAlignment="1">
      <alignment horizontal="right" vertical="center"/>
    </xf>
    <xf numFmtId="188" fontId="27" fillId="0" borderId="12" xfId="11749" applyNumberFormat="1" applyFont="1" applyBorder="1" applyAlignment="1">
      <alignment horizontal="right" vertical="center"/>
    </xf>
    <xf numFmtId="188" fontId="27" fillId="0" borderId="13" xfId="11749" applyNumberFormat="1" applyFont="1" applyBorder="1" applyAlignment="1">
      <alignment horizontal="right" vertical="center"/>
    </xf>
    <xf numFmtId="188" fontId="27" fillId="0" borderId="10" xfId="442" applyNumberFormat="1" applyFont="1" applyBorder="1" applyAlignment="1">
      <alignment horizontal="right" vertical="center"/>
    </xf>
    <xf numFmtId="188" fontId="27" fillId="0" borderId="12" xfId="442" applyNumberFormat="1" applyFont="1" applyBorder="1" applyAlignment="1">
      <alignment horizontal="right" vertical="center"/>
    </xf>
    <xf numFmtId="188" fontId="27" fillId="0" borderId="13" xfId="442" applyNumberFormat="1" applyFont="1" applyBorder="1" applyAlignment="1">
      <alignment horizontal="right" vertical="center"/>
    </xf>
    <xf numFmtId="188" fontId="27" fillId="0" borderId="10" xfId="11749" quotePrefix="1" applyNumberFormat="1" applyFont="1" applyBorder="1" applyAlignment="1">
      <alignment horizontal="right" vertical="center"/>
    </xf>
    <xf numFmtId="188" fontId="270" fillId="0" borderId="10" xfId="442" applyNumberFormat="1" applyFont="1" applyBorder="1" applyAlignment="1">
      <alignment horizontal="center" vertical="center"/>
    </xf>
    <xf numFmtId="188" fontId="270" fillId="0" borderId="12" xfId="442" applyNumberFormat="1" applyFont="1" applyBorder="1" applyAlignment="1">
      <alignment horizontal="center" vertical="center"/>
    </xf>
    <xf numFmtId="188" fontId="270" fillId="0" borderId="13" xfId="442" applyNumberFormat="1" applyFont="1" applyBorder="1" applyAlignment="1">
      <alignment horizontal="center" vertical="center"/>
    </xf>
    <xf numFmtId="0" fontId="260" fillId="0" borderId="10" xfId="42" applyFont="1" applyFill="1" applyBorder="1" applyAlignment="1" applyProtection="1">
      <alignment horizontal="center" vertical="center"/>
    </xf>
    <xf numFmtId="0" fontId="260" fillId="0" borderId="13" xfId="42" applyFont="1" applyFill="1" applyBorder="1" applyAlignment="1" applyProtection="1">
      <alignment horizontal="center" vertical="center"/>
    </xf>
    <xf numFmtId="0" fontId="260" fillId="0" borderId="10" xfId="42" applyFont="1" applyFill="1" applyBorder="1" applyAlignment="1" applyProtection="1">
      <alignment horizontal="left" vertical="center"/>
    </xf>
    <xf numFmtId="0" fontId="260" fillId="0" borderId="13" xfId="42" applyFont="1" applyFill="1" applyBorder="1" applyAlignment="1" applyProtection="1">
      <alignment horizontal="left" vertical="center"/>
    </xf>
    <xf numFmtId="228" fontId="260" fillId="0" borderId="10" xfId="442" applyNumberFormat="1" applyFont="1" applyFill="1" applyBorder="1" applyAlignment="1" applyProtection="1">
      <alignment horizontal="center" vertical="center" wrapText="1"/>
    </xf>
    <xf numFmtId="228" fontId="260" fillId="0" borderId="13" xfId="442" applyNumberFormat="1" applyFont="1" applyFill="1" applyBorder="1" applyAlignment="1" applyProtection="1">
      <alignment horizontal="center" vertical="center" wrapText="1"/>
    </xf>
    <xf numFmtId="188" fontId="260" fillId="0" borderId="10" xfId="442" applyNumberFormat="1" applyFont="1" applyFill="1" applyBorder="1" applyAlignment="1" applyProtection="1">
      <alignment horizontal="center" vertical="center" wrapText="1"/>
    </xf>
    <xf numFmtId="188" fontId="260" fillId="0" borderId="13" xfId="442" applyNumberFormat="1" applyFont="1" applyFill="1" applyBorder="1" applyAlignment="1" applyProtection="1">
      <alignment horizontal="center" vertical="center" wrapText="1"/>
    </xf>
    <xf numFmtId="0" fontId="260" fillId="0" borderId="10" xfId="42" applyFont="1" applyFill="1" applyBorder="1" applyAlignment="1" applyProtection="1">
      <alignment horizontal="left" vertical="center" wrapText="1"/>
    </xf>
    <xf numFmtId="0" fontId="260" fillId="0" borderId="13" xfId="42" applyFont="1" applyFill="1" applyBorder="1" applyAlignment="1" applyProtection="1">
      <alignment horizontal="left" vertical="center" wrapText="1"/>
    </xf>
    <xf numFmtId="0" fontId="260" fillId="0" borderId="10" xfId="42" applyFont="1" applyBorder="1" applyAlignment="1" applyProtection="1">
      <alignment horizontal="left" vertical="center" wrapText="1"/>
    </xf>
    <xf numFmtId="0" fontId="260" fillId="0" borderId="13" xfId="42" applyFont="1" applyBorder="1" applyAlignment="1" applyProtection="1">
      <alignment horizontal="left" vertical="center" wrapText="1"/>
    </xf>
    <xf numFmtId="43" fontId="260" fillId="0" borderId="10" xfId="442" applyFont="1" applyBorder="1" applyAlignment="1" applyProtection="1">
      <alignment horizontal="center" vertical="center" wrapText="1"/>
    </xf>
    <xf numFmtId="43" fontId="260" fillId="0" borderId="13" xfId="442" applyFont="1" applyBorder="1" applyAlignment="1" applyProtection="1">
      <alignment horizontal="center" vertical="center" wrapText="1"/>
    </xf>
    <xf numFmtId="188" fontId="260" fillId="0" borderId="10" xfId="442" applyNumberFormat="1" applyFont="1" applyBorder="1" applyAlignment="1" applyProtection="1">
      <alignment horizontal="center" vertical="center" wrapText="1"/>
    </xf>
    <xf numFmtId="188" fontId="260" fillId="0" borderId="13" xfId="442" applyNumberFormat="1" applyFont="1" applyBorder="1" applyAlignment="1" applyProtection="1">
      <alignment horizontal="center" vertical="center" wrapText="1"/>
    </xf>
    <xf numFmtId="165" fontId="260" fillId="0" borderId="22" xfId="42" applyNumberFormat="1" applyFont="1" applyBorder="1" applyAlignment="1" applyProtection="1">
      <alignment horizontal="center" vertical="center" wrapText="1"/>
    </xf>
    <xf numFmtId="165" fontId="260" fillId="0" borderId="23" xfId="42" applyNumberFormat="1" applyFont="1" applyBorder="1" applyAlignment="1" applyProtection="1">
      <alignment horizontal="center" vertical="center" wrapText="1"/>
    </xf>
    <xf numFmtId="0" fontId="123" fillId="0" borderId="0" xfId="42" applyFont="1" applyFill="1" applyBorder="1" applyAlignment="1" applyProtection="1">
      <alignment horizontal="center" vertical="center"/>
    </xf>
    <xf numFmtId="0" fontId="123" fillId="0" borderId="0" xfId="42" applyFont="1" applyFill="1" applyBorder="1" applyAlignment="1" applyProtection="1">
      <alignment horizontal="center"/>
    </xf>
    <xf numFmtId="0" fontId="260" fillId="0" borderId="22" xfId="42" applyFont="1" applyBorder="1" applyAlignment="1" applyProtection="1">
      <alignment horizontal="center" vertical="center" wrapText="1"/>
    </xf>
    <xf numFmtId="0" fontId="260" fillId="0" borderId="23" xfId="42" applyFont="1" applyBorder="1" applyAlignment="1" applyProtection="1">
      <alignment horizontal="center" vertical="center" wrapText="1"/>
    </xf>
    <xf numFmtId="0" fontId="260" fillId="0" borderId="14" xfId="42" applyFont="1" applyBorder="1" applyAlignment="1" applyProtection="1">
      <alignment horizontal="center" vertical="center" wrapText="1"/>
    </xf>
    <xf numFmtId="0" fontId="260" fillId="0" borderId="16" xfId="42" applyFont="1" applyBorder="1" applyAlignment="1" applyProtection="1">
      <alignment horizontal="center" vertical="center" wrapText="1"/>
    </xf>
    <xf numFmtId="0" fontId="260" fillId="0" borderId="19" xfId="42" applyFont="1" applyBorder="1" applyAlignment="1" applyProtection="1">
      <alignment horizontal="center" vertical="center" wrapText="1"/>
    </xf>
    <xf numFmtId="0" fontId="260" fillId="0" borderId="21" xfId="42" applyFont="1" applyBorder="1" applyAlignment="1" applyProtection="1">
      <alignment horizontal="center" vertical="center" wrapText="1"/>
    </xf>
    <xf numFmtId="165" fontId="260" fillId="0" borderId="14" xfId="42" applyNumberFormat="1" applyFont="1" applyBorder="1" applyAlignment="1" applyProtection="1">
      <alignment horizontal="center" vertical="center" wrapText="1"/>
    </xf>
    <xf numFmtId="165" fontId="260" fillId="0" borderId="16" xfId="42" applyNumberFormat="1" applyFont="1" applyBorder="1" applyAlignment="1" applyProtection="1">
      <alignment horizontal="center" vertical="center" wrapText="1"/>
    </xf>
    <xf numFmtId="165" fontId="260" fillId="0" borderId="19" xfId="42" applyNumberFormat="1" applyFont="1" applyBorder="1" applyAlignment="1" applyProtection="1">
      <alignment horizontal="center" vertical="center" wrapText="1"/>
    </xf>
    <xf numFmtId="165" fontId="260" fillId="0" borderId="21" xfId="42" applyNumberFormat="1" applyFont="1" applyBorder="1" applyAlignment="1" applyProtection="1">
      <alignment horizontal="center" vertical="center" wrapText="1"/>
    </xf>
    <xf numFmtId="165" fontId="260" fillId="76" borderId="11" xfId="42" applyNumberFormat="1" applyFont="1" applyFill="1" applyBorder="1" applyAlignment="1" applyProtection="1">
      <alignment horizontal="center" vertical="center" wrapText="1"/>
    </xf>
    <xf numFmtId="165" fontId="260" fillId="0" borderId="11" xfId="42" applyNumberFormat="1" applyFont="1" applyBorder="1" applyAlignment="1" applyProtection="1">
      <alignment horizontal="center" vertical="center" wrapText="1"/>
    </xf>
    <xf numFmtId="165" fontId="260" fillId="76" borderId="22" xfId="42" applyNumberFormat="1" applyFont="1" applyFill="1" applyBorder="1" applyAlignment="1" applyProtection="1">
      <alignment horizontal="center" vertical="center" wrapText="1"/>
    </xf>
    <xf numFmtId="165" fontId="260" fillId="76" borderId="23" xfId="42" applyNumberFormat="1" applyFont="1" applyFill="1" applyBorder="1" applyAlignment="1" applyProtection="1">
      <alignment horizontal="center" vertical="center" wrapText="1"/>
    </xf>
    <xf numFmtId="0" fontId="123" fillId="0" borderId="10" xfId="42" applyFont="1" applyBorder="1" applyAlignment="1" applyProtection="1">
      <alignment horizontal="left" vertical="center" wrapText="1"/>
    </xf>
    <xf numFmtId="0" fontId="123" fillId="0" borderId="13" xfId="42" applyFont="1" applyBorder="1" applyAlignment="1" applyProtection="1">
      <alignment horizontal="left" vertical="center" wrapText="1"/>
    </xf>
    <xf numFmtId="188" fontId="123" fillId="0" borderId="10" xfId="442" applyNumberFormat="1" applyFont="1" applyBorder="1" applyAlignment="1" applyProtection="1">
      <alignment horizontal="center" vertical="center" wrapText="1"/>
    </xf>
    <xf numFmtId="188" fontId="123" fillId="0" borderId="13" xfId="442" applyNumberFormat="1" applyFont="1" applyBorder="1" applyAlignment="1" applyProtection="1">
      <alignment horizontal="center" vertical="center" wrapText="1"/>
    </xf>
    <xf numFmtId="0" fontId="29" fillId="0" borderId="0" xfId="42" applyFont="1" applyFill="1" applyBorder="1" applyAlignment="1" applyProtection="1">
      <alignment horizontal="center" vertical="center" wrapText="1"/>
    </xf>
    <xf numFmtId="0" fontId="35" fillId="24" borderId="11" xfId="42" applyFont="1" applyFill="1" applyBorder="1" applyAlignment="1" applyProtection="1">
      <alignment horizontal="center" wrapText="1"/>
    </xf>
    <xf numFmtId="0" fontId="29" fillId="24" borderId="0" xfId="42" applyFont="1" applyFill="1" applyBorder="1" applyAlignment="1" applyProtection="1">
      <alignment horizontal="center" vertical="center" wrapText="1"/>
    </xf>
    <xf numFmtId="0" fontId="35" fillId="24" borderId="10" xfId="42" applyFont="1" applyFill="1" applyBorder="1" applyAlignment="1" applyProtection="1">
      <alignment horizontal="center" vertical="center"/>
    </xf>
    <xf numFmtId="0" fontId="35" fillId="24" borderId="12" xfId="42" applyFont="1" applyFill="1" applyBorder="1" applyAlignment="1" applyProtection="1">
      <alignment horizontal="center" vertical="center"/>
    </xf>
    <xf numFmtId="0" fontId="35" fillId="24" borderId="13" xfId="42" applyFont="1" applyFill="1" applyBorder="1" applyAlignment="1" applyProtection="1">
      <alignment horizontal="center" vertical="center"/>
    </xf>
    <xf numFmtId="179" fontId="35" fillId="24" borderId="10" xfId="42" applyNumberFormat="1" applyFont="1" applyFill="1" applyBorder="1" applyAlignment="1" applyProtection="1">
      <alignment horizontal="center" vertical="center"/>
    </xf>
    <xf numFmtId="179" fontId="35" fillId="24" borderId="12" xfId="42" applyNumberFormat="1" applyFont="1" applyFill="1" applyBorder="1" applyAlignment="1" applyProtection="1">
      <alignment horizontal="center" vertical="center"/>
    </xf>
    <xf numFmtId="179" fontId="35" fillId="24" borderId="13" xfId="42" applyNumberFormat="1" applyFont="1" applyFill="1" applyBorder="1" applyAlignment="1" applyProtection="1">
      <alignment horizontal="center" vertical="center"/>
    </xf>
    <xf numFmtId="179" fontId="35" fillId="24" borderId="10" xfId="42" applyNumberFormat="1" applyFont="1" applyFill="1" applyBorder="1" applyAlignment="1" applyProtection="1">
      <alignment horizontal="center"/>
    </xf>
    <xf numFmtId="179" fontId="35" fillId="24" borderId="12" xfId="42" applyNumberFormat="1" applyFont="1" applyFill="1" applyBorder="1" applyAlignment="1" applyProtection="1">
      <alignment horizontal="center"/>
    </xf>
    <xf numFmtId="179" fontId="35" fillId="24" borderId="13" xfId="42" applyNumberFormat="1" applyFont="1" applyFill="1" applyBorder="1" applyAlignment="1" applyProtection="1">
      <alignment horizontal="center"/>
    </xf>
    <xf numFmtId="179" fontId="35" fillId="24" borderId="11" xfId="42" applyNumberFormat="1" applyFont="1" applyFill="1" applyBorder="1" applyAlignment="1" applyProtection="1">
      <alignment horizontal="center" wrapText="1"/>
    </xf>
    <xf numFmtId="0" fontId="35" fillId="24" borderId="10" xfId="42" applyFont="1" applyFill="1" applyBorder="1" applyAlignment="1" applyProtection="1">
      <alignment horizontal="center"/>
    </xf>
    <xf numFmtId="0" fontId="35" fillId="24" borderId="12" xfId="42" applyFont="1" applyFill="1" applyBorder="1" applyAlignment="1" applyProtection="1">
      <alignment horizontal="center"/>
    </xf>
    <xf numFmtId="0" fontId="35" fillId="24" borderId="13" xfId="42" applyFont="1" applyFill="1" applyBorder="1" applyAlignment="1" applyProtection="1">
      <alignment horizontal="center"/>
    </xf>
    <xf numFmtId="165" fontId="200" fillId="24" borderId="11" xfId="42" applyNumberFormat="1" applyFont="1" applyFill="1" applyBorder="1" applyAlignment="1" applyProtection="1">
      <alignment horizontal="center" vertical="center"/>
    </xf>
    <xf numFmtId="0" fontId="194" fillId="24" borderId="20" xfId="42" applyFont="1" applyFill="1" applyBorder="1" applyAlignment="1" applyProtection="1">
      <alignment horizontal="center" vertical="center"/>
    </xf>
    <xf numFmtId="0" fontId="177" fillId="0" borderId="0" xfId="43" applyFont="1" applyAlignment="1">
      <alignment horizontal="center" vertical="center"/>
    </xf>
    <xf numFmtId="0" fontId="179" fillId="24" borderId="11" xfId="42" applyFont="1" applyFill="1" applyBorder="1" applyAlignment="1" applyProtection="1">
      <alignment horizontal="center" vertical="center" wrapText="1"/>
    </xf>
    <xf numFmtId="0" fontId="200" fillId="24" borderId="11" xfId="42" applyFont="1" applyFill="1" applyBorder="1" applyAlignment="1" applyProtection="1">
      <alignment horizontal="center" vertical="center" wrapText="1"/>
    </xf>
    <xf numFmtId="0" fontId="200" fillId="24" borderId="11" xfId="42" applyFont="1" applyFill="1" applyBorder="1" applyAlignment="1" applyProtection="1">
      <alignment horizontal="center" vertical="center"/>
    </xf>
    <xf numFmtId="0" fontId="194" fillId="24" borderId="0" xfId="42" applyFont="1" applyFill="1" applyBorder="1" applyAlignment="1" applyProtection="1">
      <alignment horizontal="center" vertical="center"/>
    </xf>
    <xf numFmtId="0" fontId="177" fillId="0" borderId="0" xfId="11752" applyFont="1" applyAlignment="1">
      <alignment horizontal="center" vertical="center"/>
    </xf>
    <xf numFmtId="165" fontId="200" fillId="0" borderId="11" xfId="42" applyNumberFormat="1" applyFont="1" applyFill="1" applyBorder="1" applyAlignment="1" applyProtection="1">
      <alignment horizontal="center" vertical="center"/>
    </xf>
    <xf numFmtId="165" fontId="27" fillId="24" borderId="11" xfId="42" applyNumberFormat="1" applyFont="1" applyFill="1" applyBorder="1" applyAlignment="1" applyProtection="1">
      <alignment horizontal="center" vertical="center"/>
    </xf>
    <xf numFmtId="0" fontId="35" fillId="24" borderId="20" xfId="42" applyFont="1" applyFill="1" applyBorder="1" applyAlignment="1" applyProtection="1">
      <alignment horizontal="center" vertical="center"/>
    </xf>
    <xf numFmtId="0" fontId="43" fillId="0" borderId="0" xfId="43" applyFont="1" applyAlignment="1">
      <alignment horizontal="center" vertical="center"/>
    </xf>
    <xf numFmtId="0" fontId="40" fillId="24" borderId="11" xfId="42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 vertical="center" wrapText="1"/>
    </xf>
    <xf numFmtId="0" fontId="27" fillId="24" borderId="11" xfId="42" applyFont="1" applyFill="1" applyBorder="1" applyAlignment="1" applyProtection="1">
      <alignment horizontal="center" vertical="center"/>
    </xf>
    <xf numFmtId="0" fontId="11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113" fillId="0" borderId="10" xfId="0" applyFont="1" applyBorder="1" applyAlignment="1">
      <alignment horizontal="left" vertical="center" wrapText="1"/>
    </xf>
    <xf numFmtId="0" fontId="113" fillId="0" borderId="13" xfId="0" applyFont="1" applyBorder="1" applyAlignment="1">
      <alignment horizontal="left" vertical="center" wrapText="1"/>
    </xf>
    <xf numFmtId="0" fontId="111" fillId="0" borderId="0" xfId="0" applyNumberFormat="1" applyFont="1" applyBorder="1" applyAlignment="1">
      <alignment horizontal="justify" vertical="top" wrapText="1"/>
    </xf>
    <xf numFmtId="0" fontId="111" fillId="0" borderId="0" xfId="0" applyNumberFormat="1" applyFont="1" applyBorder="1" applyAlignment="1">
      <alignment horizontal="left" vertical="top"/>
    </xf>
    <xf numFmtId="0" fontId="27" fillId="0" borderId="11" xfId="0" applyNumberFormat="1" applyFont="1" applyBorder="1" applyAlignment="1">
      <alignment horizontal="center" vertical="top"/>
    </xf>
    <xf numFmtId="0" fontId="27" fillId="0" borderId="11" xfId="0" quotePrefix="1" applyNumberFormat="1" applyFont="1" applyBorder="1" applyAlignment="1">
      <alignment horizontal="center" vertical="top"/>
    </xf>
    <xf numFmtId="0" fontId="27" fillId="0" borderId="10" xfId="0" applyFont="1" applyBorder="1" applyAlignment="1">
      <alignment horizontal="center" vertical="top" wrapText="1"/>
    </xf>
    <xf numFmtId="0" fontId="27" fillId="0" borderId="12" xfId="0" applyFont="1" applyBorder="1" applyAlignment="1">
      <alignment horizontal="center" vertical="top" wrapText="1"/>
    </xf>
    <xf numFmtId="0" fontId="27" fillId="0" borderId="13" xfId="0" applyFont="1" applyBorder="1" applyAlignment="1">
      <alignment horizontal="center" vertical="top" wrapText="1"/>
    </xf>
    <xf numFmtId="0" fontId="27" fillId="0" borderId="11" xfId="0" quotePrefix="1" applyFont="1" applyBorder="1" applyAlignment="1">
      <alignment horizontal="center" vertical="top"/>
    </xf>
    <xf numFmtId="0" fontId="28" fillId="0" borderId="0" xfId="0" applyNumberFormat="1" applyFont="1" applyBorder="1" applyAlignment="1">
      <alignment horizontal="left" vertical="top"/>
    </xf>
    <xf numFmtId="0" fontId="28" fillId="0" borderId="0" xfId="0" applyNumberFormat="1" applyFont="1" applyBorder="1" applyAlignment="1">
      <alignment horizontal="justify" vertical="top" wrapText="1"/>
    </xf>
    <xf numFmtId="0" fontId="29" fillId="0" borderId="0" xfId="0" applyNumberFormat="1" applyFont="1" applyBorder="1" applyAlignment="1">
      <alignment horizontal="center" vertical="center" wrapText="1"/>
    </xf>
    <xf numFmtId="1" fontId="27" fillId="0" borderId="11" xfId="0" applyNumberFormat="1" applyFont="1" applyBorder="1" applyAlignment="1">
      <alignment horizontal="center" vertical="top"/>
    </xf>
    <xf numFmtId="1" fontId="27" fillId="0" borderId="11" xfId="0" quotePrefix="1" applyNumberFormat="1" applyFont="1" applyBorder="1" applyAlignment="1">
      <alignment horizontal="center" vertical="top"/>
    </xf>
    <xf numFmtId="49" fontId="34" fillId="0" borderId="11" xfId="0" applyNumberFormat="1" applyFont="1" applyBorder="1" applyAlignment="1">
      <alignment horizontal="center" vertical="top"/>
    </xf>
    <xf numFmtId="0" fontId="34" fillId="0" borderId="12" xfId="0" applyFont="1" applyBorder="1" applyAlignment="1">
      <alignment horizontal="right" vertical="top" wrapText="1"/>
    </xf>
    <xf numFmtId="0" fontId="34" fillId="0" borderId="13" xfId="0" applyFont="1" applyBorder="1" applyAlignment="1">
      <alignment horizontal="right" vertical="top" wrapText="1"/>
    </xf>
    <xf numFmtId="0" fontId="34" fillId="0" borderId="11" xfId="0" applyFont="1" applyBorder="1" applyAlignment="1">
      <alignment horizontal="center" vertical="top"/>
    </xf>
    <xf numFmtId="0" fontId="34" fillId="0" borderId="11" xfId="0" quotePrefix="1" applyFont="1" applyBorder="1" applyAlignment="1">
      <alignment horizontal="center" vertical="top"/>
    </xf>
    <xf numFmtId="0" fontId="29" fillId="0" borderId="0" xfId="0" applyFont="1" applyAlignment="1">
      <alignment horizontal="center" wrapText="1"/>
    </xf>
    <xf numFmtId="0" fontId="124" fillId="0" borderId="0" xfId="6548" applyFont="1" applyAlignment="1">
      <alignment horizontal="center" vertical="center"/>
    </xf>
    <xf numFmtId="0" fontId="107" fillId="0" borderId="0" xfId="6548" applyFont="1" applyAlignment="1">
      <alignment horizontal="center" vertical="center"/>
    </xf>
    <xf numFmtId="0" fontId="37" fillId="0" borderId="20" xfId="6548" applyBorder="1" applyAlignment="1">
      <alignment horizontal="right" vertical="center"/>
    </xf>
    <xf numFmtId="0" fontId="265" fillId="0" borderId="10" xfId="6548" applyFont="1" applyBorder="1" applyAlignment="1">
      <alignment horizontal="left" vertical="center" wrapText="1"/>
    </xf>
    <xf numFmtId="0" fontId="265" fillId="0" borderId="13" xfId="6548" applyFont="1" applyBorder="1" applyAlignment="1">
      <alignment horizontal="left" vertical="center" wrapText="1"/>
    </xf>
    <xf numFmtId="0" fontId="124" fillId="0" borderId="20" xfId="0" applyFont="1" applyBorder="1" applyAlignment="1">
      <alignment horizontal="center"/>
    </xf>
    <xf numFmtId="0" fontId="258" fillId="0" borderId="11" xfId="1752" applyFont="1" applyBorder="1" applyAlignment="1">
      <alignment horizontal="center" vertical="center" wrapText="1"/>
    </xf>
    <xf numFmtId="0" fontId="258" fillId="0" borderId="11" xfId="11750" applyFont="1" applyFill="1" applyBorder="1" applyAlignment="1">
      <alignment horizontal="right" vertical="center"/>
    </xf>
    <xf numFmtId="0" fontId="258" fillId="0" borderId="22" xfId="1752" applyFont="1" applyBorder="1" applyAlignment="1">
      <alignment horizontal="center" vertical="center"/>
    </xf>
    <xf numFmtId="0" fontId="258" fillId="0" borderId="23" xfId="1752" applyFont="1" applyBorder="1" applyAlignment="1">
      <alignment horizontal="center" vertical="center"/>
    </xf>
    <xf numFmtId="0" fontId="258" fillId="0" borderId="22" xfId="1752" applyFont="1" applyBorder="1" applyAlignment="1">
      <alignment horizontal="center" vertical="center" wrapText="1"/>
    </xf>
    <xf numFmtId="0" fontId="258" fillId="0" borderId="23" xfId="1752" applyFont="1" applyBorder="1" applyAlignment="1">
      <alignment horizontal="center" vertical="center" wrapText="1"/>
    </xf>
    <xf numFmtId="0" fontId="263" fillId="0" borderId="11" xfId="12391" applyFont="1" applyBorder="1" applyAlignment="1">
      <alignment horizontal="center"/>
    </xf>
    <xf numFmtId="0" fontId="263" fillId="0" borderId="10" xfId="12391" applyFont="1" applyBorder="1" applyAlignment="1">
      <alignment horizontal="center"/>
    </xf>
    <xf numFmtId="0" fontId="263" fillId="0" borderId="12" xfId="12391" applyFont="1" applyBorder="1" applyAlignment="1">
      <alignment horizontal="center"/>
    </xf>
    <xf numFmtId="0" fontId="263" fillId="0" borderId="13" xfId="12391" applyFont="1" applyBorder="1" applyAlignment="1">
      <alignment horizontal="center"/>
    </xf>
  </cellXfs>
  <cellStyles count="12392">
    <cellStyle name=" 1" xfId="296"/>
    <cellStyle name="_x000a_bidires=100_x000d_" xfId="11754"/>
    <cellStyle name="%" xfId="45"/>
    <cellStyle name="%_Inputs" xfId="46"/>
    <cellStyle name="%_Inputs (const)" xfId="47"/>
    <cellStyle name="%_Inputs Co" xfId="48"/>
    <cellStyle name="?" xfId="297"/>
    <cellStyle name="?…?ж?Ш?и [0.00]" xfId="11755"/>
    <cellStyle name="?W??_‘O’с?р??" xfId="11756"/>
    <cellStyle name="_~6450243" xfId="298"/>
    <cellStyle name="_122-газ испр 2" xfId="448"/>
    <cellStyle name="_122-газ испр 2 2" xfId="449"/>
    <cellStyle name="_4. Бюджетные формы ОАО ГПРГ" xfId="450"/>
    <cellStyle name="_4. Бюджетные формы ОАО ГПРГ 2" xfId="451"/>
    <cellStyle name="_4. Бюджетные формы ОАО ГПРГ 2 2" xfId="452"/>
    <cellStyle name="_4. Бюджетные формы ОАО ГПРГ_Бюджетные формы 2008 план 30.08.07" xfId="453"/>
    <cellStyle name="_4. Бюджетные формы ОАО ГПРГ_Бюджетные формы 2008 план 30.08.07 2" xfId="454"/>
    <cellStyle name="_4. Бюджетные формы ОАО ГПРГ_Бюджетные формы 2008 план 31.08.07" xfId="455"/>
    <cellStyle name="_4. Бюджетные формы ОАО ГПРГ_Бюджетные формы 2008 план 31.08.07 2" xfId="456"/>
    <cellStyle name="_9 мес 07 года новые формы финансового мониторинга" xfId="457"/>
    <cellStyle name="_CashFlow_2007_проект_02_02_final" xfId="11757"/>
    <cellStyle name="_CPI foodimp" xfId="299"/>
    <cellStyle name="_FFF" xfId="300"/>
    <cellStyle name="_FFF_New Form10_2" xfId="301"/>
    <cellStyle name="_FFF_Nsi" xfId="302"/>
    <cellStyle name="_FFF_Nsi_1" xfId="303"/>
    <cellStyle name="_FFF_Nsi_139" xfId="304"/>
    <cellStyle name="_FFF_Nsi_140" xfId="305"/>
    <cellStyle name="_FFF_Nsi_140(Зах)" xfId="306"/>
    <cellStyle name="_FFF_Nsi_140_mod" xfId="307"/>
    <cellStyle name="_FFF_Summary" xfId="308"/>
    <cellStyle name="_FFF_Tax_form_1кв_3" xfId="309"/>
    <cellStyle name="_FFF_БКЭ" xfId="310"/>
    <cellStyle name="_Final_Book_010301" xfId="311"/>
    <cellStyle name="_Final_Book_010301_New Form10_2" xfId="312"/>
    <cellStyle name="_Final_Book_010301_Nsi" xfId="313"/>
    <cellStyle name="_Final_Book_010301_Nsi_1" xfId="314"/>
    <cellStyle name="_Final_Book_010301_Nsi_139" xfId="315"/>
    <cellStyle name="_Final_Book_010301_Nsi_140" xfId="316"/>
    <cellStyle name="_Final_Book_010301_Nsi_140(Зах)" xfId="317"/>
    <cellStyle name="_Final_Book_010301_Nsi_140_mod" xfId="318"/>
    <cellStyle name="_Final_Book_010301_Summary" xfId="319"/>
    <cellStyle name="_Final_Book_010301_Tax_form_1кв_3" xfId="320"/>
    <cellStyle name="_Final_Book_010301_БКЭ" xfId="321"/>
    <cellStyle name="_macro 2012 var 1" xfId="322"/>
    <cellStyle name="_Model_RAB Мой" xfId="49"/>
    <cellStyle name="_Model_RAB Мой 2" xfId="11758"/>
    <cellStyle name="_Model_RAB Мой 2_OREP.KU.2011.MONTHLY.02(v0.1)" xfId="11759"/>
    <cellStyle name="_Model_RAB Мой 2_OREP.KU.2011.MONTHLY.02(v0.4)" xfId="11760"/>
    <cellStyle name="_Model_RAB Мой_46EE.2011(v1.0)" xfId="11761"/>
    <cellStyle name="_Model_RAB Мой_46EE.2011(v1.0)_46TE.2011(v1.0)" xfId="11762"/>
    <cellStyle name="_Model_RAB Мой_46TE.2011(v1.0)" xfId="11763"/>
    <cellStyle name="_Model_RAB Мой_ARMRAZR" xfId="11764"/>
    <cellStyle name="_Model_RAB Мой_BALANCE.WARM.2011YEAR.NEW.UPDATE.SCHEME" xfId="458"/>
    <cellStyle name="_Model_RAB Мой_NADB.JNVLS.APTEKA.2011(v1.3.3)" xfId="11765"/>
    <cellStyle name="_Model_RAB Мой_NADB.JNVLS.APTEKA.2011(v1.3.3)_46TE.2011(v1.0)" xfId="11766"/>
    <cellStyle name="_Model_RAB Мой_NADB.JNVLS.APTEKA.2011(v1.3.4)" xfId="11767"/>
    <cellStyle name="_Model_RAB Мой_NADB.JNVLS.APTEKA.2011(v1.3.4)_46TE.2011(v1.0)" xfId="11768"/>
    <cellStyle name="_Model_RAB Мой_PREDEL.JKH.UTV.2011(v1.0.1)" xfId="11769"/>
    <cellStyle name="_Model_RAB Мой_PREDEL.JKH.UTV.2011(v1.0.1)_46TE.2011(v1.0)" xfId="11770"/>
    <cellStyle name="_Model_RAB Мой_UPDATE.46EE.2011.TO.1.1" xfId="11771"/>
    <cellStyle name="_Model_RAB Мой_UPDATE.46TE.2011.TO.1.1" xfId="11772"/>
    <cellStyle name="_Model_RAB Мой_UPDATE.46TE.2011.TO.1.2" xfId="11773"/>
    <cellStyle name="_Model_RAB Мой_UPDATE.BALANCE.WARM.2011YEAR.TO.1.1" xfId="459"/>
    <cellStyle name="_Model_RAB Мой_UPDATE.BALANCE.WARM.2011YEAR.TO.1.1_46TE.2011(v1.0)" xfId="11774"/>
    <cellStyle name="_Model_RAB_MRSK_svod" xfId="50"/>
    <cellStyle name="_Model_RAB_MRSK_svod 2" xfId="11775"/>
    <cellStyle name="_Model_RAB_MRSK_svod 2_OREP.KU.2011.MONTHLY.02(v0.1)" xfId="11776"/>
    <cellStyle name="_Model_RAB_MRSK_svod 2_OREP.KU.2011.MONTHLY.02(v0.4)" xfId="11777"/>
    <cellStyle name="_Model_RAB_MRSK_svod_46EE.2011(v1.0)" xfId="11778"/>
    <cellStyle name="_Model_RAB_MRSK_svod_46EE.2011(v1.0)_46TE.2011(v1.0)" xfId="11779"/>
    <cellStyle name="_Model_RAB_MRSK_svod_46TE.2011(v1.0)" xfId="11780"/>
    <cellStyle name="_Model_RAB_MRSK_svod_ARMRAZR" xfId="11781"/>
    <cellStyle name="_Model_RAB_MRSK_svod_BALANCE.WARM.2011YEAR.NEW.UPDATE.SCHEME" xfId="460"/>
    <cellStyle name="_Model_RAB_MRSK_svod_NADB.JNVLS.APTEKA.2011(v1.3.3)" xfId="11782"/>
    <cellStyle name="_Model_RAB_MRSK_svod_NADB.JNVLS.APTEKA.2011(v1.3.3)_46TE.2011(v1.0)" xfId="11783"/>
    <cellStyle name="_Model_RAB_MRSK_svod_NADB.JNVLS.APTEKA.2011(v1.3.4)" xfId="11784"/>
    <cellStyle name="_Model_RAB_MRSK_svod_NADB.JNVLS.APTEKA.2011(v1.3.4)_46TE.2011(v1.0)" xfId="11785"/>
    <cellStyle name="_Model_RAB_MRSK_svod_PREDEL.JKH.UTV.2011(v1.0.1)" xfId="11786"/>
    <cellStyle name="_Model_RAB_MRSK_svod_PREDEL.JKH.UTV.2011(v1.0.1)_46TE.2011(v1.0)" xfId="11787"/>
    <cellStyle name="_Model_RAB_MRSK_svod_UPDATE.46EE.2011.TO.1.1" xfId="11788"/>
    <cellStyle name="_Model_RAB_MRSK_svod_UPDATE.46TE.2011.TO.1.1" xfId="11789"/>
    <cellStyle name="_Model_RAB_MRSK_svod_UPDATE.46TE.2011.TO.1.2" xfId="11790"/>
    <cellStyle name="_Model_RAB_MRSK_svod_UPDATE.BALANCE.WARM.2011YEAR.TO.1.1" xfId="461"/>
    <cellStyle name="_Model_RAB_MRSK_svod_UPDATE.BALANCE.WARM.2011YEAR.TO.1.1_46TE.2011(v1.0)" xfId="11791"/>
    <cellStyle name="_New_Sofi" xfId="323"/>
    <cellStyle name="_New_Sofi_FFF" xfId="324"/>
    <cellStyle name="_New_Sofi_New Form10_2" xfId="325"/>
    <cellStyle name="_New_Sofi_Nsi" xfId="326"/>
    <cellStyle name="_New_Sofi_Nsi_1" xfId="327"/>
    <cellStyle name="_New_Sofi_Nsi_139" xfId="328"/>
    <cellStyle name="_New_Sofi_Nsi_140" xfId="329"/>
    <cellStyle name="_New_Sofi_Nsi_140(Зах)" xfId="330"/>
    <cellStyle name="_New_Sofi_Nsi_140_mod" xfId="331"/>
    <cellStyle name="_New_Sofi_Summary" xfId="332"/>
    <cellStyle name="_New_Sofi_Tax_form_1кв_3" xfId="333"/>
    <cellStyle name="_New_Sofi_БКЭ" xfId="334"/>
    <cellStyle name="_Nsi" xfId="335"/>
    <cellStyle name="_Plug" xfId="11792"/>
    <cellStyle name="_v-2013-2030- 2b17.01.11Нах-cpiнов. курс inn 1-2-Е1xls" xfId="336"/>
    <cellStyle name="_Аморт,налоги,охрана,молоко" xfId="337"/>
    <cellStyle name="_Анализатор_регламент_vr3" xfId="462"/>
    <cellStyle name="_Анализатор_регламент_vr3 2" xfId="463"/>
    <cellStyle name="_Анализатор_регламент_vr3_Бюджетные формы 2008 план 30.08.07" xfId="464"/>
    <cellStyle name="_Анализатор_регламент_vr3_Бюджетные формы 2008 план 30.08.07 2" xfId="465"/>
    <cellStyle name="_Анализатор_регламент_vr3_Бюджетные формы 2008 план 31.08.07" xfId="466"/>
    <cellStyle name="_Анализатор_регламент_vr3_Бюджетные формы 2008 план 31.08.07 2" xfId="467"/>
    <cellStyle name="_БДР (ЦФО) 05-11-08" xfId="338"/>
    <cellStyle name="_БДР 2008 факт 1 кв. + проект на год 10.04.08" xfId="339"/>
    <cellStyle name="_БДР 2009" xfId="340"/>
    <cellStyle name="_БДР 3 квартал" xfId="341"/>
    <cellStyle name="_Бухгалтерия (налоги, амортизация, прочие)" xfId="342"/>
    <cellStyle name="_БЮДЖЕТ 2004 от  28.11 агл. 2870 АХБпрочие" xfId="468"/>
    <cellStyle name="_БЮДЖЕТ 2004 от  28.11 агл. 2870 АХБпрочие_Дайджест 2003-2004 гг." xfId="469"/>
    <cellStyle name="_БЮДЖЕТ 2004 от  28.11 агл. 2870 АХБпрочие_Дайджест 2003-2004 гг._8" xfId="470"/>
    <cellStyle name="_БЮДЖЕТ 2004 от 17.12.03 сырье 13.40" xfId="471"/>
    <cellStyle name="_БЮДЖЕТ 2004 от 17.12.03 сырье 13.40_Дайджест 2003-2004 гг." xfId="472"/>
    <cellStyle name="_БЮДЖЕТ 2004 от 17.12.03 сырье 13.40_Дайджест 2003-2004 гг._8" xfId="473"/>
    <cellStyle name="_БЮДЖЕТ 2004 от 22.12.03.инвестиц" xfId="474"/>
    <cellStyle name="_БЮДЖЕТ 2004 от 22.12.03.инвестиц_Дайджест 2003-2004 гг." xfId="475"/>
    <cellStyle name="_БЮДЖЕТ 2004 от 22.12.03.инвестиц_Дайджест 2003-2004 гг._8" xfId="476"/>
    <cellStyle name="_БЮДЖЕТ 2004 от 9.12 газ" xfId="477"/>
    <cellStyle name="_БЮДЖЕТ 2004 от 9.12 газ_Дайджест 2003-2004 гг." xfId="478"/>
    <cellStyle name="_БЮДЖЕТ 2004 от 9.12 газ_Дайджест 2003-2004 гг._8" xfId="479"/>
    <cellStyle name="_Бюджет прочих расходов 2004" xfId="480"/>
    <cellStyle name="_Бюджет прочих расходов 2004_Дайджест 2003-2004 гг." xfId="481"/>
    <cellStyle name="_Бюджет прочих расходов 2004_Дайджест 2003-2004 гг._8" xfId="482"/>
    <cellStyle name="_Бюджет утвержденный" xfId="483"/>
    <cellStyle name="_Бюджет2004" xfId="484"/>
    <cellStyle name="_Бюджет2004_Дайджест 2003-2004 гг." xfId="485"/>
    <cellStyle name="_Бюджет2004_Дайджест 2003-2004 гг._8" xfId="486"/>
    <cellStyle name="_Бюджет2006_ПОКАЗАТЕЛИ СВОДНЫЕ" xfId="11793"/>
    <cellStyle name="_Бюджетные формы РГК" xfId="487"/>
    <cellStyle name="_Бюджетные формы РГК 2" xfId="488"/>
    <cellStyle name="_ВО ОП ТЭС-ОТ- 2007" xfId="51"/>
    <cellStyle name="_ВФ ОАО ТЭС-ОТ- 2009" xfId="52"/>
    <cellStyle name="_выручка по присоединениям2" xfId="53"/>
    <cellStyle name="_ГКПЗ 2009" xfId="343"/>
    <cellStyle name="_Дайджест 2003-2004 гг." xfId="489"/>
    <cellStyle name="_Дайджест 2003-2004 гг._8" xfId="490"/>
    <cellStyle name="_Договор аренды ЯЭ с разбивкой" xfId="54"/>
    <cellStyle name="_Защита ФЗП" xfId="11794"/>
    <cellStyle name="_ИБ Здоровье март, 1 кв., год 2006" xfId="491"/>
    <cellStyle name="_ИБП Транспорт 05" xfId="492"/>
    <cellStyle name="_Исходные данные для модели" xfId="55"/>
    <cellStyle name="_Капвложения" xfId="493"/>
    <cellStyle name="_Книга1" xfId="344"/>
    <cellStyle name="_Книга11" xfId="494"/>
    <cellStyle name="_Книга11_Дайджест 2003-2004 гг." xfId="495"/>
    <cellStyle name="_Книга11_Дайджест 2003-2004 гг._8" xfId="496"/>
    <cellStyle name="_Книга22" xfId="497"/>
    <cellStyle name="_Книга22_1" xfId="498"/>
    <cellStyle name="_Книга22_1_Дайджест 2003-2004 гг." xfId="499"/>
    <cellStyle name="_Книга22_1_Дайджест 2003-2004 гг._8" xfId="500"/>
    <cellStyle name="_Книга22_Дайджест 2003-2004 гг." xfId="501"/>
    <cellStyle name="_Книга22_Дайджест 2003-2004 гг._8" xfId="502"/>
    <cellStyle name="_Книга3" xfId="345"/>
    <cellStyle name="_Книга3_New Form10_2" xfId="346"/>
    <cellStyle name="_Книга3_Nsi" xfId="347"/>
    <cellStyle name="_Книга3_Nsi_1" xfId="348"/>
    <cellStyle name="_Книга3_Nsi_139" xfId="349"/>
    <cellStyle name="_Книга3_Nsi_140" xfId="350"/>
    <cellStyle name="_Книга3_Nsi_140(Зах)" xfId="351"/>
    <cellStyle name="_Книга3_Nsi_140_mod" xfId="352"/>
    <cellStyle name="_Книга3_Summary" xfId="353"/>
    <cellStyle name="_Книга3_Tax_form_1кв_3" xfId="354"/>
    <cellStyle name="_Книга3_БКЭ" xfId="355"/>
    <cellStyle name="_Книга7" xfId="356"/>
    <cellStyle name="_Книга7_New Form10_2" xfId="357"/>
    <cellStyle name="_Книга7_Nsi" xfId="358"/>
    <cellStyle name="_Книга7_Nsi_1" xfId="359"/>
    <cellStyle name="_Книга7_Nsi_139" xfId="360"/>
    <cellStyle name="_Книга7_Nsi_140" xfId="361"/>
    <cellStyle name="_Книга7_Nsi_140(Зах)" xfId="362"/>
    <cellStyle name="_Книга7_Nsi_140_mod" xfId="363"/>
    <cellStyle name="_Книга7_Summary" xfId="364"/>
    <cellStyle name="_Книга7_Tax_form_1кв_3" xfId="365"/>
    <cellStyle name="_Книга7_БКЭ" xfId="366"/>
    <cellStyle name="_Консолидация-2008-проект-new" xfId="11795"/>
    <cellStyle name="_Копия Затраты под АЭР ремонт+содерж на март" xfId="367"/>
    <cellStyle name="_Модель - 2(23)" xfId="368"/>
    <cellStyle name="_МОДЕЛЬ_1 (2)" xfId="56"/>
    <cellStyle name="_МОДЕЛЬ_1 (2) 2" xfId="11796"/>
    <cellStyle name="_МОДЕЛЬ_1 (2) 2_OREP.KU.2011.MONTHLY.02(v0.1)" xfId="11797"/>
    <cellStyle name="_МОДЕЛЬ_1 (2) 2_OREP.KU.2011.MONTHLY.02(v0.4)" xfId="11798"/>
    <cellStyle name="_МОДЕЛЬ_1 (2)_46EE.2011(v1.0)" xfId="11799"/>
    <cellStyle name="_МОДЕЛЬ_1 (2)_46EE.2011(v1.0)_46TE.2011(v1.0)" xfId="11800"/>
    <cellStyle name="_МОДЕЛЬ_1 (2)_46TE.2011(v1.0)" xfId="11801"/>
    <cellStyle name="_МОДЕЛЬ_1 (2)_ARMRAZR" xfId="11802"/>
    <cellStyle name="_МОДЕЛЬ_1 (2)_BALANCE.WARM.2011YEAR.NEW.UPDATE.SCHEME" xfId="503"/>
    <cellStyle name="_МОДЕЛЬ_1 (2)_NADB.JNVLS.APTEKA.2011(v1.3.3)" xfId="11803"/>
    <cellStyle name="_МОДЕЛЬ_1 (2)_NADB.JNVLS.APTEKA.2011(v1.3.3)_46TE.2011(v1.0)" xfId="11804"/>
    <cellStyle name="_МОДЕЛЬ_1 (2)_NADB.JNVLS.APTEKA.2011(v1.3.4)" xfId="11805"/>
    <cellStyle name="_МОДЕЛЬ_1 (2)_NADB.JNVLS.APTEKA.2011(v1.3.4)_46TE.2011(v1.0)" xfId="11806"/>
    <cellStyle name="_МОДЕЛЬ_1 (2)_PREDEL.JKH.UTV.2011(v1.0.1)" xfId="11807"/>
    <cellStyle name="_МОДЕЛЬ_1 (2)_PREDEL.JKH.UTV.2011(v1.0.1)_46TE.2011(v1.0)" xfId="11808"/>
    <cellStyle name="_МОДЕЛЬ_1 (2)_UPDATE.46EE.2011.TO.1.1" xfId="11809"/>
    <cellStyle name="_МОДЕЛЬ_1 (2)_UPDATE.46TE.2011.TO.1.1" xfId="11810"/>
    <cellStyle name="_МОДЕЛЬ_1 (2)_UPDATE.46TE.2011.TO.1.2" xfId="11811"/>
    <cellStyle name="_МОДЕЛЬ_1 (2)_UPDATE.BALANCE.WARM.2011YEAR.TO.1.1" xfId="504"/>
    <cellStyle name="_МОДЕЛЬ_1 (2)_UPDATE.BALANCE.WARM.2011YEAR.TO.1.1_46TE.2011(v1.0)" xfId="11812"/>
    <cellStyle name="_НВВ 2009 постатейно свод по филиалам_09_02_09" xfId="57"/>
    <cellStyle name="_НВВ 2009 постатейно свод по филиалам_для Валентина" xfId="58"/>
    <cellStyle name="_Омск" xfId="59"/>
    <cellStyle name="_ОТ ИД 2009" xfId="60"/>
    <cellStyle name="_Отчет_1  2006-send new" xfId="505"/>
    <cellStyle name="_ПЛАН 2006  АРМ " xfId="369"/>
    <cellStyle name="_ПЛАН 2008 АРМ " xfId="370"/>
    <cellStyle name="_ПЛАН 2011 под 130 млн итог на подпись" xfId="371"/>
    <cellStyle name="_ПЛАН 2011 тарифы 250 млн блочный" xfId="372"/>
    <cellStyle name="_План по ремонту ХЦ 2007" xfId="373"/>
    <cellStyle name="_пр 5 тариф RAB" xfId="61"/>
    <cellStyle name="_пр 5 тариф RAB 2" xfId="11813"/>
    <cellStyle name="_пр 5 тариф RAB 2_OREP.KU.2011.MONTHLY.02(v0.1)" xfId="11814"/>
    <cellStyle name="_пр 5 тариф RAB 2_OREP.KU.2011.MONTHLY.02(v0.4)" xfId="11815"/>
    <cellStyle name="_пр 5 тариф RAB_46EE.2011(v1.0)" xfId="11816"/>
    <cellStyle name="_пр 5 тариф RAB_46EE.2011(v1.0)_46TE.2011(v1.0)" xfId="11817"/>
    <cellStyle name="_пр 5 тариф RAB_46TE.2011(v1.0)" xfId="11818"/>
    <cellStyle name="_пр 5 тариф RAB_ARMRAZR" xfId="11819"/>
    <cellStyle name="_пр 5 тариф RAB_BALANCE.WARM.2011YEAR.NEW.UPDATE.SCHEME" xfId="506"/>
    <cellStyle name="_пр 5 тариф RAB_NADB.JNVLS.APTEKA.2011(v1.3.3)" xfId="11820"/>
    <cellStyle name="_пр 5 тариф RAB_NADB.JNVLS.APTEKA.2011(v1.3.3)_46TE.2011(v1.0)" xfId="11821"/>
    <cellStyle name="_пр 5 тариф RAB_NADB.JNVLS.APTEKA.2011(v1.3.4)" xfId="11822"/>
    <cellStyle name="_пр 5 тариф RAB_NADB.JNVLS.APTEKA.2011(v1.3.4)_46TE.2011(v1.0)" xfId="11823"/>
    <cellStyle name="_пр 5 тариф RAB_PREDEL.JKH.UTV.2011(v1.0.1)" xfId="11824"/>
    <cellStyle name="_пр 5 тариф RAB_PREDEL.JKH.UTV.2011(v1.0.1)_46TE.2011(v1.0)" xfId="11825"/>
    <cellStyle name="_пр 5 тариф RAB_UPDATE.46EE.2011.TO.1.1" xfId="11826"/>
    <cellStyle name="_пр 5 тариф RAB_UPDATE.46TE.2011.TO.1.1" xfId="11827"/>
    <cellStyle name="_пр 5 тариф RAB_UPDATE.46TE.2011.TO.1.2" xfId="11828"/>
    <cellStyle name="_пр 5 тариф RAB_UPDATE.BALANCE.WARM.2011YEAR.TO.1.1" xfId="507"/>
    <cellStyle name="_пр 5 тариф RAB_UPDATE.BALANCE.WARM.2011YEAR.TO.1.1_46TE.2011(v1.0)" xfId="11829"/>
    <cellStyle name="_Предожение _ДБП_2009 г ( согласованные БП)  (2)" xfId="62"/>
    <cellStyle name="_Приложение 2 0806 факт" xfId="11830"/>
    <cellStyle name="_Приложение МТС-3-КС" xfId="63"/>
    <cellStyle name="_Приложение-МТС--2-1" xfId="64"/>
    <cellStyle name="_Приложения ко 2 с 1 от 15 апреля" xfId="508"/>
    <cellStyle name="_Расчет RAB_22072008" xfId="65"/>
    <cellStyle name="_Расчет RAB_22072008 2" xfId="11831"/>
    <cellStyle name="_Расчет RAB_22072008 2_OREP.KU.2011.MONTHLY.02(v0.1)" xfId="11832"/>
    <cellStyle name="_Расчет RAB_22072008 2_OREP.KU.2011.MONTHLY.02(v0.4)" xfId="11833"/>
    <cellStyle name="_Расчет RAB_22072008_46EE.2011(v1.0)" xfId="11834"/>
    <cellStyle name="_Расчет RAB_22072008_46EE.2011(v1.0)_46TE.2011(v1.0)" xfId="11835"/>
    <cellStyle name="_Расчет RAB_22072008_46TE.2011(v1.0)" xfId="11836"/>
    <cellStyle name="_Расчет RAB_22072008_ARMRAZR" xfId="11837"/>
    <cellStyle name="_Расчет RAB_22072008_BALANCE.WARM.2011YEAR.NEW.UPDATE.SCHEME" xfId="509"/>
    <cellStyle name="_Расчет RAB_22072008_NADB.JNVLS.APTEKA.2011(v1.3.3)" xfId="11838"/>
    <cellStyle name="_Расчет RAB_22072008_NADB.JNVLS.APTEKA.2011(v1.3.3)_46TE.2011(v1.0)" xfId="11839"/>
    <cellStyle name="_Расчет RAB_22072008_NADB.JNVLS.APTEKA.2011(v1.3.4)" xfId="11840"/>
    <cellStyle name="_Расчет RAB_22072008_NADB.JNVLS.APTEKA.2011(v1.3.4)_46TE.2011(v1.0)" xfId="11841"/>
    <cellStyle name="_Расчет RAB_22072008_PREDEL.JKH.UTV.2011(v1.0.1)" xfId="11842"/>
    <cellStyle name="_Расчет RAB_22072008_PREDEL.JKH.UTV.2011(v1.0.1)_46TE.2011(v1.0)" xfId="11843"/>
    <cellStyle name="_Расчет RAB_22072008_UPDATE.46EE.2011.TO.1.1" xfId="11844"/>
    <cellStyle name="_Расчет RAB_22072008_UPDATE.46TE.2011.TO.1.1" xfId="11845"/>
    <cellStyle name="_Расчет RAB_22072008_UPDATE.46TE.2011.TO.1.2" xfId="11846"/>
    <cellStyle name="_Расчет RAB_22072008_UPDATE.BALANCE.WARM.2011YEAR.TO.1.1" xfId="510"/>
    <cellStyle name="_Расчет RAB_22072008_UPDATE.BALANCE.WARM.2011YEAR.TO.1.1_46TE.2011(v1.0)" xfId="11847"/>
    <cellStyle name="_Расчет RAB_Лен и МОЭСК_с 2010 года_14.04.2009_со сглаж_version 3.0_без ФСК" xfId="66"/>
    <cellStyle name="_Расчет RAB_Лен и МОЭСК_с 2010 года_14.04.2009_со сглаж_version 3.0_без ФСК 2" xfId="11848"/>
    <cellStyle name="_Расчет RAB_Лен и МОЭСК_с 2010 года_14.04.2009_со сглаж_version 3.0_без ФСК 2_OREP.KU.2011.MONTHLY.02(v0.1)" xfId="11849"/>
    <cellStyle name="_Расчет RAB_Лен и МОЭСК_с 2010 года_14.04.2009_со сглаж_version 3.0_без ФСК 2_OREP.KU.2011.MONTHLY.02(v0.4)" xfId="11850"/>
    <cellStyle name="_Расчет RAB_Лен и МОЭСК_с 2010 года_14.04.2009_со сглаж_version 3.0_без ФСК_46EE.2011(v1.0)" xfId="11851"/>
    <cellStyle name="_Расчет RAB_Лен и МОЭСК_с 2010 года_14.04.2009_со сглаж_version 3.0_без ФСК_46EE.2011(v1.0)_46TE.2011(v1.0)" xfId="11852"/>
    <cellStyle name="_Расчет RAB_Лен и МОЭСК_с 2010 года_14.04.2009_со сглаж_version 3.0_без ФСК_46TE.2011(v1.0)" xfId="11853"/>
    <cellStyle name="_Расчет RAB_Лен и МОЭСК_с 2010 года_14.04.2009_со сглаж_version 3.0_без ФСК_ARMRAZR" xfId="11854"/>
    <cellStyle name="_Расчет RAB_Лен и МОЭСК_с 2010 года_14.04.2009_со сглаж_version 3.0_без ФСК_BALANCE.WARM.2011YEAR.NEW.UPDATE.SCHEME" xfId="511"/>
    <cellStyle name="_Расчет RAB_Лен и МОЭСК_с 2010 года_14.04.2009_со сглаж_version 3.0_без ФСК_NADB.JNVLS.APTEKA.2011(v1.3.3)" xfId="11855"/>
    <cellStyle name="_Расчет RAB_Лен и МОЭСК_с 2010 года_14.04.2009_со сглаж_version 3.0_без ФСК_NADB.JNVLS.APTEKA.2011(v1.3.3)_46TE.2011(v1.0)" xfId="11856"/>
    <cellStyle name="_Расчет RAB_Лен и МОЭСК_с 2010 года_14.04.2009_со сглаж_version 3.0_без ФСК_NADB.JNVLS.APTEKA.2011(v1.3.4)" xfId="11857"/>
    <cellStyle name="_Расчет RAB_Лен и МОЭСК_с 2010 года_14.04.2009_со сглаж_version 3.0_без ФСК_NADB.JNVLS.APTEKA.2011(v1.3.4)_46TE.2011(v1.0)" xfId="11858"/>
    <cellStyle name="_Расчет RAB_Лен и МОЭСК_с 2010 года_14.04.2009_со сглаж_version 3.0_без ФСК_PREDEL.JKH.UTV.2011(v1.0.1)" xfId="11859"/>
    <cellStyle name="_Расчет RAB_Лен и МОЭСК_с 2010 года_14.04.2009_со сглаж_version 3.0_без ФСК_PREDEL.JKH.UTV.2011(v1.0.1)_46TE.2011(v1.0)" xfId="11860"/>
    <cellStyle name="_Расчет RAB_Лен и МОЭСК_с 2010 года_14.04.2009_со сглаж_version 3.0_без ФСК_UPDATE.46EE.2011.TO.1.1" xfId="11861"/>
    <cellStyle name="_Расчет RAB_Лен и МОЭСК_с 2010 года_14.04.2009_со сглаж_version 3.0_без ФСК_UPDATE.46TE.2011.TO.1.1" xfId="11862"/>
    <cellStyle name="_Расчет RAB_Лен и МОЭСК_с 2010 года_14.04.2009_со сглаж_version 3.0_без ФСК_UPDATE.46TE.2011.TO.1.2" xfId="11863"/>
    <cellStyle name="_Расчет RAB_Лен и МОЭСК_с 2010 года_14.04.2009_со сглаж_version 3.0_без ФСК_UPDATE.BALANCE.WARM.2011YEAR.TO.1.1" xfId="512"/>
    <cellStyle name="_Расчет RAB_Лен и МОЭСК_с 2010 года_14.04.2009_со сглаж_version 3.0_без ФСК_UPDATE.BALANCE.WARM.2011YEAR.TO.1.1_46TE.2011(v1.0)" xfId="11864"/>
    <cellStyle name="_Расчет на 2008 год" xfId="374"/>
    <cellStyle name="_Расчет на 2009 год" xfId="375"/>
    <cellStyle name="_Расчет ТЕХПД на 2010 год" xfId="376"/>
    <cellStyle name="_Рем программа СТЭЦ-1тарифы 2010 год" xfId="377"/>
    <cellStyle name="_Сб-macro 2020" xfId="378"/>
    <cellStyle name="_Сб-macro 2020 2" xfId="379"/>
    <cellStyle name="_Свод по ИПР (2)" xfId="67"/>
    <cellStyle name="_Сводный отчет" xfId="513"/>
    <cellStyle name="_Сводный отчет о ДДС" xfId="514"/>
    <cellStyle name="_Сводный отчет о ДДС 2" xfId="515"/>
    <cellStyle name="_Сводный отчет о ДДС_Бюджетные формы 2008 план 30.08.07" xfId="516"/>
    <cellStyle name="_Сводный отчет о ДДС_Бюджетные формы 2008 план 30.08.07 2" xfId="517"/>
    <cellStyle name="_Сводный отчет о ДДС_Бюджетные формы 2008 план 31.08.07" xfId="518"/>
    <cellStyle name="_Сводный отчет о ДДС_Бюджетные формы 2008 план 31.08.07 2" xfId="519"/>
    <cellStyle name="_сводный титул 2004г_18.12" xfId="520"/>
    <cellStyle name="_сводный титул 2004г_18.12_Дайджест 2003-2004 гг." xfId="521"/>
    <cellStyle name="_сводный титул 2004г_18.12_Дайджест 2003-2004 гг._8" xfId="522"/>
    <cellStyle name="_Справочник затрат_ЛХ_20.10.05" xfId="11865"/>
    <cellStyle name="_Табл. 9, ТФБ 2009" xfId="380"/>
    <cellStyle name="_таблицы для расчетов28-04-08_2006-2009_прибыль корр_по ИА" xfId="68"/>
    <cellStyle name="_таблицы для расчетов28-04-08_2006-2009с ИА" xfId="69"/>
    <cellStyle name="_Тарифы  СИЗ СП ОД Шапина" xfId="381"/>
    <cellStyle name="_УралСталь 2004" xfId="523"/>
    <cellStyle name="_Услуги связи_2008_котельные" xfId="382"/>
    <cellStyle name="_Форма 10 ГРО" xfId="524"/>
    <cellStyle name="_Форма 10 ГРО 2" xfId="525"/>
    <cellStyle name="_Форма 6  РТК.xls(отчет по Адр пр. ЛО)" xfId="70"/>
    <cellStyle name="_Форма программы ремонтов " xfId="383"/>
    <cellStyle name="_Формат разбивки по МРСК_РСК" xfId="71"/>
    <cellStyle name="_Формат_для Согласования" xfId="72"/>
    <cellStyle name="_Формы" xfId="526"/>
    <cellStyle name="_ХХХ Прил 2 Формы бюджетных документов 2007" xfId="11866"/>
    <cellStyle name="_ХХХ Прил 2 Формы бюджетных документов 2007_Общехоз." xfId="11867"/>
    <cellStyle name="_ХХХ Прил 2 Формы бюджетных документов 2007_Общехоз. всего" xfId="11868"/>
    <cellStyle name="_ХХХ Прил 2 Формы бюджетных документов 2007_ФОТ" xfId="11869"/>
    <cellStyle name="_экон.форм-т ВО 1 с разбивкой" xfId="73"/>
    <cellStyle name="’К‰Э [0.00]" xfId="11870"/>
    <cellStyle name="’ћѓћ‚›‰" xfId="74"/>
    <cellStyle name="”€ќђќ‘ћ‚›‰" xfId="75"/>
    <cellStyle name="”€љ‘€ђћ‚ђќќ›‰" xfId="76"/>
    <cellStyle name="”ќђќ‘ћ‚›‰" xfId="77"/>
    <cellStyle name="”љ‘ђћ‚ђќќ›‰" xfId="78"/>
    <cellStyle name="„…ќ…†ќ›‰" xfId="79"/>
    <cellStyle name="‡ђѓћ‹ћ‚ћљ1" xfId="80"/>
    <cellStyle name="‡ђѓћ‹ћ‚ћљ2" xfId="81"/>
    <cellStyle name="€’ћѓћ‚›‰" xfId="82"/>
    <cellStyle name="0,00;0;" xfId="384"/>
    <cellStyle name="0,00;0; 2" xfId="385"/>
    <cellStyle name="0,00;0; 3" xfId="386"/>
    <cellStyle name="0,00;0; 4" xfId="387"/>
    <cellStyle name="1Normal" xfId="11871"/>
    <cellStyle name="20% - Accent1" xfId="83"/>
    <cellStyle name="20% - Accent1 2" xfId="527"/>
    <cellStyle name="20% - Accent1 3" xfId="11872"/>
    <cellStyle name="20% - Accent1_46EE.2011(v1.0)" xfId="11873"/>
    <cellStyle name="20% - Accent2" xfId="84"/>
    <cellStyle name="20% - Accent2 2" xfId="528"/>
    <cellStyle name="20% - Accent2 3" xfId="11874"/>
    <cellStyle name="20% - Accent2_46EE.2011(v1.0)" xfId="11875"/>
    <cellStyle name="20% - Accent3" xfId="85"/>
    <cellStyle name="20% - Accent3 2" xfId="529"/>
    <cellStyle name="20% - Accent3 3" xfId="11876"/>
    <cellStyle name="20% - Accent3_46EE.2011(v1.0)" xfId="11877"/>
    <cellStyle name="20% - Accent4" xfId="86"/>
    <cellStyle name="20% - Accent4 2" xfId="530"/>
    <cellStyle name="20% - Accent4 3" xfId="11878"/>
    <cellStyle name="20% - Accent4_46EE.2011(v1.0)" xfId="11879"/>
    <cellStyle name="20% - Accent5" xfId="87"/>
    <cellStyle name="20% - Accent5 2" xfId="531"/>
    <cellStyle name="20% - Accent5 3" xfId="11880"/>
    <cellStyle name="20% - Accent5_46EE.2011(v1.0)" xfId="11881"/>
    <cellStyle name="20% - Accent6" xfId="88"/>
    <cellStyle name="20% - Accent6 2" xfId="532"/>
    <cellStyle name="20% - Accent6 3" xfId="11882"/>
    <cellStyle name="20% - Accent6_46EE.2011(v1.0)" xfId="11883"/>
    <cellStyle name="20% - Акцент1" xfId="1" builtinId="30" customBuiltin="1"/>
    <cellStyle name="20% - Акцент1 10" xfId="11884"/>
    <cellStyle name="20% - Акцент1 2" xfId="89"/>
    <cellStyle name="20% - Акцент1 2 2" xfId="533"/>
    <cellStyle name="20% - Акцент1 2 3" xfId="11885"/>
    <cellStyle name="20% - Акцент1 2_46EE.2011(v1.0)" xfId="11886"/>
    <cellStyle name="20% - Акцент1 3" xfId="534"/>
    <cellStyle name="20% - Акцент1 3 2" xfId="535"/>
    <cellStyle name="20% - Акцент1 3 3" xfId="11887"/>
    <cellStyle name="20% - Акцент1 3_46EE.2011(v1.0)" xfId="11888"/>
    <cellStyle name="20% - Акцент1 4" xfId="536"/>
    <cellStyle name="20% - Акцент1 4 2" xfId="537"/>
    <cellStyle name="20% - Акцент1 4 3" xfId="11889"/>
    <cellStyle name="20% - Акцент1 4_46EE.2011(v1.0)" xfId="11890"/>
    <cellStyle name="20% - Акцент1 5" xfId="538"/>
    <cellStyle name="20% - Акцент1 5 2" xfId="539"/>
    <cellStyle name="20% - Акцент1 5 3" xfId="11891"/>
    <cellStyle name="20% - Акцент1 5_46EE.2011(v1.0)" xfId="11892"/>
    <cellStyle name="20% - Акцент1 6" xfId="540"/>
    <cellStyle name="20% - Акцент1 6 2" xfId="541"/>
    <cellStyle name="20% - Акцент1 6 3" xfId="11893"/>
    <cellStyle name="20% - Акцент1 6_46EE.2011(v1.0)" xfId="11894"/>
    <cellStyle name="20% - Акцент1 7" xfId="542"/>
    <cellStyle name="20% - Акцент1 7 2" xfId="543"/>
    <cellStyle name="20% - Акцент1 7 3" xfId="11895"/>
    <cellStyle name="20% - Акцент1 7_46EE.2011(v1.0)" xfId="11896"/>
    <cellStyle name="20% - Акцент1 8" xfId="544"/>
    <cellStyle name="20% - Акцент1 8 2" xfId="545"/>
    <cellStyle name="20% - Акцент1 8 3" xfId="11897"/>
    <cellStyle name="20% - Акцент1 8_46EE.2011(v1.0)" xfId="11898"/>
    <cellStyle name="20% - Акцент1 9" xfId="546"/>
    <cellStyle name="20% - Акцент1 9 2" xfId="547"/>
    <cellStyle name="20% - Акцент1 9 3" xfId="11899"/>
    <cellStyle name="20% - Акцент1 9_46EE.2011(v1.0)" xfId="11900"/>
    <cellStyle name="20% - Акцент2" xfId="2" builtinId="34" customBuiltin="1"/>
    <cellStyle name="20% - Акцент2 10" xfId="11901"/>
    <cellStyle name="20% - Акцент2 2" xfId="90"/>
    <cellStyle name="20% - Акцент2 2 2" xfId="548"/>
    <cellStyle name="20% - Акцент2 2 3" xfId="11902"/>
    <cellStyle name="20% - Акцент2 2_46EE.2011(v1.0)" xfId="11903"/>
    <cellStyle name="20% - Акцент2 3" xfId="549"/>
    <cellStyle name="20% - Акцент2 3 2" xfId="550"/>
    <cellStyle name="20% - Акцент2 3 3" xfId="11904"/>
    <cellStyle name="20% - Акцент2 3_46EE.2011(v1.0)" xfId="11905"/>
    <cellStyle name="20% - Акцент2 4" xfId="551"/>
    <cellStyle name="20% - Акцент2 4 2" xfId="552"/>
    <cellStyle name="20% - Акцент2 4 3" xfId="11906"/>
    <cellStyle name="20% - Акцент2 4_46EE.2011(v1.0)" xfId="11907"/>
    <cellStyle name="20% - Акцент2 5" xfId="553"/>
    <cellStyle name="20% - Акцент2 5 2" xfId="554"/>
    <cellStyle name="20% - Акцент2 5 3" xfId="11908"/>
    <cellStyle name="20% - Акцент2 5_46EE.2011(v1.0)" xfId="11909"/>
    <cellStyle name="20% - Акцент2 6" xfId="555"/>
    <cellStyle name="20% - Акцент2 6 2" xfId="556"/>
    <cellStyle name="20% - Акцент2 6 3" xfId="11910"/>
    <cellStyle name="20% - Акцент2 6_46EE.2011(v1.0)" xfId="11911"/>
    <cellStyle name="20% - Акцент2 7" xfId="557"/>
    <cellStyle name="20% - Акцент2 7 2" xfId="558"/>
    <cellStyle name="20% - Акцент2 7 3" xfId="11912"/>
    <cellStyle name="20% - Акцент2 7_46EE.2011(v1.0)" xfId="11913"/>
    <cellStyle name="20% - Акцент2 8" xfId="559"/>
    <cellStyle name="20% - Акцент2 8 2" xfId="560"/>
    <cellStyle name="20% - Акцент2 8 3" xfId="11914"/>
    <cellStyle name="20% - Акцент2 8_46EE.2011(v1.0)" xfId="11915"/>
    <cellStyle name="20% - Акцент2 9" xfId="561"/>
    <cellStyle name="20% - Акцент2 9 2" xfId="562"/>
    <cellStyle name="20% - Акцент2 9 3" xfId="11916"/>
    <cellStyle name="20% - Акцент2 9_46EE.2011(v1.0)" xfId="11917"/>
    <cellStyle name="20% - Акцент3" xfId="3" builtinId="38" customBuiltin="1"/>
    <cellStyle name="20% - Акцент3 10" xfId="11918"/>
    <cellStyle name="20% - Акцент3 2" xfId="91"/>
    <cellStyle name="20% - Акцент3 2 2" xfId="563"/>
    <cellStyle name="20% - Акцент3 2 3" xfId="11919"/>
    <cellStyle name="20% - Акцент3 2_46EE.2011(v1.0)" xfId="11920"/>
    <cellStyle name="20% - Акцент3 3" xfId="564"/>
    <cellStyle name="20% - Акцент3 3 2" xfId="565"/>
    <cellStyle name="20% - Акцент3 3 3" xfId="11921"/>
    <cellStyle name="20% - Акцент3 3_46EE.2011(v1.0)" xfId="11922"/>
    <cellStyle name="20% - Акцент3 4" xfId="566"/>
    <cellStyle name="20% - Акцент3 4 2" xfId="567"/>
    <cellStyle name="20% - Акцент3 4 3" xfId="11923"/>
    <cellStyle name="20% - Акцент3 4_46EE.2011(v1.0)" xfId="11924"/>
    <cellStyle name="20% - Акцент3 5" xfId="568"/>
    <cellStyle name="20% - Акцент3 5 2" xfId="569"/>
    <cellStyle name="20% - Акцент3 5 3" xfId="11925"/>
    <cellStyle name="20% - Акцент3 5_46EE.2011(v1.0)" xfId="11926"/>
    <cellStyle name="20% - Акцент3 6" xfId="570"/>
    <cellStyle name="20% - Акцент3 6 2" xfId="571"/>
    <cellStyle name="20% - Акцент3 6 3" xfId="11927"/>
    <cellStyle name="20% - Акцент3 6_46EE.2011(v1.0)" xfId="11928"/>
    <cellStyle name="20% - Акцент3 7" xfId="572"/>
    <cellStyle name="20% - Акцент3 7 2" xfId="573"/>
    <cellStyle name="20% - Акцент3 7 3" xfId="11929"/>
    <cellStyle name="20% - Акцент3 7_46EE.2011(v1.0)" xfId="11930"/>
    <cellStyle name="20% - Акцент3 8" xfId="574"/>
    <cellStyle name="20% - Акцент3 8 2" xfId="575"/>
    <cellStyle name="20% - Акцент3 8 3" xfId="11931"/>
    <cellStyle name="20% - Акцент3 8_46EE.2011(v1.0)" xfId="11932"/>
    <cellStyle name="20% - Акцент3 9" xfId="576"/>
    <cellStyle name="20% - Акцент3 9 2" xfId="577"/>
    <cellStyle name="20% - Акцент3 9 3" xfId="11933"/>
    <cellStyle name="20% - Акцент3 9_46EE.2011(v1.0)" xfId="11934"/>
    <cellStyle name="20% - Акцент4" xfId="4" builtinId="42" customBuiltin="1"/>
    <cellStyle name="20% - Акцент4 10" xfId="11935"/>
    <cellStyle name="20% - Акцент4 2" xfId="92"/>
    <cellStyle name="20% - Акцент4 2 2" xfId="578"/>
    <cellStyle name="20% - Акцент4 2 3" xfId="11936"/>
    <cellStyle name="20% - Акцент4 2_46EE.2011(v1.0)" xfId="11937"/>
    <cellStyle name="20% - Акцент4 3" xfId="579"/>
    <cellStyle name="20% - Акцент4 3 2" xfId="580"/>
    <cellStyle name="20% - Акцент4 3 3" xfId="11938"/>
    <cellStyle name="20% - Акцент4 3_46EE.2011(v1.0)" xfId="11939"/>
    <cellStyle name="20% - Акцент4 4" xfId="581"/>
    <cellStyle name="20% - Акцент4 4 2" xfId="582"/>
    <cellStyle name="20% - Акцент4 4 3" xfId="11940"/>
    <cellStyle name="20% - Акцент4 4_46EE.2011(v1.0)" xfId="11941"/>
    <cellStyle name="20% - Акцент4 5" xfId="583"/>
    <cellStyle name="20% - Акцент4 5 2" xfId="584"/>
    <cellStyle name="20% - Акцент4 5 3" xfId="11942"/>
    <cellStyle name="20% - Акцент4 5_46EE.2011(v1.0)" xfId="11943"/>
    <cellStyle name="20% - Акцент4 6" xfId="585"/>
    <cellStyle name="20% - Акцент4 6 2" xfId="586"/>
    <cellStyle name="20% - Акцент4 6 3" xfId="11944"/>
    <cellStyle name="20% - Акцент4 6_46EE.2011(v1.0)" xfId="11945"/>
    <cellStyle name="20% - Акцент4 7" xfId="587"/>
    <cellStyle name="20% - Акцент4 7 2" xfId="588"/>
    <cellStyle name="20% - Акцент4 7 3" xfId="11946"/>
    <cellStyle name="20% - Акцент4 7_46EE.2011(v1.0)" xfId="11947"/>
    <cellStyle name="20% - Акцент4 8" xfId="589"/>
    <cellStyle name="20% - Акцент4 8 2" xfId="590"/>
    <cellStyle name="20% - Акцент4 8 3" xfId="11948"/>
    <cellStyle name="20% - Акцент4 8_46EE.2011(v1.0)" xfId="11949"/>
    <cellStyle name="20% - Акцент4 9" xfId="591"/>
    <cellStyle name="20% - Акцент4 9 2" xfId="592"/>
    <cellStyle name="20% - Акцент4 9 3" xfId="11950"/>
    <cellStyle name="20% - Акцент4 9_46EE.2011(v1.0)" xfId="11951"/>
    <cellStyle name="20% - Акцент5" xfId="5" builtinId="46" customBuiltin="1"/>
    <cellStyle name="20% - Акцент5 10" xfId="11952"/>
    <cellStyle name="20% - Акцент5 2" xfId="93"/>
    <cellStyle name="20% - Акцент5 2 2" xfId="593"/>
    <cellStyle name="20% - Акцент5 2 3" xfId="11953"/>
    <cellStyle name="20% - Акцент5 2_46EE.2011(v1.0)" xfId="11954"/>
    <cellStyle name="20% - Акцент5 3" xfId="594"/>
    <cellStyle name="20% - Акцент5 3 2" xfId="595"/>
    <cellStyle name="20% - Акцент5 3 3" xfId="11955"/>
    <cellStyle name="20% - Акцент5 3_46EE.2011(v1.0)" xfId="11956"/>
    <cellStyle name="20% - Акцент5 4" xfId="596"/>
    <cellStyle name="20% - Акцент5 4 2" xfId="597"/>
    <cellStyle name="20% - Акцент5 4 3" xfId="11957"/>
    <cellStyle name="20% - Акцент5 4_46EE.2011(v1.0)" xfId="11958"/>
    <cellStyle name="20% - Акцент5 5" xfId="598"/>
    <cellStyle name="20% - Акцент5 5 2" xfId="599"/>
    <cellStyle name="20% - Акцент5 5 3" xfId="11959"/>
    <cellStyle name="20% - Акцент5 5_46EE.2011(v1.0)" xfId="11960"/>
    <cellStyle name="20% - Акцент5 6" xfId="600"/>
    <cellStyle name="20% - Акцент5 6 2" xfId="601"/>
    <cellStyle name="20% - Акцент5 6 3" xfId="11961"/>
    <cellStyle name="20% - Акцент5 6_46EE.2011(v1.0)" xfId="11962"/>
    <cellStyle name="20% - Акцент5 7" xfId="602"/>
    <cellStyle name="20% - Акцент5 7 2" xfId="603"/>
    <cellStyle name="20% - Акцент5 7 3" xfId="11963"/>
    <cellStyle name="20% - Акцент5 7_46EE.2011(v1.0)" xfId="11964"/>
    <cellStyle name="20% - Акцент5 8" xfId="604"/>
    <cellStyle name="20% - Акцент5 8 2" xfId="605"/>
    <cellStyle name="20% - Акцент5 8 3" xfId="11965"/>
    <cellStyle name="20% - Акцент5 8_46EE.2011(v1.0)" xfId="11966"/>
    <cellStyle name="20% - Акцент5 9" xfId="606"/>
    <cellStyle name="20% - Акцент5 9 2" xfId="607"/>
    <cellStyle name="20% - Акцент5 9 3" xfId="11967"/>
    <cellStyle name="20% - Акцент5 9_46EE.2011(v1.0)" xfId="11968"/>
    <cellStyle name="20% - Акцент6" xfId="6" builtinId="50" customBuiltin="1"/>
    <cellStyle name="20% - Акцент6 10" xfId="11969"/>
    <cellStyle name="20% - Акцент6 2" xfId="94"/>
    <cellStyle name="20% - Акцент6 2 2" xfId="608"/>
    <cellStyle name="20% - Акцент6 2 3" xfId="11970"/>
    <cellStyle name="20% - Акцент6 2_46EE.2011(v1.0)" xfId="11971"/>
    <cellStyle name="20% - Акцент6 3" xfId="609"/>
    <cellStyle name="20% - Акцент6 3 2" xfId="610"/>
    <cellStyle name="20% - Акцент6 3 3" xfId="11972"/>
    <cellStyle name="20% - Акцент6 3_46EE.2011(v1.0)" xfId="11973"/>
    <cellStyle name="20% - Акцент6 4" xfId="611"/>
    <cellStyle name="20% - Акцент6 4 2" xfId="612"/>
    <cellStyle name="20% - Акцент6 4 3" xfId="11974"/>
    <cellStyle name="20% - Акцент6 4_46EE.2011(v1.0)" xfId="11975"/>
    <cellStyle name="20% - Акцент6 5" xfId="613"/>
    <cellStyle name="20% - Акцент6 5 2" xfId="614"/>
    <cellStyle name="20% - Акцент6 5 3" xfId="11976"/>
    <cellStyle name="20% - Акцент6 5_46EE.2011(v1.0)" xfId="11977"/>
    <cellStyle name="20% - Акцент6 6" xfId="615"/>
    <cellStyle name="20% - Акцент6 6 2" xfId="616"/>
    <cellStyle name="20% - Акцент6 6 3" xfId="11978"/>
    <cellStyle name="20% - Акцент6 6_46EE.2011(v1.0)" xfId="11979"/>
    <cellStyle name="20% - Акцент6 7" xfId="617"/>
    <cellStyle name="20% - Акцент6 7 2" xfId="618"/>
    <cellStyle name="20% - Акцент6 7 3" xfId="11980"/>
    <cellStyle name="20% - Акцент6 7_46EE.2011(v1.0)" xfId="11981"/>
    <cellStyle name="20% - Акцент6 8" xfId="619"/>
    <cellStyle name="20% - Акцент6 8 2" xfId="620"/>
    <cellStyle name="20% - Акцент6 8 3" xfId="11982"/>
    <cellStyle name="20% - Акцент6 8_46EE.2011(v1.0)" xfId="11983"/>
    <cellStyle name="20% - Акцент6 9" xfId="621"/>
    <cellStyle name="20% - Акцент6 9 2" xfId="622"/>
    <cellStyle name="20% - Акцент6 9 3" xfId="11984"/>
    <cellStyle name="20% - Акцент6 9_46EE.2011(v1.0)" xfId="11985"/>
    <cellStyle name="40% - Accent1" xfId="95"/>
    <cellStyle name="40% - Accent1 2" xfId="623"/>
    <cellStyle name="40% - Accent1 3" xfId="11986"/>
    <cellStyle name="40% - Accent1_46EE.2011(v1.0)" xfId="11987"/>
    <cellStyle name="40% - Accent2" xfId="96"/>
    <cellStyle name="40% - Accent2 2" xfId="624"/>
    <cellStyle name="40% - Accent2 3" xfId="11988"/>
    <cellStyle name="40% - Accent2_46EE.2011(v1.0)" xfId="11989"/>
    <cellStyle name="40% - Accent3" xfId="97"/>
    <cellStyle name="40% - Accent3 2" xfId="625"/>
    <cellStyle name="40% - Accent3 3" xfId="11990"/>
    <cellStyle name="40% - Accent3_46EE.2011(v1.0)" xfId="11991"/>
    <cellStyle name="40% - Accent4" xfId="98"/>
    <cellStyle name="40% - Accent4 2" xfId="626"/>
    <cellStyle name="40% - Accent4 3" xfId="11992"/>
    <cellStyle name="40% - Accent4_46EE.2011(v1.0)" xfId="11993"/>
    <cellStyle name="40% - Accent5" xfId="99"/>
    <cellStyle name="40% - Accent5 2" xfId="627"/>
    <cellStyle name="40% - Accent5 3" xfId="11994"/>
    <cellStyle name="40% - Accent5_46EE.2011(v1.0)" xfId="11995"/>
    <cellStyle name="40% - Accent6" xfId="100"/>
    <cellStyle name="40% - Accent6 2" xfId="628"/>
    <cellStyle name="40% - Accent6 3" xfId="11996"/>
    <cellStyle name="40% - Accent6_46EE.2011(v1.0)" xfId="11997"/>
    <cellStyle name="40% - Акцент1" xfId="7" builtinId="31" customBuiltin="1"/>
    <cellStyle name="40% - Акцент1 10" xfId="11998"/>
    <cellStyle name="40% - Акцент1 2" xfId="101"/>
    <cellStyle name="40% - Акцент1 2 2" xfId="629"/>
    <cellStyle name="40% - Акцент1 2 3" xfId="11999"/>
    <cellStyle name="40% - Акцент1 2_46EE.2011(v1.0)" xfId="12000"/>
    <cellStyle name="40% - Акцент1 3" xfId="630"/>
    <cellStyle name="40% - Акцент1 3 2" xfId="631"/>
    <cellStyle name="40% - Акцент1 3 3" xfId="12001"/>
    <cellStyle name="40% - Акцент1 3_46EE.2011(v1.0)" xfId="12002"/>
    <cellStyle name="40% - Акцент1 4" xfId="632"/>
    <cellStyle name="40% - Акцент1 4 2" xfId="633"/>
    <cellStyle name="40% - Акцент1 4 3" xfId="12003"/>
    <cellStyle name="40% - Акцент1 4_46EE.2011(v1.0)" xfId="12004"/>
    <cellStyle name="40% - Акцент1 5" xfId="634"/>
    <cellStyle name="40% - Акцент1 5 2" xfId="635"/>
    <cellStyle name="40% - Акцент1 5 3" xfId="12005"/>
    <cellStyle name="40% - Акцент1 5_46EE.2011(v1.0)" xfId="12006"/>
    <cellStyle name="40% - Акцент1 6" xfId="636"/>
    <cellStyle name="40% - Акцент1 6 2" xfId="637"/>
    <cellStyle name="40% - Акцент1 6 3" xfId="12007"/>
    <cellStyle name="40% - Акцент1 6_46EE.2011(v1.0)" xfId="12008"/>
    <cellStyle name="40% - Акцент1 7" xfId="638"/>
    <cellStyle name="40% - Акцент1 7 2" xfId="639"/>
    <cellStyle name="40% - Акцент1 7 3" xfId="12009"/>
    <cellStyle name="40% - Акцент1 7_46EE.2011(v1.0)" xfId="12010"/>
    <cellStyle name="40% - Акцент1 8" xfId="640"/>
    <cellStyle name="40% - Акцент1 8 2" xfId="641"/>
    <cellStyle name="40% - Акцент1 8 3" xfId="12011"/>
    <cellStyle name="40% - Акцент1 8_46EE.2011(v1.0)" xfId="12012"/>
    <cellStyle name="40% - Акцент1 9" xfId="642"/>
    <cellStyle name="40% - Акцент1 9 2" xfId="643"/>
    <cellStyle name="40% - Акцент1 9 3" xfId="12013"/>
    <cellStyle name="40% - Акцент1 9_46EE.2011(v1.0)" xfId="12014"/>
    <cellStyle name="40% - Акцент2" xfId="8" builtinId="35" customBuiltin="1"/>
    <cellStyle name="40% - Акцент2 10" xfId="12015"/>
    <cellStyle name="40% - Акцент2 2" xfId="102"/>
    <cellStyle name="40% - Акцент2 2 2" xfId="644"/>
    <cellStyle name="40% - Акцент2 2 3" xfId="12016"/>
    <cellStyle name="40% - Акцент2 2_46EE.2011(v1.0)" xfId="12017"/>
    <cellStyle name="40% - Акцент2 3" xfId="645"/>
    <cellStyle name="40% - Акцент2 3 2" xfId="646"/>
    <cellStyle name="40% - Акцент2 3 3" xfId="12018"/>
    <cellStyle name="40% - Акцент2 3_46EE.2011(v1.0)" xfId="12019"/>
    <cellStyle name="40% - Акцент2 4" xfId="647"/>
    <cellStyle name="40% - Акцент2 4 2" xfId="648"/>
    <cellStyle name="40% - Акцент2 4 3" xfId="12020"/>
    <cellStyle name="40% - Акцент2 4_46EE.2011(v1.0)" xfId="12021"/>
    <cellStyle name="40% - Акцент2 5" xfId="649"/>
    <cellStyle name="40% - Акцент2 5 2" xfId="650"/>
    <cellStyle name="40% - Акцент2 5 3" xfId="12022"/>
    <cellStyle name="40% - Акцент2 5_46EE.2011(v1.0)" xfId="12023"/>
    <cellStyle name="40% - Акцент2 6" xfId="651"/>
    <cellStyle name="40% - Акцент2 6 2" xfId="652"/>
    <cellStyle name="40% - Акцент2 6 3" xfId="12024"/>
    <cellStyle name="40% - Акцент2 6_46EE.2011(v1.0)" xfId="12025"/>
    <cellStyle name="40% - Акцент2 7" xfId="653"/>
    <cellStyle name="40% - Акцент2 7 2" xfId="654"/>
    <cellStyle name="40% - Акцент2 7 3" xfId="12026"/>
    <cellStyle name="40% - Акцент2 7_46EE.2011(v1.0)" xfId="12027"/>
    <cellStyle name="40% - Акцент2 8" xfId="655"/>
    <cellStyle name="40% - Акцент2 8 2" xfId="656"/>
    <cellStyle name="40% - Акцент2 8 3" xfId="12028"/>
    <cellStyle name="40% - Акцент2 8_46EE.2011(v1.0)" xfId="12029"/>
    <cellStyle name="40% - Акцент2 9" xfId="657"/>
    <cellStyle name="40% - Акцент2 9 2" xfId="658"/>
    <cellStyle name="40% - Акцент2 9 3" xfId="12030"/>
    <cellStyle name="40% - Акцент2 9_46EE.2011(v1.0)" xfId="12031"/>
    <cellStyle name="40% - Акцент3" xfId="9" builtinId="39" customBuiltin="1"/>
    <cellStyle name="40% - Акцент3 10" xfId="12032"/>
    <cellStyle name="40% - Акцент3 2" xfId="103"/>
    <cellStyle name="40% - Акцент3 2 2" xfId="659"/>
    <cellStyle name="40% - Акцент3 2 3" xfId="12033"/>
    <cellStyle name="40% - Акцент3 2_46EE.2011(v1.0)" xfId="12034"/>
    <cellStyle name="40% - Акцент3 3" xfId="660"/>
    <cellStyle name="40% - Акцент3 3 2" xfId="661"/>
    <cellStyle name="40% - Акцент3 3 3" xfId="12035"/>
    <cellStyle name="40% - Акцент3 3_46EE.2011(v1.0)" xfId="12036"/>
    <cellStyle name="40% - Акцент3 4" xfId="662"/>
    <cellStyle name="40% - Акцент3 4 2" xfId="663"/>
    <cellStyle name="40% - Акцент3 4 3" xfId="12037"/>
    <cellStyle name="40% - Акцент3 4_46EE.2011(v1.0)" xfId="12038"/>
    <cellStyle name="40% - Акцент3 5" xfId="664"/>
    <cellStyle name="40% - Акцент3 5 2" xfId="665"/>
    <cellStyle name="40% - Акцент3 5 3" xfId="12039"/>
    <cellStyle name="40% - Акцент3 5_46EE.2011(v1.0)" xfId="12040"/>
    <cellStyle name="40% - Акцент3 6" xfId="666"/>
    <cellStyle name="40% - Акцент3 6 2" xfId="667"/>
    <cellStyle name="40% - Акцент3 6 3" xfId="12041"/>
    <cellStyle name="40% - Акцент3 6_46EE.2011(v1.0)" xfId="12042"/>
    <cellStyle name="40% - Акцент3 7" xfId="668"/>
    <cellStyle name="40% - Акцент3 7 2" xfId="669"/>
    <cellStyle name="40% - Акцент3 7 3" xfId="12043"/>
    <cellStyle name="40% - Акцент3 7_46EE.2011(v1.0)" xfId="12044"/>
    <cellStyle name="40% - Акцент3 8" xfId="670"/>
    <cellStyle name="40% - Акцент3 8 2" xfId="671"/>
    <cellStyle name="40% - Акцент3 8 3" xfId="12045"/>
    <cellStyle name="40% - Акцент3 8_46EE.2011(v1.0)" xfId="12046"/>
    <cellStyle name="40% - Акцент3 9" xfId="672"/>
    <cellStyle name="40% - Акцент3 9 2" xfId="673"/>
    <cellStyle name="40% - Акцент3 9 3" xfId="12047"/>
    <cellStyle name="40% - Акцент3 9_46EE.2011(v1.0)" xfId="12048"/>
    <cellStyle name="40% - Акцент4" xfId="10" builtinId="43" customBuiltin="1"/>
    <cellStyle name="40% - Акцент4 10" xfId="12049"/>
    <cellStyle name="40% - Акцент4 2" xfId="104"/>
    <cellStyle name="40% - Акцент4 2 2" xfId="674"/>
    <cellStyle name="40% - Акцент4 2 3" xfId="12050"/>
    <cellStyle name="40% - Акцент4 2_46EE.2011(v1.0)" xfId="12051"/>
    <cellStyle name="40% - Акцент4 3" xfId="675"/>
    <cellStyle name="40% - Акцент4 3 2" xfId="676"/>
    <cellStyle name="40% - Акцент4 3 3" xfId="12052"/>
    <cellStyle name="40% - Акцент4 3_46EE.2011(v1.0)" xfId="12053"/>
    <cellStyle name="40% - Акцент4 4" xfId="677"/>
    <cellStyle name="40% - Акцент4 4 2" xfId="678"/>
    <cellStyle name="40% - Акцент4 4 3" xfId="12054"/>
    <cellStyle name="40% - Акцент4 4_46EE.2011(v1.0)" xfId="12055"/>
    <cellStyle name="40% - Акцент4 5" xfId="679"/>
    <cellStyle name="40% - Акцент4 5 2" xfId="680"/>
    <cellStyle name="40% - Акцент4 5 3" xfId="12056"/>
    <cellStyle name="40% - Акцент4 5_46EE.2011(v1.0)" xfId="12057"/>
    <cellStyle name="40% - Акцент4 6" xfId="681"/>
    <cellStyle name="40% - Акцент4 6 2" xfId="682"/>
    <cellStyle name="40% - Акцент4 6 3" xfId="12058"/>
    <cellStyle name="40% - Акцент4 6_46EE.2011(v1.0)" xfId="12059"/>
    <cellStyle name="40% - Акцент4 7" xfId="683"/>
    <cellStyle name="40% - Акцент4 7 2" xfId="684"/>
    <cellStyle name="40% - Акцент4 7 3" xfId="12060"/>
    <cellStyle name="40% - Акцент4 7_46EE.2011(v1.0)" xfId="12061"/>
    <cellStyle name="40% - Акцент4 8" xfId="685"/>
    <cellStyle name="40% - Акцент4 8 2" xfId="686"/>
    <cellStyle name="40% - Акцент4 8 3" xfId="12062"/>
    <cellStyle name="40% - Акцент4 8_46EE.2011(v1.0)" xfId="12063"/>
    <cellStyle name="40% - Акцент4 9" xfId="687"/>
    <cellStyle name="40% - Акцент4 9 2" xfId="688"/>
    <cellStyle name="40% - Акцент4 9 3" xfId="12064"/>
    <cellStyle name="40% - Акцент4 9_46EE.2011(v1.0)" xfId="12065"/>
    <cellStyle name="40% - Акцент5" xfId="11" builtinId="47" customBuiltin="1"/>
    <cellStyle name="40% - Акцент5 10" xfId="12066"/>
    <cellStyle name="40% - Акцент5 2" xfId="105"/>
    <cellStyle name="40% - Акцент5 2 2" xfId="689"/>
    <cellStyle name="40% - Акцент5 2 3" xfId="12067"/>
    <cellStyle name="40% - Акцент5 2_46EE.2011(v1.0)" xfId="12068"/>
    <cellStyle name="40% - Акцент5 3" xfId="690"/>
    <cellStyle name="40% - Акцент5 3 2" xfId="691"/>
    <cellStyle name="40% - Акцент5 3 3" xfId="12069"/>
    <cellStyle name="40% - Акцент5 3_46EE.2011(v1.0)" xfId="12070"/>
    <cellStyle name="40% - Акцент5 4" xfId="692"/>
    <cellStyle name="40% - Акцент5 4 2" xfId="693"/>
    <cellStyle name="40% - Акцент5 4 3" xfId="12071"/>
    <cellStyle name="40% - Акцент5 4_46EE.2011(v1.0)" xfId="12072"/>
    <cellStyle name="40% - Акцент5 5" xfId="694"/>
    <cellStyle name="40% - Акцент5 5 2" xfId="695"/>
    <cellStyle name="40% - Акцент5 5 3" xfId="12073"/>
    <cellStyle name="40% - Акцент5 5_46EE.2011(v1.0)" xfId="12074"/>
    <cellStyle name="40% - Акцент5 6" xfId="696"/>
    <cellStyle name="40% - Акцент5 6 2" xfId="697"/>
    <cellStyle name="40% - Акцент5 6 3" xfId="12075"/>
    <cellStyle name="40% - Акцент5 6_46EE.2011(v1.0)" xfId="12076"/>
    <cellStyle name="40% - Акцент5 7" xfId="698"/>
    <cellStyle name="40% - Акцент5 7 2" xfId="699"/>
    <cellStyle name="40% - Акцент5 7 3" xfId="12077"/>
    <cellStyle name="40% - Акцент5 7_46EE.2011(v1.0)" xfId="12078"/>
    <cellStyle name="40% - Акцент5 8" xfId="700"/>
    <cellStyle name="40% - Акцент5 8 2" xfId="701"/>
    <cellStyle name="40% - Акцент5 8 3" xfId="12079"/>
    <cellStyle name="40% - Акцент5 8_46EE.2011(v1.0)" xfId="12080"/>
    <cellStyle name="40% - Акцент5 9" xfId="702"/>
    <cellStyle name="40% - Акцент5 9 2" xfId="703"/>
    <cellStyle name="40% - Акцент5 9 3" xfId="12081"/>
    <cellStyle name="40% - Акцент5 9_46EE.2011(v1.0)" xfId="12082"/>
    <cellStyle name="40% - Акцент6" xfId="12" builtinId="51" customBuiltin="1"/>
    <cellStyle name="40% - Акцент6 10" xfId="12083"/>
    <cellStyle name="40% - Акцент6 2" xfId="106"/>
    <cellStyle name="40% - Акцент6 2 2" xfId="704"/>
    <cellStyle name="40% - Акцент6 2 3" xfId="12084"/>
    <cellStyle name="40% - Акцент6 2_46EE.2011(v1.0)" xfId="12085"/>
    <cellStyle name="40% - Акцент6 3" xfId="705"/>
    <cellStyle name="40% - Акцент6 3 2" xfId="706"/>
    <cellStyle name="40% - Акцент6 3 3" xfId="12086"/>
    <cellStyle name="40% - Акцент6 3_46EE.2011(v1.0)" xfId="12087"/>
    <cellStyle name="40% - Акцент6 4" xfId="707"/>
    <cellStyle name="40% - Акцент6 4 2" xfId="708"/>
    <cellStyle name="40% - Акцент6 4 3" xfId="12088"/>
    <cellStyle name="40% - Акцент6 4_46EE.2011(v1.0)" xfId="12089"/>
    <cellStyle name="40% - Акцент6 5" xfId="709"/>
    <cellStyle name="40% - Акцент6 5 2" xfId="710"/>
    <cellStyle name="40% - Акцент6 5 3" xfId="12090"/>
    <cellStyle name="40% - Акцент6 5_46EE.2011(v1.0)" xfId="12091"/>
    <cellStyle name="40% - Акцент6 6" xfId="711"/>
    <cellStyle name="40% - Акцент6 6 2" xfId="712"/>
    <cellStyle name="40% - Акцент6 6 3" xfId="12092"/>
    <cellStyle name="40% - Акцент6 6_46EE.2011(v1.0)" xfId="12093"/>
    <cellStyle name="40% - Акцент6 7" xfId="713"/>
    <cellStyle name="40% - Акцент6 7 2" xfId="714"/>
    <cellStyle name="40% - Акцент6 7 3" xfId="12094"/>
    <cellStyle name="40% - Акцент6 7_46EE.2011(v1.0)" xfId="12095"/>
    <cellStyle name="40% - Акцент6 8" xfId="715"/>
    <cellStyle name="40% - Акцент6 8 2" xfId="716"/>
    <cellStyle name="40% - Акцент6 8 3" xfId="12096"/>
    <cellStyle name="40% - Акцент6 8_46EE.2011(v1.0)" xfId="12097"/>
    <cellStyle name="40% - Акцент6 9" xfId="717"/>
    <cellStyle name="40% - Акцент6 9 2" xfId="718"/>
    <cellStyle name="40% - Акцент6 9 3" xfId="12098"/>
    <cellStyle name="40% - Акцент6 9_46EE.2011(v1.0)" xfId="12099"/>
    <cellStyle name="60% - Accent1" xfId="107"/>
    <cellStyle name="60% - Accent2" xfId="108"/>
    <cellStyle name="60% - Accent3" xfId="109"/>
    <cellStyle name="60% - Accent4" xfId="110"/>
    <cellStyle name="60% - Accent5" xfId="111"/>
    <cellStyle name="60% - Accent6" xfId="112"/>
    <cellStyle name="60% - Акцент1" xfId="13" builtinId="32" customBuiltin="1"/>
    <cellStyle name="60% - Акцент1 2" xfId="113"/>
    <cellStyle name="60% - Акцент1 2 2" xfId="719"/>
    <cellStyle name="60% - Акцент1 3" xfId="720"/>
    <cellStyle name="60% - Акцент1 3 2" xfId="721"/>
    <cellStyle name="60% - Акцент1 4" xfId="722"/>
    <cellStyle name="60% - Акцент1 4 2" xfId="723"/>
    <cellStyle name="60% - Акцент1 5" xfId="724"/>
    <cellStyle name="60% - Акцент1 5 2" xfId="725"/>
    <cellStyle name="60% - Акцент1 6" xfId="726"/>
    <cellStyle name="60% - Акцент1 6 2" xfId="727"/>
    <cellStyle name="60% - Акцент1 7" xfId="728"/>
    <cellStyle name="60% - Акцент1 7 2" xfId="729"/>
    <cellStyle name="60% - Акцент1 8" xfId="730"/>
    <cellStyle name="60% - Акцент1 8 2" xfId="731"/>
    <cellStyle name="60% - Акцент1 9" xfId="732"/>
    <cellStyle name="60% - Акцент1 9 2" xfId="733"/>
    <cellStyle name="60% - Акцент2" xfId="14" builtinId="36" customBuiltin="1"/>
    <cellStyle name="60% - Акцент2 2" xfId="114"/>
    <cellStyle name="60% - Акцент2 2 2" xfId="734"/>
    <cellStyle name="60% - Акцент2 3" xfId="735"/>
    <cellStyle name="60% - Акцент2 3 2" xfId="736"/>
    <cellStyle name="60% - Акцент2 4" xfId="737"/>
    <cellStyle name="60% - Акцент2 4 2" xfId="738"/>
    <cellStyle name="60% - Акцент2 5" xfId="739"/>
    <cellStyle name="60% - Акцент2 5 2" xfId="740"/>
    <cellStyle name="60% - Акцент2 6" xfId="741"/>
    <cellStyle name="60% - Акцент2 6 2" xfId="742"/>
    <cellStyle name="60% - Акцент2 7" xfId="743"/>
    <cellStyle name="60% - Акцент2 7 2" xfId="744"/>
    <cellStyle name="60% - Акцент2 8" xfId="745"/>
    <cellStyle name="60% - Акцент2 8 2" xfId="746"/>
    <cellStyle name="60% - Акцент2 9" xfId="747"/>
    <cellStyle name="60% - Акцент2 9 2" xfId="748"/>
    <cellStyle name="60% - Акцент3" xfId="15" builtinId="40" customBuiltin="1"/>
    <cellStyle name="60% - Акцент3 2" xfId="115"/>
    <cellStyle name="60% - Акцент3 2 2" xfId="749"/>
    <cellStyle name="60% - Акцент3 3" xfId="750"/>
    <cellStyle name="60% - Акцент3 3 2" xfId="751"/>
    <cellStyle name="60% - Акцент3 4" xfId="752"/>
    <cellStyle name="60% - Акцент3 4 2" xfId="753"/>
    <cellStyle name="60% - Акцент3 5" xfId="754"/>
    <cellStyle name="60% - Акцент3 5 2" xfId="755"/>
    <cellStyle name="60% - Акцент3 6" xfId="756"/>
    <cellStyle name="60% - Акцент3 6 2" xfId="757"/>
    <cellStyle name="60% - Акцент3 7" xfId="758"/>
    <cellStyle name="60% - Акцент3 7 2" xfId="759"/>
    <cellStyle name="60% - Акцент3 8" xfId="760"/>
    <cellStyle name="60% - Акцент3 8 2" xfId="761"/>
    <cellStyle name="60% - Акцент3 9" xfId="762"/>
    <cellStyle name="60% - Акцент3 9 2" xfId="763"/>
    <cellStyle name="60% - Акцент4" xfId="16" builtinId="44" customBuiltin="1"/>
    <cellStyle name="60% - Акцент4 2" xfId="116"/>
    <cellStyle name="60% - Акцент4 2 2" xfId="764"/>
    <cellStyle name="60% - Акцент4 3" xfId="765"/>
    <cellStyle name="60% - Акцент4 3 2" xfId="766"/>
    <cellStyle name="60% - Акцент4 4" xfId="767"/>
    <cellStyle name="60% - Акцент4 4 2" xfId="768"/>
    <cellStyle name="60% - Акцент4 5" xfId="769"/>
    <cellStyle name="60% - Акцент4 5 2" xfId="770"/>
    <cellStyle name="60% - Акцент4 6" xfId="771"/>
    <cellStyle name="60% - Акцент4 6 2" xfId="772"/>
    <cellStyle name="60% - Акцент4 7" xfId="773"/>
    <cellStyle name="60% - Акцент4 7 2" xfId="774"/>
    <cellStyle name="60% - Акцент4 8" xfId="775"/>
    <cellStyle name="60% - Акцент4 8 2" xfId="776"/>
    <cellStyle name="60% - Акцент4 9" xfId="777"/>
    <cellStyle name="60% - Акцент4 9 2" xfId="778"/>
    <cellStyle name="60% - Акцент5" xfId="17" builtinId="48" customBuiltin="1"/>
    <cellStyle name="60% - Акцент5 2" xfId="117"/>
    <cellStyle name="60% - Акцент5 2 2" xfId="779"/>
    <cellStyle name="60% - Акцент5 3" xfId="780"/>
    <cellStyle name="60% - Акцент5 3 2" xfId="781"/>
    <cellStyle name="60% - Акцент5 4" xfId="782"/>
    <cellStyle name="60% - Акцент5 4 2" xfId="783"/>
    <cellStyle name="60% - Акцент5 5" xfId="784"/>
    <cellStyle name="60% - Акцент5 5 2" xfId="785"/>
    <cellStyle name="60% - Акцент5 6" xfId="786"/>
    <cellStyle name="60% - Акцент5 6 2" xfId="787"/>
    <cellStyle name="60% - Акцент5 7" xfId="788"/>
    <cellStyle name="60% - Акцент5 7 2" xfId="789"/>
    <cellStyle name="60% - Акцент5 8" xfId="790"/>
    <cellStyle name="60% - Акцент5 8 2" xfId="791"/>
    <cellStyle name="60% - Акцент5 9" xfId="792"/>
    <cellStyle name="60% - Акцент5 9 2" xfId="793"/>
    <cellStyle name="60% - Акцент6" xfId="18" builtinId="52" customBuiltin="1"/>
    <cellStyle name="60% - Акцент6 2" xfId="118"/>
    <cellStyle name="60% - Акцент6 2 2" xfId="794"/>
    <cellStyle name="60% - Акцент6 3" xfId="795"/>
    <cellStyle name="60% - Акцент6 3 2" xfId="796"/>
    <cellStyle name="60% - Акцент6 4" xfId="797"/>
    <cellStyle name="60% - Акцент6 4 2" xfId="798"/>
    <cellStyle name="60% - Акцент6 5" xfId="799"/>
    <cellStyle name="60% - Акцент6 5 2" xfId="800"/>
    <cellStyle name="60% - Акцент6 6" xfId="801"/>
    <cellStyle name="60% - Акцент6 6 2" xfId="802"/>
    <cellStyle name="60% - Акцент6 7" xfId="803"/>
    <cellStyle name="60% - Акцент6 7 2" xfId="804"/>
    <cellStyle name="60% - Акцент6 8" xfId="805"/>
    <cellStyle name="60% - Акцент6 8 2" xfId="806"/>
    <cellStyle name="60% - Акцент6 9" xfId="807"/>
    <cellStyle name="60% - Акцент6 9 2" xfId="808"/>
    <cellStyle name="Accent1" xfId="119"/>
    <cellStyle name="Accent2" xfId="120"/>
    <cellStyle name="Accent3" xfId="121"/>
    <cellStyle name="Accent4" xfId="122"/>
    <cellStyle name="Accent5" xfId="123"/>
    <cellStyle name="Accent6" xfId="124"/>
    <cellStyle name="Ăčďĺđńńűëęŕ" xfId="125"/>
    <cellStyle name="Adjustable" xfId="809"/>
    <cellStyle name="Aeia?nnueea" xfId="810"/>
    <cellStyle name="AFE" xfId="12100"/>
    <cellStyle name="Áĺççŕůčňíűé" xfId="126"/>
    <cellStyle name="Äĺíĺćíűé [0]_(ňŕá 3č)" xfId="127"/>
    <cellStyle name="Äĺíĺćíűé_(ňŕá 3č)" xfId="128"/>
    <cellStyle name="Bad" xfId="129"/>
    <cellStyle name="Best" xfId="811"/>
    <cellStyle name="Blue" xfId="12101"/>
    <cellStyle name="Body_$Dollars" xfId="12102"/>
    <cellStyle name="Calc Currency (0)" xfId="812"/>
    <cellStyle name="Calculation" xfId="130"/>
    <cellStyle name="Calculation 2" xfId="813"/>
    <cellStyle name="Calculation 3" xfId="814"/>
    <cellStyle name="Check Cell" xfId="131"/>
    <cellStyle name="Chek" xfId="12103"/>
    <cellStyle name="Comma [0]_0_Cash" xfId="388"/>
    <cellStyle name="Comma 0" xfId="12104"/>
    <cellStyle name="Comma 0*" xfId="12105"/>
    <cellStyle name="Comma 2" xfId="12106"/>
    <cellStyle name="Comma 3*" xfId="12107"/>
    <cellStyle name="Comma_0_Cash" xfId="389"/>
    <cellStyle name="Comma0" xfId="132"/>
    <cellStyle name="Çŕůčňíűé" xfId="133"/>
    <cellStyle name="Currency [0]" xfId="134"/>
    <cellStyle name="Currency [0] 2" xfId="135"/>
    <cellStyle name="Currency [0] 2 2" xfId="815"/>
    <cellStyle name="Currency [0] 2 3" xfId="816"/>
    <cellStyle name="Currency [0] 2 4" xfId="817"/>
    <cellStyle name="Currency [0] 2 5" xfId="818"/>
    <cellStyle name="Currency [0] 2 6" xfId="819"/>
    <cellStyle name="Currency [0] 2 7" xfId="820"/>
    <cellStyle name="Currency [0] 2 8" xfId="821"/>
    <cellStyle name="Currency [0] 2 9" xfId="12108"/>
    <cellStyle name="Currency [0] 3" xfId="136"/>
    <cellStyle name="Currency [0] 3 2" xfId="822"/>
    <cellStyle name="Currency [0] 3 3" xfId="823"/>
    <cellStyle name="Currency [0] 3 4" xfId="824"/>
    <cellStyle name="Currency [0] 3 5" xfId="825"/>
    <cellStyle name="Currency [0] 3 6" xfId="826"/>
    <cellStyle name="Currency [0] 3 7" xfId="827"/>
    <cellStyle name="Currency [0] 3 8" xfId="828"/>
    <cellStyle name="Currency [0] 3 9" xfId="12109"/>
    <cellStyle name="Currency [0] 4" xfId="137"/>
    <cellStyle name="Currency [0] 4 2" xfId="829"/>
    <cellStyle name="Currency [0] 4 3" xfId="830"/>
    <cellStyle name="Currency [0] 4 4" xfId="831"/>
    <cellStyle name="Currency [0] 4 5" xfId="832"/>
    <cellStyle name="Currency [0] 4 6" xfId="833"/>
    <cellStyle name="Currency [0] 4 7" xfId="834"/>
    <cellStyle name="Currency [0] 4 8" xfId="835"/>
    <cellStyle name="Currency [0] 4 9" xfId="12110"/>
    <cellStyle name="Currency [0] 5" xfId="138"/>
    <cellStyle name="Currency [0] 5 2" xfId="836"/>
    <cellStyle name="Currency [0] 5 3" xfId="837"/>
    <cellStyle name="Currency [0] 5 4" xfId="838"/>
    <cellStyle name="Currency [0] 5 5" xfId="839"/>
    <cellStyle name="Currency [0] 5 6" xfId="840"/>
    <cellStyle name="Currency [0] 5 7" xfId="841"/>
    <cellStyle name="Currency [0] 5 8" xfId="842"/>
    <cellStyle name="Currency [0] 5 9" xfId="12111"/>
    <cellStyle name="Currency [0] 6" xfId="843"/>
    <cellStyle name="Currency [0] 6 2" xfId="844"/>
    <cellStyle name="Currency [0] 6 3" xfId="12112"/>
    <cellStyle name="Currency [0] 7" xfId="845"/>
    <cellStyle name="Currency [0] 7 2" xfId="846"/>
    <cellStyle name="Currency [0] 7 3" xfId="12113"/>
    <cellStyle name="Currency [0] 8" xfId="847"/>
    <cellStyle name="Currency [0] 8 2" xfId="848"/>
    <cellStyle name="Currency [0] 8 3" xfId="12114"/>
    <cellStyle name="Currency 0" xfId="12115"/>
    <cellStyle name="Currency 2" xfId="12116"/>
    <cellStyle name="Currency_0_Cash" xfId="390"/>
    <cellStyle name="Currency0" xfId="139"/>
    <cellStyle name="Currency2" xfId="391"/>
    <cellStyle name="Date" xfId="140"/>
    <cellStyle name="Date Aligned" xfId="12117"/>
    <cellStyle name="Dates" xfId="141"/>
    <cellStyle name="Dezimal [0]_NEGS" xfId="12118"/>
    <cellStyle name="Dezimal_NEGS" xfId="12119"/>
    <cellStyle name="Dotted Line" xfId="12120"/>
    <cellStyle name="E&amp;Y House" xfId="392"/>
    <cellStyle name="E-mail" xfId="142"/>
    <cellStyle name="E-mail 2" xfId="12121"/>
    <cellStyle name="Euro" xfId="143"/>
    <cellStyle name="Euro 2" xfId="393"/>
    <cellStyle name="Euro 3" xfId="394"/>
    <cellStyle name="Euro 4" xfId="395"/>
    <cellStyle name="ew" xfId="12122"/>
    <cellStyle name="Excel Built-in Excel Built-in Excel Built-in Excel Built-in Excel Built-in Excel Built-in Excel Built-in Excel Built-in Excel Built-in Excel Built-in Excel Built-in TableStyleLight1" xfId="849"/>
    <cellStyle name="Excel Built-in Normal" xfId="850"/>
    <cellStyle name="Explanatory Text" xfId="144"/>
    <cellStyle name="F2" xfId="145"/>
    <cellStyle name="F3" xfId="146"/>
    <cellStyle name="F4" xfId="147"/>
    <cellStyle name="F5" xfId="148"/>
    <cellStyle name="F6" xfId="149"/>
    <cellStyle name="F7" xfId="150"/>
    <cellStyle name="F8" xfId="151"/>
    <cellStyle name="Fixed" xfId="152"/>
    <cellStyle name="fo]_x000d__x000a_UserName=Murat Zelef_x000d__x000a_UserCompany=Bumerang_x000d__x000a__x000d__x000a_[File Paths]_x000d__x000a_WorkingDirectory=C:\EQUIS\DLWIN_x000d__x000a_DownLoader=C" xfId="12123"/>
    <cellStyle name="Followed Hyperlink" xfId="396"/>
    <cellStyle name="Footnote" xfId="12124"/>
    <cellStyle name="Good" xfId="153"/>
    <cellStyle name="hard no" xfId="12125"/>
    <cellStyle name="Hard Percent" xfId="12126"/>
    <cellStyle name="hardno" xfId="12127"/>
    <cellStyle name="Head 1" xfId="397"/>
    <cellStyle name="Header" xfId="12128"/>
    <cellStyle name="header1" xfId="398"/>
    <cellStyle name="header2" xfId="399"/>
    <cellStyle name="Header2 2" xfId="851"/>
    <cellStyle name="Header2 3" xfId="852"/>
    <cellStyle name="Header2 4" xfId="853"/>
    <cellStyle name="Heading" xfId="154"/>
    <cellStyle name="Heading 1" xfId="155"/>
    <cellStyle name="Heading 2" xfId="156"/>
    <cellStyle name="Heading 3" xfId="157"/>
    <cellStyle name="Heading 4" xfId="158"/>
    <cellStyle name="Heading_GP.ITOG.4.78(v1.0) - для разделения" xfId="12129"/>
    <cellStyle name="Heading2" xfId="159"/>
    <cellStyle name="Heading2 2" xfId="12130"/>
    <cellStyle name="Headline I" xfId="400"/>
    <cellStyle name="Headline II" xfId="401"/>
    <cellStyle name="Headline III" xfId="402"/>
    <cellStyle name="Hyperlink" xfId="403"/>
    <cellStyle name="Iau?iue_130 nnd. are." xfId="404"/>
    <cellStyle name="Îáű÷íűé__FES" xfId="160"/>
    <cellStyle name="Îáû÷íûé_cogs" xfId="12131"/>
    <cellStyle name="Îňęđűâŕâřŕ˙ń˙ ăčďĺđńńűëęŕ" xfId="161"/>
    <cellStyle name="Info" xfId="12132"/>
    <cellStyle name="Input" xfId="162"/>
    <cellStyle name="Input 2" xfId="854"/>
    <cellStyle name="Input 3" xfId="855"/>
    <cellStyle name="InputCurrency" xfId="12133"/>
    <cellStyle name="InputCurrency2" xfId="12134"/>
    <cellStyle name="InputMultiple1" xfId="12135"/>
    <cellStyle name="InputPercent1" xfId="12136"/>
    <cellStyle name="Inputs" xfId="163"/>
    <cellStyle name="Inputs (const)" xfId="164"/>
    <cellStyle name="Inputs (const) 2" xfId="12137"/>
    <cellStyle name="Inputs 2" xfId="12138"/>
    <cellStyle name="Inputs Co" xfId="165"/>
    <cellStyle name="Inputs_46EE.2011(v1.0)" xfId="12139"/>
    <cellStyle name="Ioe?uaaaoayny aeia?nnueea" xfId="856"/>
    <cellStyle name="ISO" xfId="857"/>
    <cellStyle name="Linked Cell" xfId="166"/>
    <cellStyle name="Millares [0]_RESULTS" xfId="12140"/>
    <cellStyle name="Millares_RESULTS" xfId="12141"/>
    <cellStyle name="Milliers [0]_Fonctions Macros XL4" xfId="405"/>
    <cellStyle name="Milliers_Fonctions Macros XL4" xfId="406"/>
    <cellStyle name="mnb" xfId="12142"/>
    <cellStyle name="Moneda [0]_RESULTS" xfId="12143"/>
    <cellStyle name="Moneda_RESULTS" xfId="12144"/>
    <cellStyle name="Monétaire [0]_RESULTS" xfId="12145"/>
    <cellStyle name="Monétaire_RESULTS" xfId="12146"/>
    <cellStyle name="Multiple" xfId="12147"/>
    <cellStyle name="Multiple1" xfId="12148"/>
    <cellStyle name="MultipleBelow" xfId="12149"/>
    <cellStyle name="namber" xfId="12150"/>
    <cellStyle name="Neutral" xfId="167"/>
    <cellStyle name="Norma11l" xfId="12151"/>
    <cellStyle name="normal" xfId="168"/>
    <cellStyle name="Normal - Style1" xfId="12152"/>
    <cellStyle name="normal 10" xfId="12153"/>
    <cellStyle name="Normal 2" xfId="169"/>
    <cellStyle name="Normal 2 2" xfId="12154"/>
    <cellStyle name="Normal 2 3" xfId="12155"/>
    <cellStyle name="Normal 2_Общехоз." xfId="12156"/>
    <cellStyle name="normal 3" xfId="858"/>
    <cellStyle name="normal 4" xfId="859"/>
    <cellStyle name="normal 5" xfId="860"/>
    <cellStyle name="normal 6" xfId="861"/>
    <cellStyle name="normal 7" xfId="862"/>
    <cellStyle name="normal 8" xfId="863"/>
    <cellStyle name="normal 9" xfId="864"/>
    <cellStyle name="Normal." xfId="12157"/>
    <cellStyle name="Normal_#10-Headcount" xfId="865"/>
    <cellStyle name="Normal1" xfId="170"/>
    <cellStyle name="Normal2" xfId="407"/>
    <cellStyle name="NormalGB" xfId="12158"/>
    <cellStyle name="Normalny_24. 02. 97." xfId="12159"/>
    <cellStyle name="normбlnм_laroux" xfId="171"/>
    <cellStyle name="Note" xfId="172"/>
    <cellStyle name="Note 2" xfId="866"/>
    <cellStyle name="Note 3" xfId="867"/>
    <cellStyle name="number" xfId="12160"/>
    <cellStyle name="Ôčíŕíńîâűé [0]_(ňŕá 3č)" xfId="173"/>
    <cellStyle name="Ôčíŕíńîâűé_(ňŕá 3č)" xfId="174"/>
    <cellStyle name="Option" xfId="12161"/>
    <cellStyle name="Òûñÿ÷è [0]_cogs" xfId="12162"/>
    <cellStyle name="Òûñÿ÷è_cogs" xfId="12163"/>
    <cellStyle name="Output" xfId="175"/>
    <cellStyle name="Output 2" xfId="868"/>
    <cellStyle name="Output 3" xfId="869"/>
    <cellStyle name="Paaotsikko" xfId="870"/>
    <cellStyle name="Page Number" xfId="12164"/>
    <cellStyle name="pb_page_heading_LS" xfId="12165"/>
    <cellStyle name="Percent_RS_Lianozovo-Samara_9m01" xfId="12166"/>
    <cellStyle name="Percent1" xfId="408"/>
    <cellStyle name="Piug" xfId="12167"/>
    <cellStyle name="Plug" xfId="12168"/>
    <cellStyle name="Price_Body" xfId="176"/>
    <cellStyle name="prochrek" xfId="12169"/>
    <cellStyle name="Protected" xfId="12170"/>
    <cellStyle name="Pддotsikko" xfId="871"/>
    <cellStyle name="S21" xfId="872"/>
    <cellStyle name="S22" xfId="873"/>
    <cellStyle name="Salomon Logo" xfId="12171"/>
    <cellStyle name="SAPBEXaggData" xfId="177"/>
    <cellStyle name="SAPBEXaggData 2" xfId="874"/>
    <cellStyle name="SAPBEXaggData 3" xfId="875"/>
    <cellStyle name="SAPBEXaggDataEmph" xfId="178"/>
    <cellStyle name="SAPBEXaggDataEmph 2" xfId="876"/>
    <cellStyle name="SAPBEXaggDataEmph 3" xfId="877"/>
    <cellStyle name="SAPBEXaggItem" xfId="179"/>
    <cellStyle name="SAPBEXaggItem 2" xfId="878"/>
    <cellStyle name="SAPBEXaggItem 3" xfId="879"/>
    <cellStyle name="SAPBEXaggItemX" xfId="180"/>
    <cellStyle name="SAPBEXaggItemX 2" xfId="880"/>
    <cellStyle name="SAPBEXaggItemX 3" xfId="881"/>
    <cellStyle name="SAPBEXchaText" xfId="181"/>
    <cellStyle name="SAPBEXchaText 2" xfId="882"/>
    <cellStyle name="SAPBEXchaText 2 2" xfId="883"/>
    <cellStyle name="SAPBEXchaText 2 3" xfId="884"/>
    <cellStyle name="SAPBEXchaText 3" xfId="885"/>
    <cellStyle name="SAPBEXchaText 4" xfId="886"/>
    <cellStyle name="SAPBEXexcBad7" xfId="182"/>
    <cellStyle name="SAPBEXexcBad7 2" xfId="887"/>
    <cellStyle name="SAPBEXexcBad7 3" xfId="888"/>
    <cellStyle name="SAPBEXexcBad8" xfId="183"/>
    <cellStyle name="SAPBEXexcBad8 2" xfId="889"/>
    <cellStyle name="SAPBEXexcBad8 3" xfId="890"/>
    <cellStyle name="SAPBEXexcBad9" xfId="184"/>
    <cellStyle name="SAPBEXexcBad9 2" xfId="891"/>
    <cellStyle name="SAPBEXexcBad9 3" xfId="892"/>
    <cellStyle name="SAPBEXexcCritical4" xfId="185"/>
    <cellStyle name="SAPBEXexcCritical4 2" xfId="893"/>
    <cellStyle name="SAPBEXexcCritical4 3" xfId="894"/>
    <cellStyle name="SAPBEXexcCritical5" xfId="186"/>
    <cellStyle name="SAPBEXexcCritical5 2" xfId="895"/>
    <cellStyle name="SAPBEXexcCritical5 3" xfId="896"/>
    <cellStyle name="SAPBEXexcCritical6" xfId="187"/>
    <cellStyle name="SAPBEXexcCritical6 2" xfId="897"/>
    <cellStyle name="SAPBEXexcCritical6 3" xfId="898"/>
    <cellStyle name="SAPBEXexcGood1" xfId="188"/>
    <cellStyle name="SAPBEXexcGood1 2" xfId="899"/>
    <cellStyle name="SAPBEXexcGood1 3" xfId="900"/>
    <cellStyle name="SAPBEXexcGood2" xfId="189"/>
    <cellStyle name="SAPBEXexcGood2 2" xfId="901"/>
    <cellStyle name="SAPBEXexcGood2 3" xfId="902"/>
    <cellStyle name="SAPBEXexcGood3" xfId="190"/>
    <cellStyle name="SAPBEXexcGood3 2" xfId="903"/>
    <cellStyle name="SAPBEXexcGood3 3" xfId="904"/>
    <cellStyle name="SAPBEXfilterDrill" xfId="191"/>
    <cellStyle name="SAPBEXfilterDrill 2" xfId="905"/>
    <cellStyle name="SAPBEXfilterDrill 3" xfId="906"/>
    <cellStyle name="SAPBEXfilterItem" xfId="192"/>
    <cellStyle name="SAPBEXfilterText" xfId="193"/>
    <cellStyle name="SAPBEXformats" xfId="194"/>
    <cellStyle name="SAPBEXformats 2" xfId="907"/>
    <cellStyle name="SAPBEXformats 2 2" xfId="908"/>
    <cellStyle name="SAPBEXformats 2 3" xfId="909"/>
    <cellStyle name="SAPBEXformats 3" xfId="910"/>
    <cellStyle name="SAPBEXformats 4" xfId="911"/>
    <cellStyle name="SAPBEXheaderItem" xfId="195"/>
    <cellStyle name="SAPBEXheaderItem 2" xfId="912"/>
    <cellStyle name="SAPBEXheaderItem 3" xfId="913"/>
    <cellStyle name="SAPBEXheaderText" xfId="196"/>
    <cellStyle name="SAPBEXheaderText 2" xfId="914"/>
    <cellStyle name="SAPBEXheaderText 3" xfId="915"/>
    <cellStyle name="SAPBEXHLevel0" xfId="197"/>
    <cellStyle name="SAPBEXHLevel0 2" xfId="916"/>
    <cellStyle name="SAPBEXHLevel0 2 2" xfId="917"/>
    <cellStyle name="SAPBEXHLevel0 2 3" xfId="918"/>
    <cellStyle name="SAPBEXHLevel0 3" xfId="919"/>
    <cellStyle name="SAPBEXHLevel0 4" xfId="920"/>
    <cellStyle name="SAPBEXHLevel0X" xfId="198"/>
    <cellStyle name="SAPBEXHLevel0X 2" xfId="921"/>
    <cellStyle name="SAPBEXHLevel0X 2 2" xfId="922"/>
    <cellStyle name="SAPBEXHLevel0X 2 3" xfId="923"/>
    <cellStyle name="SAPBEXHLevel0X 3" xfId="924"/>
    <cellStyle name="SAPBEXHLevel0X 4" xfId="925"/>
    <cellStyle name="SAPBEXHLevel1" xfId="199"/>
    <cellStyle name="SAPBEXHLevel1 2" xfId="926"/>
    <cellStyle name="SAPBEXHLevel1 2 2" xfId="927"/>
    <cellStyle name="SAPBEXHLevel1 2 3" xfId="928"/>
    <cellStyle name="SAPBEXHLevel1 3" xfId="929"/>
    <cellStyle name="SAPBEXHLevel1 4" xfId="930"/>
    <cellStyle name="SAPBEXHLevel1X" xfId="200"/>
    <cellStyle name="SAPBEXHLevel1X 2" xfId="931"/>
    <cellStyle name="SAPBEXHLevel1X 2 2" xfId="932"/>
    <cellStyle name="SAPBEXHLevel1X 2 3" xfId="933"/>
    <cellStyle name="SAPBEXHLevel1X 3" xfId="934"/>
    <cellStyle name="SAPBEXHLevel1X 4" xfId="935"/>
    <cellStyle name="SAPBEXHLevel2" xfId="201"/>
    <cellStyle name="SAPBEXHLevel2 2" xfId="936"/>
    <cellStyle name="SAPBEXHLevel2 2 2" xfId="937"/>
    <cellStyle name="SAPBEXHLevel2 2 3" xfId="938"/>
    <cellStyle name="SAPBEXHLevel2 3" xfId="939"/>
    <cellStyle name="SAPBEXHLevel2 4" xfId="940"/>
    <cellStyle name="SAPBEXHLevel2X" xfId="202"/>
    <cellStyle name="SAPBEXHLevel2X 2" xfId="941"/>
    <cellStyle name="SAPBEXHLevel2X 2 2" xfId="942"/>
    <cellStyle name="SAPBEXHLevel2X 2 3" xfId="943"/>
    <cellStyle name="SAPBEXHLevel2X 3" xfId="944"/>
    <cellStyle name="SAPBEXHLevel2X 4" xfId="945"/>
    <cellStyle name="SAPBEXHLevel3" xfId="203"/>
    <cellStyle name="SAPBEXHLevel3 2" xfId="946"/>
    <cellStyle name="SAPBEXHLevel3 2 2" xfId="947"/>
    <cellStyle name="SAPBEXHLevel3 2 3" xfId="948"/>
    <cellStyle name="SAPBEXHLevel3 3" xfId="949"/>
    <cellStyle name="SAPBEXHLevel3 4" xfId="950"/>
    <cellStyle name="SAPBEXHLevel3X" xfId="204"/>
    <cellStyle name="SAPBEXHLevel3X 2" xfId="951"/>
    <cellStyle name="SAPBEXHLevel3X 2 2" xfId="952"/>
    <cellStyle name="SAPBEXHLevel3X 2 3" xfId="953"/>
    <cellStyle name="SAPBEXHLevel3X 3" xfId="954"/>
    <cellStyle name="SAPBEXHLevel3X 4" xfId="955"/>
    <cellStyle name="SAPBEXinputData" xfId="205"/>
    <cellStyle name="SAPBEXresData" xfId="206"/>
    <cellStyle name="SAPBEXresData 2" xfId="956"/>
    <cellStyle name="SAPBEXresData 3" xfId="957"/>
    <cellStyle name="SAPBEXresDataEmph" xfId="207"/>
    <cellStyle name="SAPBEXresDataEmph 2" xfId="958"/>
    <cellStyle name="SAPBEXresDataEmph 3" xfId="959"/>
    <cellStyle name="SAPBEXresItem" xfId="208"/>
    <cellStyle name="SAPBEXresItem 2" xfId="960"/>
    <cellStyle name="SAPBEXresItem 3" xfId="961"/>
    <cellStyle name="SAPBEXresItemX" xfId="209"/>
    <cellStyle name="SAPBEXresItemX 2" xfId="962"/>
    <cellStyle name="SAPBEXresItemX 3" xfId="963"/>
    <cellStyle name="SAPBEXstdData" xfId="210"/>
    <cellStyle name="SAPBEXstdData 2" xfId="964"/>
    <cellStyle name="SAPBEXstdData 3" xfId="965"/>
    <cellStyle name="SAPBEXstdDataEmph" xfId="211"/>
    <cellStyle name="SAPBEXstdDataEmph 2" xfId="966"/>
    <cellStyle name="SAPBEXstdDataEmph 3" xfId="967"/>
    <cellStyle name="SAPBEXstdItem" xfId="212"/>
    <cellStyle name="SAPBEXstdItem 2" xfId="968"/>
    <cellStyle name="SAPBEXstdItem 2 2" xfId="969"/>
    <cellStyle name="SAPBEXstdItem 2 3" xfId="970"/>
    <cellStyle name="SAPBEXstdItem 3" xfId="971"/>
    <cellStyle name="SAPBEXstdItem 4" xfId="972"/>
    <cellStyle name="SAPBEXstdItemX" xfId="213"/>
    <cellStyle name="SAPBEXstdItemX 2" xfId="973"/>
    <cellStyle name="SAPBEXstdItemX 2 2" xfId="974"/>
    <cellStyle name="SAPBEXstdItemX 2 3" xfId="975"/>
    <cellStyle name="SAPBEXstdItemX 3" xfId="976"/>
    <cellStyle name="SAPBEXstdItemX 4" xfId="977"/>
    <cellStyle name="SAPBEXtitle" xfId="214"/>
    <cellStyle name="SAPBEXundefined" xfId="215"/>
    <cellStyle name="SAPBEXundefined 2" xfId="978"/>
    <cellStyle name="SAPBEXundefined 3" xfId="979"/>
    <cellStyle name="st1" xfId="12172"/>
    <cellStyle name="stand_bord" xfId="409"/>
    <cellStyle name="Standard_NEGS" xfId="12173"/>
    <cellStyle name="Style 1" xfId="216"/>
    <cellStyle name="styleColumnTitles" xfId="410"/>
    <cellStyle name="styleDateRange" xfId="411"/>
    <cellStyle name="styleHidden" xfId="412"/>
    <cellStyle name="styleNormal" xfId="413"/>
    <cellStyle name="styleSeriesAttributes" xfId="414"/>
    <cellStyle name="styleSeriesData" xfId="415"/>
    <cellStyle name="styleSeriesDataForecast" xfId="416"/>
    <cellStyle name="styleSeriesDataForecastNA" xfId="417"/>
    <cellStyle name="styleSeriesDataNA" xfId="418"/>
    <cellStyle name="Table Head" xfId="12174"/>
    <cellStyle name="Table Head Aligned" xfId="12175"/>
    <cellStyle name="Table Head Blue" xfId="12176"/>
    <cellStyle name="Table Head Green" xfId="12177"/>
    <cellStyle name="Table Head_Val_Sum_Graph" xfId="12178"/>
    <cellStyle name="Table Heading" xfId="217"/>
    <cellStyle name="Table Heading 2" xfId="12179"/>
    <cellStyle name="Table Text" xfId="12180"/>
    <cellStyle name="Table Title" xfId="12181"/>
    <cellStyle name="Table Units" xfId="12182"/>
    <cellStyle name="Table_Header" xfId="12183"/>
    <cellStyle name="TableStyleLight1" xfId="980"/>
    <cellStyle name="Text" xfId="12184"/>
    <cellStyle name="Text 1" xfId="12185"/>
    <cellStyle name="Text Head" xfId="12186"/>
    <cellStyle name="Text Head 1" xfId="12187"/>
    <cellStyle name="Title" xfId="218"/>
    <cellStyle name="TOP_LEVEL_TITLE" xfId="981"/>
    <cellStyle name="Total" xfId="219"/>
    <cellStyle name="TotalCurrency" xfId="12188"/>
    <cellStyle name="Underline_Single" xfId="12189"/>
    <cellStyle name="Unit" xfId="12190"/>
    <cellStyle name="Valiotsikko" xfId="982"/>
    <cellStyle name="Vдliotsikko" xfId="983"/>
    <cellStyle name="Warning Text" xfId="220"/>
    <cellStyle name="year" xfId="12191"/>
    <cellStyle name="Акцент1" xfId="19" builtinId="29" customBuiltin="1"/>
    <cellStyle name="Акцент1 2" xfId="221"/>
    <cellStyle name="Акцент1 2 2" xfId="984"/>
    <cellStyle name="Акцент1 3" xfId="985"/>
    <cellStyle name="Акцент1 3 2" xfId="986"/>
    <cellStyle name="Акцент1 4" xfId="987"/>
    <cellStyle name="Акцент1 4 2" xfId="988"/>
    <cellStyle name="Акцент1 5" xfId="989"/>
    <cellStyle name="Акцент1 5 2" xfId="990"/>
    <cellStyle name="Акцент1 6" xfId="991"/>
    <cellStyle name="Акцент1 6 2" xfId="992"/>
    <cellStyle name="Акцент1 7" xfId="993"/>
    <cellStyle name="Акцент1 7 2" xfId="994"/>
    <cellStyle name="Акцент1 8" xfId="995"/>
    <cellStyle name="Акцент1 8 2" xfId="996"/>
    <cellStyle name="Акцент1 9" xfId="997"/>
    <cellStyle name="Акцент1 9 2" xfId="998"/>
    <cellStyle name="Акцент2" xfId="20" builtinId="33" customBuiltin="1"/>
    <cellStyle name="Акцент2 2" xfId="222"/>
    <cellStyle name="Акцент2 2 2" xfId="999"/>
    <cellStyle name="Акцент2 3" xfId="1000"/>
    <cellStyle name="Акцент2 3 2" xfId="1001"/>
    <cellStyle name="Акцент2 4" xfId="1002"/>
    <cellStyle name="Акцент2 4 2" xfId="1003"/>
    <cellStyle name="Акцент2 5" xfId="1004"/>
    <cellStyle name="Акцент2 5 2" xfId="1005"/>
    <cellStyle name="Акцент2 6" xfId="1006"/>
    <cellStyle name="Акцент2 6 2" xfId="1007"/>
    <cellStyle name="Акцент2 7" xfId="1008"/>
    <cellStyle name="Акцент2 7 2" xfId="1009"/>
    <cellStyle name="Акцент2 8" xfId="1010"/>
    <cellStyle name="Акцент2 8 2" xfId="1011"/>
    <cellStyle name="Акцент2 9" xfId="1012"/>
    <cellStyle name="Акцент2 9 2" xfId="1013"/>
    <cellStyle name="Акцент3" xfId="21" builtinId="37" customBuiltin="1"/>
    <cellStyle name="Акцент3 2" xfId="223"/>
    <cellStyle name="Акцент3 2 2" xfId="1014"/>
    <cellStyle name="Акцент3 3" xfId="1015"/>
    <cellStyle name="Акцент3 3 2" xfId="1016"/>
    <cellStyle name="Акцент3 4" xfId="1017"/>
    <cellStyle name="Акцент3 4 2" xfId="1018"/>
    <cellStyle name="Акцент3 5" xfId="1019"/>
    <cellStyle name="Акцент3 5 2" xfId="1020"/>
    <cellStyle name="Акцент3 6" xfId="1021"/>
    <cellStyle name="Акцент3 6 2" xfId="1022"/>
    <cellStyle name="Акцент3 7" xfId="1023"/>
    <cellStyle name="Акцент3 7 2" xfId="1024"/>
    <cellStyle name="Акцент3 8" xfId="1025"/>
    <cellStyle name="Акцент3 8 2" xfId="1026"/>
    <cellStyle name="Акцент3 9" xfId="1027"/>
    <cellStyle name="Акцент3 9 2" xfId="1028"/>
    <cellStyle name="Акцент4" xfId="22" builtinId="41" customBuiltin="1"/>
    <cellStyle name="Акцент4 2" xfId="224"/>
    <cellStyle name="Акцент4 2 2" xfId="1029"/>
    <cellStyle name="Акцент4 3" xfId="1030"/>
    <cellStyle name="Акцент4 3 2" xfId="1031"/>
    <cellStyle name="Акцент4 4" xfId="1032"/>
    <cellStyle name="Акцент4 4 2" xfId="1033"/>
    <cellStyle name="Акцент4 5" xfId="1034"/>
    <cellStyle name="Акцент4 5 2" xfId="1035"/>
    <cellStyle name="Акцент4 6" xfId="1036"/>
    <cellStyle name="Акцент4 6 2" xfId="1037"/>
    <cellStyle name="Акцент4 7" xfId="1038"/>
    <cellStyle name="Акцент4 7 2" xfId="1039"/>
    <cellStyle name="Акцент4 8" xfId="1040"/>
    <cellStyle name="Акцент4 8 2" xfId="1041"/>
    <cellStyle name="Акцент4 9" xfId="1042"/>
    <cellStyle name="Акцент4 9 2" xfId="1043"/>
    <cellStyle name="Акцент5" xfId="23" builtinId="45" customBuiltin="1"/>
    <cellStyle name="Акцент5 2" xfId="225"/>
    <cellStyle name="Акцент5 2 2" xfId="1044"/>
    <cellStyle name="Акцент5 3" xfId="1045"/>
    <cellStyle name="Акцент5 3 2" xfId="1046"/>
    <cellStyle name="Акцент5 4" xfId="1047"/>
    <cellStyle name="Акцент5 4 2" xfId="1048"/>
    <cellStyle name="Акцент5 5" xfId="1049"/>
    <cellStyle name="Акцент5 5 2" xfId="1050"/>
    <cellStyle name="Акцент5 6" xfId="1051"/>
    <cellStyle name="Акцент5 6 2" xfId="1052"/>
    <cellStyle name="Акцент5 7" xfId="1053"/>
    <cellStyle name="Акцент5 7 2" xfId="1054"/>
    <cellStyle name="Акцент5 8" xfId="1055"/>
    <cellStyle name="Акцент5 8 2" xfId="1056"/>
    <cellStyle name="Акцент5 9" xfId="1057"/>
    <cellStyle name="Акцент5 9 2" xfId="1058"/>
    <cellStyle name="Акцент6" xfId="24" builtinId="49" customBuiltin="1"/>
    <cellStyle name="Акцент6 2" xfId="226"/>
    <cellStyle name="Акцент6 2 2" xfId="1059"/>
    <cellStyle name="Акцент6 3" xfId="1060"/>
    <cellStyle name="Акцент6 3 2" xfId="1061"/>
    <cellStyle name="Акцент6 4" xfId="1062"/>
    <cellStyle name="Акцент6 4 2" xfId="1063"/>
    <cellStyle name="Акцент6 5" xfId="1064"/>
    <cellStyle name="Акцент6 5 2" xfId="1065"/>
    <cellStyle name="Акцент6 6" xfId="1066"/>
    <cellStyle name="Акцент6 6 2" xfId="1067"/>
    <cellStyle name="Акцент6 7" xfId="1068"/>
    <cellStyle name="Акцент6 7 2" xfId="1069"/>
    <cellStyle name="Акцент6 8" xfId="1070"/>
    <cellStyle name="Акцент6 8 2" xfId="1071"/>
    <cellStyle name="Акцент6 9" xfId="1072"/>
    <cellStyle name="Акцент6 9 2" xfId="1073"/>
    <cellStyle name="Беззащитный" xfId="227"/>
    <cellStyle name="Ввод " xfId="25" builtinId="20" customBuiltin="1"/>
    <cellStyle name="Ввод  2" xfId="228"/>
    <cellStyle name="Ввод  2 2" xfId="1074"/>
    <cellStyle name="Ввод  2 2 2" xfId="1075"/>
    <cellStyle name="Ввод  2 2 3" xfId="1076"/>
    <cellStyle name="Ввод  2 3" xfId="1077"/>
    <cellStyle name="Ввод  2 3 2" xfId="1078"/>
    <cellStyle name="Ввод  2 3 3" xfId="1079"/>
    <cellStyle name="Ввод  2 4" xfId="1080"/>
    <cellStyle name="Ввод  2 5" xfId="1081"/>
    <cellStyle name="Ввод  2_46EE.2011(v1.0)" xfId="12192"/>
    <cellStyle name="Ввод  3" xfId="1082"/>
    <cellStyle name="Ввод  3 2" xfId="1083"/>
    <cellStyle name="Ввод  3 2 2" xfId="1084"/>
    <cellStyle name="Ввод  3 2 3" xfId="1085"/>
    <cellStyle name="Ввод  3 3" xfId="1086"/>
    <cellStyle name="Ввод  3 4" xfId="1087"/>
    <cellStyle name="Ввод  3_46EE.2011(v1.0)" xfId="12193"/>
    <cellStyle name="Ввод  4" xfId="1088"/>
    <cellStyle name="Ввод  4 2" xfId="1089"/>
    <cellStyle name="Ввод  4 2 2" xfId="1090"/>
    <cellStyle name="Ввод  4 2 3" xfId="1091"/>
    <cellStyle name="Ввод  4 3" xfId="1092"/>
    <cellStyle name="Ввод  4 4" xfId="1093"/>
    <cellStyle name="Ввод  4_46EE.2011(v1.0)" xfId="12194"/>
    <cellStyle name="Ввод  5" xfId="1094"/>
    <cellStyle name="Ввод  5 2" xfId="1095"/>
    <cellStyle name="Ввод  5 2 2" xfId="1096"/>
    <cellStyle name="Ввод  5 2 3" xfId="1097"/>
    <cellStyle name="Ввод  5 3" xfId="1098"/>
    <cellStyle name="Ввод  5 4" xfId="1099"/>
    <cellStyle name="Ввод  5_46EE.2011(v1.0)" xfId="12195"/>
    <cellStyle name="Ввод  6" xfId="1100"/>
    <cellStyle name="Ввод  6 2" xfId="1101"/>
    <cellStyle name="Ввод  6 2 2" xfId="1102"/>
    <cellStyle name="Ввод  6 2 3" xfId="1103"/>
    <cellStyle name="Ввод  6 3" xfId="1104"/>
    <cellStyle name="Ввод  6 4" xfId="1105"/>
    <cellStyle name="Ввод  6_46EE.2011(v1.0)" xfId="12196"/>
    <cellStyle name="Ввод  7" xfId="1106"/>
    <cellStyle name="Ввод  7 2" xfId="1107"/>
    <cellStyle name="Ввод  7 2 2" xfId="1108"/>
    <cellStyle name="Ввод  7 2 3" xfId="1109"/>
    <cellStyle name="Ввод  7 3" xfId="1110"/>
    <cellStyle name="Ввод  7 4" xfId="1111"/>
    <cellStyle name="Ввод  7_46EE.2011(v1.0)" xfId="12197"/>
    <cellStyle name="Ввод  8" xfId="1112"/>
    <cellStyle name="Ввод  8 2" xfId="1113"/>
    <cellStyle name="Ввод  8 2 2" xfId="1114"/>
    <cellStyle name="Ввод  8 2 3" xfId="1115"/>
    <cellStyle name="Ввод  8 3" xfId="1116"/>
    <cellStyle name="Ввод  8 4" xfId="1117"/>
    <cellStyle name="Ввод  8_46EE.2011(v1.0)" xfId="12198"/>
    <cellStyle name="Ввод  9" xfId="1118"/>
    <cellStyle name="Ввод  9 2" xfId="1119"/>
    <cellStyle name="Ввод  9 2 2" xfId="1120"/>
    <cellStyle name="Ввод  9 2 3" xfId="1121"/>
    <cellStyle name="Ввод  9 3" xfId="1122"/>
    <cellStyle name="Ввод  9 4" xfId="1123"/>
    <cellStyle name="Ввод  9_46EE.2011(v1.0)" xfId="12199"/>
    <cellStyle name="Верт. заголовок" xfId="12200"/>
    <cellStyle name="Верхняя шапка" xfId="1124"/>
    <cellStyle name="Верхняя шапка 2" xfId="1125"/>
    <cellStyle name="Верхняя шапка 2 2" xfId="1126"/>
    <cellStyle name="Верхняя шапка 3" xfId="1127"/>
    <cellStyle name="Верхняя шапка 4" xfId="1128"/>
    <cellStyle name="Верхняя шапка 5" xfId="1129"/>
    <cellStyle name="Вес_продукта" xfId="12201"/>
    <cellStyle name="Вывод" xfId="26" builtinId="21" customBuiltin="1"/>
    <cellStyle name="Вывод 10" xfId="1130"/>
    <cellStyle name="Вывод 10 2" xfId="1131"/>
    <cellStyle name="Вывод 10 3" xfId="1132"/>
    <cellStyle name="Вывод 11" xfId="1133"/>
    <cellStyle name="Вывод 11 2" xfId="1134"/>
    <cellStyle name="Вывод 11 3" xfId="1135"/>
    <cellStyle name="Вывод 12" xfId="1136"/>
    <cellStyle name="Вывод 12 2" xfId="1137"/>
    <cellStyle name="Вывод 12 3" xfId="1138"/>
    <cellStyle name="Вывод 13" xfId="1139"/>
    <cellStyle name="Вывод 13 2" xfId="1140"/>
    <cellStyle name="Вывод 13 3" xfId="1141"/>
    <cellStyle name="Вывод 2" xfId="229"/>
    <cellStyle name="Вывод 2 2" xfId="1142"/>
    <cellStyle name="Вывод 2 2 2" xfId="1143"/>
    <cellStyle name="Вывод 2 2 3" xfId="1144"/>
    <cellStyle name="Вывод 2 3" xfId="1145"/>
    <cellStyle name="Вывод 2 3 2" xfId="1146"/>
    <cellStyle name="Вывод 2 3 3" xfId="1147"/>
    <cellStyle name="Вывод 2 4" xfId="1148"/>
    <cellStyle name="Вывод 2 5" xfId="1149"/>
    <cellStyle name="Вывод 2_46EE.2011(v1.0)" xfId="12202"/>
    <cellStyle name="Вывод 3" xfId="1150"/>
    <cellStyle name="Вывод 3 2" xfId="1151"/>
    <cellStyle name="Вывод 3 2 2" xfId="1152"/>
    <cellStyle name="Вывод 3 2 3" xfId="1153"/>
    <cellStyle name="Вывод 3 3" xfId="1154"/>
    <cellStyle name="Вывод 3 4" xfId="1155"/>
    <cellStyle name="Вывод 3_46EE.2011(v1.0)" xfId="12203"/>
    <cellStyle name="Вывод 4" xfId="1156"/>
    <cellStyle name="Вывод 4 2" xfId="1157"/>
    <cellStyle name="Вывод 4 2 2" xfId="1158"/>
    <cellStyle name="Вывод 4 2 3" xfId="1159"/>
    <cellStyle name="Вывод 4 3" xfId="1160"/>
    <cellStyle name="Вывод 4 4" xfId="1161"/>
    <cellStyle name="Вывод 4_46EE.2011(v1.0)" xfId="12204"/>
    <cellStyle name="Вывод 5" xfId="1162"/>
    <cellStyle name="Вывод 5 2" xfId="1163"/>
    <cellStyle name="Вывод 5 2 2" xfId="1164"/>
    <cellStyle name="Вывод 5 2 3" xfId="1165"/>
    <cellStyle name="Вывод 5 3" xfId="1166"/>
    <cellStyle name="Вывод 5 4" xfId="1167"/>
    <cellStyle name="Вывод 5_46EE.2011(v1.0)" xfId="12205"/>
    <cellStyle name="Вывод 6" xfId="1168"/>
    <cellStyle name="Вывод 6 2" xfId="1169"/>
    <cellStyle name="Вывод 6 2 2" xfId="1170"/>
    <cellStyle name="Вывод 6 2 3" xfId="1171"/>
    <cellStyle name="Вывод 6 3" xfId="1172"/>
    <cellStyle name="Вывод 6 4" xfId="1173"/>
    <cellStyle name="Вывод 6_46EE.2011(v1.0)" xfId="12206"/>
    <cellStyle name="Вывод 7" xfId="1174"/>
    <cellStyle name="Вывод 7 2" xfId="1175"/>
    <cellStyle name="Вывод 7 2 2" xfId="1176"/>
    <cellStyle name="Вывод 7 2 3" xfId="1177"/>
    <cellStyle name="Вывод 7 3" xfId="1178"/>
    <cellStyle name="Вывод 7 4" xfId="1179"/>
    <cellStyle name="Вывод 7_46EE.2011(v1.0)" xfId="12207"/>
    <cellStyle name="Вывод 8" xfId="1180"/>
    <cellStyle name="Вывод 8 2" xfId="1181"/>
    <cellStyle name="Вывод 8 2 2" xfId="1182"/>
    <cellStyle name="Вывод 8 2 3" xfId="1183"/>
    <cellStyle name="Вывод 8 3" xfId="1184"/>
    <cellStyle name="Вывод 8 4" xfId="1185"/>
    <cellStyle name="Вывод 8_46EE.2011(v1.0)" xfId="12208"/>
    <cellStyle name="Вывод 9" xfId="1186"/>
    <cellStyle name="Вывод 9 2" xfId="1187"/>
    <cellStyle name="Вывод 9 2 2" xfId="1188"/>
    <cellStyle name="Вывод 9 2 3" xfId="1189"/>
    <cellStyle name="Вывод 9 3" xfId="1190"/>
    <cellStyle name="Вывод 9 4" xfId="1191"/>
    <cellStyle name="Вывод 9_46EE.2011(v1.0)" xfId="12209"/>
    <cellStyle name="Вычисление" xfId="27" builtinId="22" customBuiltin="1"/>
    <cellStyle name="Вычисление 2" xfId="230"/>
    <cellStyle name="Вычисление 2 2" xfId="1192"/>
    <cellStyle name="Вычисление 2 2 2" xfId="1193"/>
    <cellStyle name="Вычисление 2 2 3" xfId="1194"/>
    <cellStyle name="Вычисление 2 3" xfId="1195"/>
    <cellStyle name="Вычисление 2 3 2" xfId="1196"/>
    <cellStyle name="Вычисление 2 3 3" xfId="1197"/>
    <cellStyle name="Вычисление 2 4" xfId="1198"/>
    <cellStyle name="Вычисление 2 5" xfId="1199"/>
    <cellStyle name="Вычисление 2_46EE.2011(v1.0)" xfId="12210"/>
    <cellStyle name="Вычисление 3" xfId="1200"/>
    <cellStyle name="Вычисление 3 2" xfId="1201"/>
    <cellStyle name="Вычисление 3 2 2" xfId="1202"/>
    <cellStyle name="Вычисление 3 2 3" xfId="1203"/>
    <cellStyle name="Вычисление 3 3" xfId="1204"/>
    <cellStyle name="Вычисление 3 4" xfId="1205"/>
    <cellStyle name="Вычисление 3_46EE.2011(v1.0)" xfId="12211"/>
    <cellStyle name="Вычисление 4" xfId="1206"/>
    <cellStyle name="Вычисление 4 2" xfId="1207"/>
    <cellStyle name="Вычисление 4 2 2" xfId="1208"/>
    <cellStyle name="Вычисление 4 2 3" xfId="1209"/>
    <cellStyle name="Вычисление 4 3" xfId="1210"/>
    <cellStyle name="Вычисление 4 4" xfId="1211"/>
    <cellStyle name="Вычисление 4_46EE.2011(v1.0)" xfId="12212"/>
    <cellStyle name="Вычисление 5" xfId="1212"/>
    <cellStyle name="Вычисление 5 2" xfId="1213"/>
    <cellStyle name="Вычисление 5 2 2" xfId="1214"/>
    <cellStyle name="Вычисление 5 2 3" xfId="1215"/>
    <cellStyle name="Вычисление 5 3" xfId="1216"/>
    <cellStyle name="Вычисление 5 4" xfId="1217"/>
    <cellStyle name="Вычисление 5_46EE.2011(v1.0)" xfId="12213"/>
    <cellStyle name="Вычисление 6" xfId="1218"/>
    <cellStyle name="Вычисление 6 2" xfId="1219"/>
    <cellStyle name="Вычисление 6 2 2" xfId="1220"/>
    <cellStyle name="Вычисление 6 2 3" xfId="1221"/>
    <cellStyle name="Вычисление 6 3" xfId="1222"/>
    <cellStyle name="Вычисление 6 4" xfId="1223"/>
    <cellStyle name="Вычисление 6_46EE.2011(v1.0)" xfId="12214"/>
    <cellStyle name="Вычисление 7" xfId="1224"/>
    <cellStyle name="Вычисление 7 2" xfId="1225"/>
    <cellStyle name="Вычисление 7 2 2" xfId="1226"/>
    <cellStyle name="Вычисление 7 2 3" xfId="1227"/>
    <cellStyle name="Вычисление 7 3" xfId="1228"/>
    <cellStyle name="Вычисление 7 4" xfId="1229"/>
    <cellStyle name="Вычисление 7_46EE.2011(v1.0)" xfId="12215"/>
    <cellStyle name="Вычисление 8" xfId="1230"/>
    <cellStyle name="Вычисление 8 2" xfId="1231"/>
    <cellStyle name="Вычисление 8 2 2" xfId="1232"/>
    <cellStyle name="Вычисление 8 2 3" xfId="1233"/>
    <cellStyle name="Вычисление 8 3" xfId="1234"/>
    <cellStyle name="Вычисление 8 4" xfId="1235"/>
    <cellStyle name="Вычисление 8_46EE.2011(v1.0)" xfId="12216"/>
    <cellStyle name="Вычисление 9" xfId="1236"/>
    <cellStyle name="Вычисление 9 2" xfId="1237"/>
    <cellStyle name="Вычисление 9 2 2" xfId="1238"/>
    <cellStyle name="Вычисление 9 2 3" xfId="1239"/>
    <cellStyle name="Вычисление 9 3" xfId="1240"/>
    <cellStyle name="Вычисление 9 4" xfId="1241"/>
    <cellStyle name="Вычисление 9_46EE.2011(v1.0)" xfId="12217"/>
    <cellStyle name="Гиперссылка 2" xfId="1242"/>
    <cellStyle name="Гиперссылка 2 2" xfId="231"/>
    <cellStyle name="Гиперссылка 2 3" xfId="1243"/>
    <cellStyle name="Гиперссылка 3" xfId="1244"/>
    <cellStyle name="Гиперссылка 3 2" xfId="1245"/>
    <cellStyle name="Гиперссылка 4" xfId="1246"/>
    <cellStyle name="Гиперссылка 5" xfId="1247"/>
    <cellStyle name="Гиперссылка 5 2" xfId="1248"/>
    <cellStyle name="Гиперссылка 6" xfId="1249"/>
    <cellStyle name="Гиперссылка_123 ver3" xfId="44"/>
    <cellStyle name="Группа" xfId="12218"/>
    <cellStyle name="Группа 0" xfId="12219"/>
    <cellStyle name="Группа 1" xfId="12220"/>
    <cellStyle name="Группа 2" xfId="12221"/>
    <cellStyle name="Группа 3" xfId="12222"/>
    <cellStyle name="Группа 4" xfId="12223"/>
    <cellStyle name="Группа 5" xfId="12224"/>
    <cellStyle name="Группа 6" xfId="12225"/>
    <cellStyle name="Группа 7" xfId="12226"/>
    <cellStyle name="Группа 8" xfId="12227"/>
    <cellStyle name="Группа_additional slides_04.12.03 _1" xfId="12228"/>
    <cellStyle name="ДАТА" xfId="232"/>
    <cellStyle name="ДАТА 2" xfId="1250"/>
    <cellStyle name="ДАТА 3" xfId="1251"/>
    <cellStyle name="ДАТА 4" xfId="1252"/>
    <cellStyle name="ДАТА 5" xfId="1253"/>
    <cellStyle name="ДАТА 6" xfId="1254"/>
    <cellStyle name="ДАТА 7" xfId="1255"/>
    <cellStyle name="ДАТА 8" xfId="1256"/>
    <cellStyle name="ДАТА 9" xfId="12229"/>
    <cellStyle name="ДАТА_1" xfId="1257"/>
    <cellStyle name="Денежный 2" xfId="1258"/>
    <cellStyle name="Денежный 2 2" xfId="12230"/>
    <cellStyle name="Денежный 2_OREP.KU.2011.MONTHLY.02(v0.1)" xfId="12231"/>
    <cellStyle name="Денежный(0)" xfId="1259"/>
    <cellStyle name="Денежный(2)" xfId="1260"/>
    <cellStyle name="Десятичные(2)" xfId="1261"/>
    <cellStyle name="Ед.изм" xfId="1262"/>
    <cellStyle name="Ед.изм 2" xfId="1263"/>
    <cellStyle name="Ед.изм 2 2" xfId="1264"/>
    <cellStyle name="Є_x0004_ЄЄЄЄ_x0004_ЄЄ_x0004_" xfId="419"/>
    <cellStyle name="Заголовок" xfId="233"/>
    <cellStyle name="Заголовок 1" xfId="28" builtinId="16" customBuiltin="1"/>
    <cellStyle name="Заголовок 1 2" xfId="234"/>
    <cellStyle name="Заголовок 1 2 2" xfId="1265"/>
    <cellStyle name="Заголовок 1 2_46EE.2011(v1.0)" xfId="12232"/>
    <cellStyle name="Заголовок 1 3" xfId="1266"/>
    <cellStyle name="Заголовок 1 3 2" xfId="1267"/>
    <cellStyle name="Заголовок 1 3_46EE.2011(v1.0)" xfId="12233"/>
    <cellStyle name="Заголовок 1 4" xfId="1268"/>
    <cellStyle name="Заголовок 1 4 2" xfId="1269"/>
    <cellStyle name="Заголовок 1 4_46EE.2011(v1.0)" xfId="12234"/>
    <cellStyle name="Заголовок 1 5" xfId="1270"/>
    <cellStyle name="Заголовок 1 5 2" xfId="1271"/>
    <cellStyle name="Заголовок 1 5_46EE.2011(v1.0)" xfId="12235"/>
    <cellStyle name="Заголовок 1 6" xfId="1272"/>
    <cellStyle name="Заголовок 1 6 2" xfId="1273"/>
    <cellStyle name="Заголовок 1 6_46EE.2011(v1.0)" xfId="12236"/>
    <cellStyle name="Заголовок 1 7" xfId="1274"/>
    <cellStyle name="Заголовок 1 7 2" xfId="1275"/>
    <cellStyle name="Заголовок 1 7_46EE.2011(v1.0)" xfId="12237"/>
    <cellStyle name="Заголовок 1 8" xfId="1276"/>
    <cellStyle name="Заголовок 1 8 2" xfId="1277"/>
    <cellStyle name="Заголовок 1 8_46EE.2011(v1.0)" xfId="12238"/>
    <cellStyle name="Заголовок 1 9" xfId="1278"/>
    <cellStyle name="Заголовок 1 9 2" xfId="1279"/>
    <cellStyle name="Заголовок 1 9_46EE.2011(v1.0)" xfId="12239"/>
    <cellStyle name="Заголовок 10" xfId="1280"/>
    <cellStyle name="Заголовок 10 2" xfId="1281"/>
    <cellStyle name="Заголовок 11" xfId="1282"/>
    <cellStyle name="Заголовок 11 2" xfId="1283"/>
    <cellStyle name="Заголовок 12" xfId="1284"/>
    <cellStyle name="Заголовок 13" xfId="1285"/>
    <cellStyle name="Заголовок 2" xfId="29" builtinId="17" customBuiltin="1"/>
    <cellStyle name="Заголовок 2 2" xfId="235"/>
    <cellStyle name="Заголовок 2 2 2" xfId="1286"/>
    <cellStyle name="Заголовок 2 2_46EE.2011(v1.0)" xfId="12240"/>
    <cellStyle name="Заголовок 2 3" xfId="1287"/>
    <cellStyle name="Заголовок 2 3 2" xfId="1288"/>
    <cellStyle name="Заголовок 2 3_46EE.2011(v1.0)" xfId="12241"/>
    <cellStyle name="Заголовок 2 4" xfId="1289"/>
    <cellStyle name="Заголовок 2 4 2" xfId="1290"/>
    <cellStyle name="Заголовок 2 4_46EE.2011(v1.0)" xfId="12242"/>
    <cellStyle name="Заголовок 2 5" xfId="1291"/>
    <cellStyle name="Заголовок 2 5 2" xfId="1292"/>
    <cellStyle name="Заголовок 2 5_46EE.2011(v1.0)" xfId="12243"/>
    <cellStyle name="Заголовок 2 6" xfId="1293"/>
    <cellStyle name="Заголовок 2 6 2" xfId="1294"/>
    <cellStyle name="Заголовок 2 6_46EE.2011(v1.0)" xfId="12244"/>
    <cellStyle name="Заголовок 2 7" xfId="1295"/>
    <cellStyle name="Заголовок 2 7 2" xfId="1296"/>
    <cellStyle name="Заголовок 2 7_46EE.2011(v1.0)" xfId="12245"/>
    <cellStyle name="Заголовок 2 8" xfId="1297"/>
    <cellStyle name="Заголовок 2 8 2" xfId="1298"/>
    <cellStyle name="Заголовок 2 8_46EE.2011(v1.0)" xfId="12246"/>
    <cellStyle name="Заголовок 2 9" xfId="1299"/>
    <cellStyle name="Заголовок 2 9 2" xfId="1300"/>
    <cellStyle name="Заголовок 2 9_46EE.2011(v1.0)" xfId="12247"/>
    <cellStyle name="Заголовок 3" xfId="30" builtinId="18" customBuiltin="1"/>
    <cellStyle name="Заголовок 3 2" xfId="236"/>
    <cellStyle name="Заголовок 3 2 2" xfId="1301"/>
    <cellStyle name="Заголовок 3 2_46EE.2011(v1.0)" xfId="12248"/>
    <cellStyle name="Заголовок 3 3" xfId="1302"/>
    <cellStyle name="Заголовок 3 3 2" xfId="1303"/>
    <cellStyle name="Заголовок 3 3_46EE.2011(v1.0)" xfId="12249"/>
    <cellStyle name="Заголовок 3 4" xfId="1304"/>
    <cellStyle name="Заголовок 3 4 2" xfId="1305"/>
    <cellStyle name="Заголовок 3 4_46EE.2011(v1.0)" xfId="12250"/>
    <cellStyle name="Заголовок 3 5" xfId="1306"/>
    <cellStyle name="Заголовок 3 5 2" xfId="1307"/>
    <cellStyle name="Заголовок 3 5_46EE.2011(v1.0)" xfId="12251"/>
    <cellStyle name="Заголовок 3 6" xfId="1308"/>
    <cellStyle name="Заголовок 3 6 2" xfId="1309"/>
    <cellStyle name="Заголовок 3 6_46EE.2011(v1.0)" xfId="12252"/>
    <cellStyle name="Заголовок 3 7" xfId="1310"/>
    <cellStyle name="Заголовок 3 7 2" xfId="1311"/>
    <cellStyle name="Заголовок 3 7_46EE.2011(v1.0)" xfId="12253"/>
    <cellStyle name="Заголовок 3 8" xfId="1312"/>
    <cellStyle name="Заголовок 3 8 2" xfId="1313"/>
    <cellStyle name="Заголовок 3 8_46EE.2011(v1.0)" xfId="12254"/>
    <cellStyle name="Заголовок 3 9" xfId="1314"/>
    <cellStyle name="Заголовок 3 9 2" xfId="1315"/>
    <cellStyle name="Заголовок 3 9_46EE.2011(v1.0)" xfId="12255"/>
    <cellStyle name="Заголовок 4" xfId="31" builtinId="19" customBuiltin="1"/>
    <cellStyle name="Заголовок 4 2" xfId="237"/>
    <cellStyle name="Заголовок 4 2 2" xfId="1316"/>
    <cellStyle name="Заголовок 4 3" xfId="1317"/>
    <cellStyle name="Заголовок 4 3 2" xfId="1318"/>
    <cellStyle name="Заголовок 4 4" xfId="1319"/>
    <cellStyle name="Заголовок 4 4 2" xfId="1320"/>
    <cellStyle name="Заголовок 4 5" xfId="1321"/>
    <cellStyle name="Заголовок 4 5 2" xfId="1322"/>
    <cellStyle name="Заголовок 4 6" xfId="1323"/>
    <cellStyle name="Заголовок 4 6 2" xfId="1324"/>
    <cellStyle name="Заголовок 4 7" xfId="1325"/>
    <cellStyle name="Заголовок 4 7 2" xfId="1326"/>
    <cellStyle name="Заголовок 4 8" xfId="1327"/>
    <cellStyle name="Заголовок 4 8 2" xfId="1328"/>
    <cellStyle name="Заголовок 4 9" xfId="1329"/>
    <cellStyle name="Заголовок 4 9 2" xfId="1330"/>
    <cellStyle name="Заголовок 5" xfId="420"/>
    <cellStyle name="Заголовок 5 2" xfId="1331"/>
    <cellStyle name="Заголовок 6" xfId="1332"/>
    <cellStyle name="Заголовок 6 2" xfId="1333"/>
    <cellStyle name="Заголовок 7" xfId="1334"/>
    <cellStyle name="Заголовок 7 2" xfId="1335"/>
    <cellStyle name="Заголовок 8" xfId="1336"/>
    <cellStyle name="Заголовок 8 2" xfId="1337"/>
    <cellStyle name="Заголовок 9" xfId="1338"/>
    <cellStyle name="Заголовок 9 2" xfId="1339"/>
    <cellStyle name="Заголовок таблицы" xfId="1340"/>
    <cellStyle name="Заголовок таблицы 2" xfId="1341"/>
    <cellStyle name="Заголовок таблицы 2 2" xfId="1342"/>
    <cellStyle name="Заголовок таблицы 2 3" xfId="1343"/>
    <cellStyle name="Заголовок таблицы 2 4" xfId="1344"/>
    <cellStyle name="ЗАГОЛОВОК1" xfId="238"/>
    <cellStyle name="ЗАГОЛОВОК2" xfId="239"/>
    <cellStyle name="ЗаголовокСтолбца" xfId="240"/>
    <cellStyle name="Защитный" xfId="241"/>
    <cellStyle name="Значение" xfId="242"/>
    <cellStyle name="Значение 2" xfId="1345"/>
    <cellStyle name="Значение 3" xfId="1346"/>
    <cellStyle name="Зоголовок" xfId="243"/>
    <cellStyle name="Итог" xfId="32" builtinId="25" customBuiltin="1"/>
    <cellStyle name="Итог 2" xfId="244"/>
    <cellStyle name="Итог 2 2" xfId="1347"/>
    <cellStyle name="Итог 2 2 2" xfId="1348"/>
    <cellStyle name="Итог 2 2 3" xfId="1349"/>
    <cellStyle name="Итог 2 3" xfId="1350"/>
    <cellStyle name="Итог 2 3 2" xfId="1351"/>
    <cellStyle name="Итог 2 3 3" xfId="1352"/>
    <cellStyle name="Итог 2 4" xfId="1353"/>
    <cellStyle name="Итог 2 5" xfId="1354"/>
    <cellStyle name="Итог 2_46EE.2011(v1.0)" xfId="12256"/>
    <cellStyle name="Итог 3" xfId="1355"/>
    <cellStyle name="Итог 3 2" xfId="1356"/>
    <cellStyle name="Итог 3 2 2" xfId="1357"/>
    <cellStyle name="Итог 3 2 3" xfId="1358"/>
    <cellStyle name="Итог 3 3" xfId="1359"/>
    <cellStyle name="Итог 3 4" xfId="1360"/>
    <cellStyle name="Итог 3_46EE.2011(v1.0)" xfId="12257"/>
    <cellStyle name="Итог 4" xfId="1361"/>
    <cellStyle name="Итог 4 2" xfId="1362"/>
    <cellStyle name="Итог 4 2 2" xfId="1363"/>
    <cellStyle name="Итог 4 2 3" xfId="1364"/>
    <cellStyle name="Итог 4 3" xfId="1365"/>
    <cellStyle name="Итог 4 4" xfId="1366"/>
    <cellStyle name="Итог 4_46EE.2011(v1.0)" xfId="12258"/>
    <cellStyle name="Итог 5" xfId="1367"/>
    <cellStyle name="Итог 5 2" xfId="1368"/>
    <cellStyle name="Итог 5 2 2" xfId="1369"/>
    <cellStyle name="Итог 5 2 3" xfId="1370"/>
    <cellStyle name="Итог 5 3" xfId="1371"/>
    <cellStyle name="Итог 5 4" xfId="1372"/>
    <cellStyle name="Итог 5_46EE.2011(v1.0)" xfId="12259"/>
    <cellStyle name="Итог 6" xfId="1373"/>
    <cellStyle name="Итог 6 2" xfId="1374"/>
    <cellStyle name="Итог 6 2 2" xfId="1375"/>
    <cellStyle name="Итог 6 2 3" xfId="1376"/>
    <cellStyle name="Итог 6 3" xfId="1377"/>
    <cellStyle name="Итог 6 4" xfId="1378"/>
    <cellStyle name="Итог 6_46EE.2011(v1.0)" xfId="12260"/>
    <cellStyle name="Итог 7" xfId="1379"/>
    <cellStyle name="Итог 7 2" xfId="1380"/>
    <cellStyle name="Итог 7 2 2" xfId="1381"/>
    <cellStyle name="Итог 7 2 3" xfId="1382"/>
    <cellStyle name="Итог 7 3" xfId="1383"/>
    <cellStyle name="Итог 7 4" xfId="1384"/>
    <cellStyle name="Итог 7_46EE.2011(v1.0)" xfId="12261"/>
    <cellStyle name="Итог 8" xfId="1385"/>
    <cellStyle name="Итог 8 2" xfId="1386"/>
    <cellStyle name="Итог 8 2 2" xfId="1387"/>
    <cellStyle name="Итог 8 2 3" xfId="1388"/>
    <cellStyle name="Итог 8 3" xfId="1389"/>
    <cellStyle name="Итог 8 4" xfId="1390"/>
    <cellStyle name="Итог 8_46EE.2011(v1.0)" xfId="12262"/>
    <cellStyle name="Итог 9" xfId="1391"/>
    <cellStyle name="Итог 9 2" xfId="1392"/>
    <cellStyle name="Итог 9 2 2" xfId="1393"/>
    <cellStyle name="Итог 9 2 3" xfId="1394"/>
    <cellStyle name="Итог 9 3" xfId="1395"/>
    <cellStyle name="Итог 9 4" xfId="1396"/>
    <cellStyle name="Итог 9_46EE.2011(v1.0)" xfId="12263"/>
    <cellStyle name="Итого" xfId="245"/>
    <cellStyle name="Итого 2" xfId="1397"/>
    <cellStyle name="Итого 3" xfId="1398"/>
    <cellStyle name="ИТОГОВЫЙ" xfId="246"/>
    <cellStyle name="ИТОГОВЫЙ 2" xfId="1399"/>
    <cellStyle name="ИТОГОВЫЙ 3" xfId="1400"/>
    <cellStyle name="ИТОГОВЫЙ 4" xfId="1401"/>
    <cellStyle name="ИТОГОВЫЙ 5" xfId="1402"/>
    <cellStyle name="ИТОГОВЫЙ 6" xfId="1403"/>
    <cellStyle name="ИТОГОВЫЙ 7" xfId="1404"/>
    <cellStyle name="ИТОГОВЫЙ 8" xfId="1405"/>
    <cellStyle name="ИТОГОВЫЙ 9" xfId="12264"/>
    <cellStyle name="ИТОГОВЫЙ_1" xfId="1406"/>
    <cellStyle name="Контрольная ячейка" xfId="33" builtinId="23" customBuiltin="1"/>
    <cellStyle name="Контрольная ячейка 2" xfId="247"/>
    <cellStyle name="Контрольная ячейка 2 2" xfId="1407"/>
    <cellStyle name="Контрольная ячейка 2_46EE.2011(v1.0)" xfId="12265"/>
    <cellStyle name="Контрольная ячейка 3" xfId="1408"/>
    <cellStyle name="Контрольная ячейка 3 2" xfId="1409"/>
    <cellStyle name="Контрольная ячейка 3_46EE.2011(v1.0)" xfId="12266"/>
    <cellStyle name="Контрольная ячейка 4" xfId="1410"/>
    <cellStyle name="Контрольная ячейка 4 2" xfId="1411"/>
    <cellStyle name="Контрольная ячейка 4_46EE.2011(v1.0)" xfId="12267"/>
    <cellStyle name="Контрольная ячейка 5" xfId="1412"/>
    <cellStyle name="Контрольная ячейка 5 2" xfId="1413"/>
    <cellStyle name="Контрольная ячейка 5_46EE.2011(v1.0)" xfId="12268"/>
    <cellStyle name="Контрольная ячейка 6" xfId="1414"/>
    <cellStyle name="Контрольная ячейка 6 2" xfId="1415"/>
    <cellStyle name="Контрольная ячейка 6_46EE.2011(v1.0)" xfId="12269"/>
    <cellStyle name="Контрольная ячейка 7" xfId="1416"/>
    <cellStyle name="Контрольная ячейка 7 2" xfId="1417"/>
    <cellStyle name="Контрольная ячейка 7_46EE.2011(v1.0)" xfId="12270"/>
    <cellStyle name="Контрольная ячейка 8" xfId="1418"/>
    <cellStyle name="Контрольная ячейка 8 2" xfId="1419"/>
    <cellStyle name="Контрольная ячейка 8_46EE.2011(v1.0)" xfId="12271"/>
    <cellStyle name="Контрольная ячейка 9" xfId="1420"/>
    <cellStyle name="Контрольная ячейка 9 2" xfId="1421"/>
    <cellStyle name="Контрольная ячейка 9_46EE.2011(v1.0)" xfId="12272"/>
    <cellStyle name="Лев.шапка" xfId="1422"/>
    <cellStyle name="Лев.шапка 2" xfId="1423"/>
    <cellStyle name="Лев.шапка 2 2" xfId="1424"/>
    <cellStyle name="Лев.шапка 3" xfId="1425"/>
    <cellStyle name="Миша (бланки отчетности)" xfId="12273"/>
    <cellStyle name="Мои наименования показателей" xfId="248"/>
    <cellStyle name="Мои наименования показателей 2" xfId="249"/>
    <cellStyle name="Мои наименования показателей 2 2" xfId="1426"/>
    <cellStyle name="Мои наименования показателей 2 3" xfId="1427"/>
    <cellStyle name="Мои наименования показателей 2 4" xfId="1428"/>
    <cellStyle name="Мои наименования показателей 2 5" xfId="1429"/>
    <cellStyle name="Мои наименования показателей 2 6" xfId="1430"/>
    <cellStyle name="Мои наименования показателей 2 7" xfId="1431"/>
    <cellStyle name="Мои наименования показателей 2 8" xfId="1432"/>
    <cellStyle name="Мои наименования показателей 2 9" xfId="12274"/>
    <cellStyle name="Мои наименования показателей 2_1" xfId="1433"/>
    <cellStyle name="Мои наименования показателей 3" xfId="250"/>
    <cellStyle name="Мои наименования показателей 3 2" xfId="1434"/>
    <cellStyle name="Мои наименования показателей 3 3" xfId="1435"/>
    <cellStyle name="Мои наименования показателей 3 4" xfId="1436"/>
    <cellStyle name="Мои наименования показателей 3 5" xfId="1437"/>
    <cellStyle name="Мои наименования показателей 3 6" xfId="1438"/>
    <cellStyle name="Мои наименования показателей 3 7" xfId="1439"/>
    <cellStyle name="Мои наименования показателей 3 8" xfId="1440"/>
    <cellStyle name="Мои наименования показателей 3 9" xfId="12275"/>
    <cellStyle name="Мои наименования показателей 3_1" xfId="1441"/>
    <cellStyle name="Мои наименования показателей 4" xfId="251"/>
    <cellStyle name="Мои наименования показателей 4 2" xfId="1442"/>
    <cellStyle name="Мои наименования показателей 4 3" xfId="1443"/>
    <cellStyle name="Мои наименования показателей 4 4" xfId="1444"/>
    <cellStyle name="Мои наименования показателей 4 5" xfId="1445"/>
    <cellStyle name="Мои наименования показателей 4 6" xfId="1446"/>
    <cellStyle name="Мои наименования показателей 4 7" xfId="1447"/>
    <cellStyle name="Мои наименования показателей 4 8" xfId="1448"/>
    <cellStyle name="Мои наименования показателей 4 9" xfId="12276"/>
    <cellStyle name="Мои наименования показателей 4_1" xfId="1449"/>
    <cellStyle name="Мои наименования показателей 5" xfId="252"/>
    <cellStyle name="Мои наименования показателей 5 2" xfId="1450"/>
    <cellStyle name="Мои наименования показателей 5 3" xfId="1451"/>
    <cellStyle name="Мои наименования показателей 5 4" xfId="1452"/>
    <cellStyle name="Мои наименования показателей 5 5" xfId="1453"/>
    <cellStyle name="Мои наименования показателей 5 6" xfId="1454"/>
    <cellStyle name="Мои наименования показателей 5 7" xfId="1455"/>
    <cellStyle name="Мои наименования показателей 5 8" xfId="1456"/>
    <cellStyle name="Мои наименования показателей 5 9" xfId="12277"/>
    <cellStyle name="Мои наименования показателей 5_1" xfId="1457"/>
    <cellStyle name="Мои наименования показателей 6" xfId="1458"/>
    <cellStyle name="Мои наименования показателей 6 2" xfId="1459"/>
    <cellStyle name="Мои наименования показателей 6 3" xfId="12278"/>
    <cellStyle name="Мои наименования показателей 6_46EE.2011(v1.0)" xfId="12279"/>
    <cellStyle name="Мои наименования показателей 7" xfId="1460"/>
    <cellStyle name="Мои наименования показателей 7 2" xfId="1461"/>
    <cellStyle name="Мои наименования показателей 7 3" xfId="12280"/>
    <cellStyle name="Мои наименования показателей 7_46EE.2011(v1.0)" xfId="12281"/>
    <cellStyle name="Мои наименования показателей 8" xfId="1462"/>
    <cellStyle name="Мои наименования показателей 8 2" xfId="1463"/>
    <cellStyle name="Мои наименования показателей 8 3" xfId="12282"/>
    <cellStyle name="Мои наименования показателей 8_46EE.2011(v1.0)" xfId="12283"/>
    <cellStyle name="Мои наименования показателей_46TE.RT(v1.0)" xfId="1464"/>
    <cellStyle name="Мой заголовок" xfId="253"/>
    <cellStyle name="Мой заголовок листа" xfId="254"/>
    <cellStyle name="назв фил" xfId="255"/>
    <cellStyle name="назв фил 2" xfId="1465"/>
    <cellStyle name="назв фил 3" xfId="1466"/>
    <cellStyle name="Название" xfId="34" builtinId="15" customBuiltin="1"/>
    <cellStyle name="Название 2" xfId="256"/>
    <cellStyle name="Название 2 2" xfId="1467"/>
    <cellStyle name="Название 3" xfId="1468"/>
    <cellStyle name="Название 3 2" xfId="1469"/>
    <cellStyle name="Название 4" xfId="1470"/>
    <cellStyle name="Название 4 2" xfId="1471"/>
    <cellStyle name="Название 5" xfId="1472"/>
    <cellStyle name="Название 5 2" xfId="1473"/>
    <cellStyle name="Название 6" xfId="1474"/>
    <cellStyle name="Название 6 2" xfId="1475"/>
    <cellStyle name="Название 7" xfId="1476"/>
    <cellStyle name="Название 7 2" xfId="1477"/>
    <cellStyle name="Название 8" xfId="1478"/>
    <cellStyle name="Название 8 2" xfId="1479"/>
    <cellStyle name="Название 9" xfId="1480"/>
    <cellStyle name="Название 9 2" xfId="1481"/>
    <cellStyle name="Невидимый" xfId="12284"/>
    <cellStyle name="Нейтральный" xfId="35" builtinId="28" customBuiltin="1"/>
    <cellStyle name="Нейтральный 2" xfId="257"/>
    <cellStyle name="Нейтральный 2 2" xfId="1482"/>
    <cellStyle name="Нейтральный 3" xfId="1483"/>
    <cellStyle name="Нейтральный 3 2" xfId="1484"/>
    <cellStyle name="Нейтральный 4" xfId="1485"/>
    <cellStyle name="Нейтральный 4 2" xfId="1486"/>
    <cellStyle name="Нейтральный 5" xfId="1487"/>
    <cellStyle name="Нейтральный 5 2" xfId="1488"/>
    <cellStyle name="Нейтральный 6" xfId="1489"/>
    <cellStyle name="Нейтральный 6 2" xfId="1490"/>
    <cellStyle name="Нейтральный 7" xfId="1491"/>
    <cellStyle name="Нейтральный 7 2" xfId="1492"/>
    <cellStyle name="Нейтральный 8" xfId="1493"/>
    <cellStyle name="Нейтральный 8 2" xfId="1494"/>
    <cellStyle name="Нейтральный 9" xfId="1495"/>
    <cellStyle name="Нейтральный 9 2" xfId="1496"/>
    <cellStyle name="Низ1" xfId="12285"/>
    <cellStyle name="Низ2" xfId="12286"/>
    <cellStyle name="Нум.горизонтальная" xfId="1497"/>
    <cellStyle name="Нум.горизонтальная 2" xfId="1498"/>
    <cellStyle name="Нум.горизонтальная 3" xfId="1499"/>
    <cellStyle name="Нумерация" xfId="1500"/>
    <cellStyle name="Обычный" xfId="0" builtinId="0"/>
    <cellStyle name="Обычный 10" xfId="1501"/>
    <cellStyle name="Обычный 10 11" xfId="12391"/>
    <cellStyle name="Обычный 10 2" xfId="1502"/>
    <cellStyle name="Обычный 10 2 2" xfId="1503"/>
    <cellStyle name="Обычный 10 2 3" xfId="1504"/>
    <cellStyle name="Обычный 10 3" xfId="1505"/>
    <cellStyle name="Обычный 10 3 2" xfId="1506"/>
    <cellStyle name="Обычный 10 3 3" xfId="1507"/>
    <cellStyle name="Обычный 10 4" xfId="1508"/>
    <cellStyle name="Обычный 10 4 2" xfId="1509"/>
    <cellStyle name="Обычный 11" xfId="1510"/>
    <cellStyle name="Обычный 11 2" xfId="1511"/>
    <cellStyle name="Обычный 11 2 2" xfId="1512"/>
    <cellStyle name="Обычный 11 2 2 2" xfId="1513"/>
    <cellStyle name="Обычный 11 2 2 3" xfId="1514"/>
    <cellStyle name="Обычный 11 2 3" xfId="1515"/>
    <cellStyle name="Обычный 11 2 3 2" xfId="1516"/>
    <cellStyle name="Обычный 11 2 4" xfId="1517"/>
    <cellStyle name="Обычный 11 2 5" xfId="1518"/>
    <cellStyle name="Обычный 11 3" xfId="1519"/>
    <cellStyle name="Обычный 11 3 2" xfId="1520"/>
    <cellStyle name="Обычный 11 3 3" xfId="1521"/>
    <cellStyle name="Обычный 11 4" xfId="1522"/>
    <cellStyle name="Обычный 11 5" xfId="1523"/>
    <cellStyle name="Обычный 11 6" xfId="1524"/>
    <cellStyle name="Обычный 11_ARMRAZR" xfId="12287"/>
    <cellStyle name="Обычный 12" xfId="421"/>
    <cellStyle name="Обычный 12 2" xfId="422"/>
    <cellStyle name="Обычный 12 2 10" xfId="1525"/>
    <cellStyle name="Обычный 12 2 11" xfId="1526"/>
    <cellStyle name="Обычный 12 2 2" xfId="1527"/>
    <cellStyle name="Обычный 12 2 2 10" xfId="1528"/>
    <cellStyle name="Обычный 12 2 2 2" xfId="1529"/>
    <cellStyle name="Обычный 12 2 2 2 2" xfId="1530"/>
    <cellStyle name="Обычный 12 2 2 2 2 2" xfId="1531"/>
    <cellStyle name="Обычный 12 2 2 2 2 2 2" xfId="1532"/>
    <cellStyle name="Обычный 12 2 2 2 2 2 2 2" xfId="1533"/>
    <cellStyle name="Обычный 12 2 2 2 2 2 2 2 2" xfId="1534"/>
    <cellStyle name="Обычный 12 2 2 2 2 2 2 2 3" xfId="1535"/>
    <cellStyle name="Обычный 12 2 2 2 2 2 2 3" xfId="1536"/>
    <cellStyle name="Обычный 12 2 2 2 2 2 2 4" xfId="1537"/>
    <cellStyle name="Обычный 12 2 2 2 2 2 3" xfId="1538"/>
    <cellStyle name="Обычный 12 2 2 2 2 2 3 2" xfId="1539"/>
    <cellStyle name="Обычный 12 2 2 2 2 2 3 3" xfId="1540"/>
    <cellStyle name="Обычный 12 2 2 2 2 2 4" xfId="1541"/>
    <cellStyle name="Обычный 12 2 2 2 2 2 4 2" xfId="1542"/>
    <cellStyle name="Обычный 12 2 2 2 2 2 5" xfId="1543"/>
    <cellStyle name="Обычный 12 2 2 2 2 3" xfId="1544"/>
    <cellStyle name="Обычный 12 2 2 2 2 3 2" xfId="1545"/>
    <cellStyle name="Обычный 12 2 2 2 2 3 2 2" xfId="1546"/>
    <cellStyle name="Обычный 12 2 2 2 2 3 2 3" xfId="1547"/>
    <cellStyle name="Обычный 12 2 2 2 2 3 3" xfId="1548"/>
    <cellStyle name="Обычный 12 2 2 2 2 3 4" xfId="1549"/>
    <cellStyle name="Обычный 12 2 2 2 2 4" xfId="1550"/>
    <cellStyle name="Обычный 12 2 2 2 2 4 2" xfId="1551"/>
    <cellStyle name="Обычный 12 2 2 2 2 4 3" xfId="1552"/>
    <cellStyle name="Обычный 12 2 2 2 2 5" xfId="1553"/>
    <cellStyle name="Обычный 12 2 2 2 2 5 2" xfId="1554"/>
    <cellStyle name="Обычный 12 2 2 2 2 6" xfId="1555"/>
    <cellStyle name="Обычный 12 2 2 2 2 7" xfId="1556"/>
    <cellStyle name="Обычный 12 2 2 2 3" xfId="1557"/>
    <cellStyle name="Обычный 12 2 2 2 3 2" xfId="1558"/>
    <cellStyle name="Обычный 12 2 2 2 3 2 2" xfId="1559"/>
    <cellStyle name="Обычный 12 2 2 2 3 2 2 2" xfId="1560"/>
    <cellStyle name="Обычный 12 2 2 2 3 2 2 3" xfId="1561"/>
    <cellStyle name="Обычный 12 2 2 2 3 2 3" xfId="1562"/>
    <cellStyle name="Обычный 12 2 2 2 3 2 4" xfId="1563"/>
    <cellStyle name="Обычный 12 2 2 2 3 3" xfId="1564"/>
    <cellStyle name="Обычный 12 2 2 2 3 3 2" xfId="1565"/>
    <cellStyle name="Обычный 12 2 2 2 3 3 3" xfId="1566"/>
    <cellStyle name="Обычный 12 2 2 2 3 4" xfId="1567"/>
    <cellStyle name="Обычный 12 2 2 2 3 4 2" xfId="1568"/>
    <cellStyle name="Обычный 12 2 2 2 3 5" xfId="1569"/>
    <cellStyle name="Обычный 12 2 2 2 4" xfId="1570"/>
    <cellStyle name="Обычный 12 2 2 2 4 2" xfId="1571"/>
    <cellStyle name="Обычный 12 2 2 2 4 2 2" xfId="1572"/>
    <cellStyle name="Обычный 12 2 2 2 4 2 3" xfId="1573"/>
    <cellStyle name="Обычный 12 2 2 2 4 3" xfId="1574"/>
    <cellStyle name="Обычный 12 2 2 2 4 3 2" xfId="1575"/>
    <cellStyle name="Обычный 12 2 2 2 4 4" xfId="1576"/>
    <cellStyle name="Обычный 12 2 2 2 5" xfId="1577"/>
    <cellStyle name="Обычный 12 2 2 2 5 2" xfId="1578"/>
    <cellStyle name="Обычный 12 2 2 2 5 3" xfId="1579"/>
    <cellStyle name="Обычный 12 2 2 2 6" xfId="1580"/>
    <cellStyle name="Обычный 12 2 2 2 6 2" xfId="1581"/>
    <cellStyle name="Обычный 12 2 2 2 7" xfId="1582"/>
    <cellStyle name="Обычный 12 2 2 2 8" xfId="1583"/>
    <cellStyle name="Обычный 12 2 2 2 9" xfId="1584"/>
    <cellStyle name="Обычный 12 2 2 3" xfId="1585"/>
    <cellStyle name="Обычный 12 2 2 3 2" xfId="1586"/>
    <cellStyle name="Обычный 12 2 2 3 2 2" xfId="1587"/>
    <cellStyle name="Обычный 12 2 2 3 2 2 2" xfId="1588"/>
    <cellStyle name="Обычный 12 2 2 3 2 2 2 2" xfId="1589"/>
    <cellStyle name="Обычный 12 2 2 3 2 2 2 3" xfId="1590"/>
    <cellStyle name="Обычный 12 2 2 3 2 2 3" xfId="1591"/>
    <cellStyle name="Обычный 12 2 2 3 2 2 4" xfId="1592"/>
    <cellStyle name="Обычный 12 2 2 3 2 3" xfId="1593"/>
    <cellStyle name="Обычный 12 2 2 3 2 3 2" xfId="1594"/>
    <cellStyle name="Обычный 12 2 2 3 2 3 3" xfId="1595"/>
    <cellStyle name="Обычный 12 2 2 3 2 4" xfId="1596"/>
    <cellStyle name="Обычный 12 2 2 3 2 4 2" xfId="1597"/>
    <cellStyle name="Обычный 12 2 2 3 2 5" xfId="1598"/>
    <cellStyle name="Обычный 12 2 2 3 3" xfId="1599"/>
    <cellStyle name="Обычный 12 2 2 3 3 2" xfId="1600"/>
    <cellStyle name="Обычный 12 2 2 3 3 2 2" xfId="1601"/>
    <cellStyle name="Обычный 12 2 2 3 3 2 3" xfId="1602"/>
    <cellStyle name="Обычный 12 2 2 3 3 3" xfId="1603"/>
    <cellStyle name="Обычный 12 2 2 3 3 4" xfId="1604"/>
    <cellStyle name="Обычный 12 2 2 3 4" xfId="1605"/>
    <cellStyle name="Обычный 12 2 2 3 4 2" xfId="1606"/>
    <cellStyle name="Обычный 12 2 2 3 4 3" xfId="1607"/>
    <cellStyle name="Обычный 12 2 2 3 5" xfId="1608"/>
    <cellStyle name="Обычный 12 2 2 3 5 2" xfId="1609"/>
    <cellStyle name="Обычный 12 2 2 3 6" xfId="1610"/>
    <cellStyle name="Обычный 12 2 2 3 7" xfId="1611"/>
    <cellStyle name="Обычный 12 2 2 4" xfId="1612"/>
    <cellStyle name="Обычный 12 2 2 4 2" xfId="1613"/>
    <cellStyle name="Обычный 12 2 2 4 2 2" xfId="1614"/>
    <cellStyle name="Обычный 12 2 2 4 2 2 2" xfId="1615"/>
    <cellStyle name="Обычный 12 2 2 4 2 2 3" xfId="1616"/>
    <cellStyle name="Обычный 12 2 2 4 2 3" xfId="1617"/>
    <cellStyle name="Обычный 12 2 2 4 2 4" xfId="1618"/>
    <cellStyle name="Обычный 12 2 2 4 3" xfId="1619"/>
    <cellStyle name="Обычный 12 2 2 4 3 2" xfId="1620"/>
    <cellStyle name="Обычный 12 2 2 4 3 3" xfId="1621"/>
    <cellStyle name="Обычный 12 2 2 4 4" xfId="1622"/>
    <cellStyle name="Обычный 12 2 2 4 4 2" xfId="1623"/>
    <cellStyle name="Обычный 12 2 2 4 5" xfId="1624"/>
    <cellStyle name="Обычный 12 2 2 5" xfId="1625"/>
    <cellStyle name="Обычный 12 2 2 5 2" xfId="1626"/>
    <cellStyle name="Обычный 12 2 2 5 2 2" xfId="1627"/>
    <cellStyle name="Обычный 12 2 2 5 2 3" xfId="1628"/>
    <cellStyle name="Обычный 12 2 2 5 3" xfId="1629"/>
    <cellStyle name="Обычный 12 2 2 5 3 2" xfId="1630"/>
    <cellStyle name="Обычный 12 2 2 5 4" xfId="1631"/>
    <cellStyle name="Обычный 12 2 2 6" xfId="1632"/>
    <cellStyle name="Обычный 12 2 2 6 2" xfId="1633"/>
    <cellStyle name="Обычный 12 2 2 6 3" xfId="1634"/>
    <cellStyle name="Обычный 12 2 2 7" xfId="1635"/>
    <cellStyle name="Обычный 12 2 2 7 2" xfId="1636"/>
    <cellStyle name="Обычный 12 2 2 8" xfId="1637"/>
    <cellStyle name="Обычный 12 2 2 9" xfId="1638"/>
    <cellStyle name="Обычный 12 2 3" xfId="1639"/>
    <cellStyle name="Обычный 12 2 3 2" xfId="1640"/>
    <cellStyle name="Обычный 12 2 3 2 2" xfId="1641"/>
    <cellStyle name="Обычный 12 2 3 2 2 2" xfId="1642"/>
    <cellStyle name="Обычный 12 2 3 2 2 2 2" xfId="1643"/>
    <cellStyle name="Обычный 12 2 3 2 2 2 2 2" xfId="1644"/>
    <cellStyle name="Обычный 12 2 3 2 2 2 2 3" xfId="1645"/>
    <cellStyle name="Обычный 12 2 3 2 2 2 3" xfId="1646"/>
    <cellStyle name="Обычный 12 2 3 2 2 2 4" xfId="1647"/>
    <cellStyle name="Обычный 12 2 3 2 2 3" xfId="1648"/>
    <cellStyle name="Обычный 12 2 3 2 2 3 2" xfId="1649"/>
    <cellStyle name="Обычный 12 2 3 2 2 3 3" xfId="1650"/>
    <cellStyle name="Обычный 12 2 3 2 2 4" xfId="1651"/>
    <cellStyle name="Обычный 12 2 3 2 2 4 2" xfId="1652"/>
    <cellStyle name="Обычный 12 2 3 2 2 5" xfId="1653"/>
    <cellStyle name="Обычный 12 2 3 2 3" xfId="1654"/>
    <cellStyle name="Обычный 12 2 3 2 3 2" xfId="1655"/>
    <cellStyle name="Обычный 12 2 3 2 3 2 2" xfId="1656"/>
    <cellStyle name="Обычный 12 2 3 2 3 2 3" xfId="1657"/>
    <cellStyle name="Обычный 12 2 3 2 3 3" xfId="1658"/>
    <cellStyle name="Обычный 12 2 3 2 3 4" xfId="1659"/>
    <cellStyle name="Обычный 12 2 3 2 4" xfId="1660"/>
    <cellStyle name="Обычный 12 2 3 2 4 2" xfId="1661"/>
    <cellStyle name="Обычный 12 2 3 2 4 3" xfId="1662"/>
    <cellStyle name="Обычный 12 2 3 2 5" xfId="1663"/>
    <cellStyle name="Обычный 12 2 3 2 5 2" xfId="1664"/>
    <cellStyle name="Обычный 12 2 3 2 6" xfId="1665"/>
    <cellStyle name="Обычный 12 2 3 2 7" xfId="1666"/>
    <cellStyle name="Обычный 12 2 3 3" xfId="1667"/>
    <cellStyle name="Обычный 12 2 3 3 2" xfId="1668"/>
    <cellStyle name="Обычный 12 2 3 3 2 2" xfId="1669"/>
    <cellStyle name="Обычный 12 2 3 3 2 2 2" xfId="1670"/>
    <cellStyle name="Обычный 12 2 3 3 2 2 3" xfId="1671"/>
    <cellStyle name="Обычный 12 2 3 3 2 3" xfId="1672"/>
    <cellStyle name="Обычный 12 2 3 3 2 4" xfId="1673"/>
    <cellStyle name="Обычный 12 2 3 3 3" xfId="1674"/>
    <cellStyle name="Обычный 12 2 3 3 3 2" xfId="1675"/>
    <cellStyle name="Обычный 12 2 3 3 3 3" xfId="1676"/>
    <cellStyle name="Обычный 12 2 3 3 4" xfId="1677"/>
    <cellStyle name="Обычный 12 2 3 3 4 2" xfId="1678"/>
    <cellStyle name="Обычный 12 2 3 3 5" xfId="1679"/>
    <cellStyle name="Обычный 12 2 3 4" xfId="1680"/>
    <cellStyle name="Обычный 12 2 3 4 2" xfId="1681"/>
    <cellStyle name="Обычный 12 2 3 4 2 2" xfId="1682"/>
    <cellStyle name="Обычный 12 2 3 4 2 3" xfId="1683"/>
    <cellStyle name="Обычный 12 2 3 4 3" xfId="1684"/>
    <cellStyle name="Обычный 12 2 3 4 3 2" xfId="1685"/>
    <cellStyle name="Обычный 12 2 3 4 4" xfId="1686"/>
    <cellStyle name="Обычный 12 2 3 5" xfId="1687"/>
    <cellStyle name="Обычный 12 2 3 5 2" xfId="1688"/>
    <cellStyle name="Обычный 12 2 3 5 3" xfId="1689"/>
    <cellStyle name="Обычный 12 2 3 6" xfId="1690"/>
    <cellStyle name="Обычный 12 2 3 6 2" xfId="1691"/>
    <cellStyle name="Обычный 12 2 3 7" xfId="1692"/>
    <cellStyle name="Обычный 12 2 3 8" xfId="1693"/>
    <cellStyle name="Обычный 12 2 3 9" xfId="1694"/>
    <cellStyle name="Обычный 12 2 4" xfId="1695"/>
    <cellStyle name="Обычный 12 2 4 2" xfId="1696"/>
    <cellStyle name="Обычный 12 2 4 2 2" xfId="1697"/>
    <cellStyle name="Обычный 12 2 4 2 2 2" xfId="1698"/>
    <cellStyle name="Обычный 12 2 4 2 2 2 2" xfId="1699"/>
    <cellStyle name="Обычный 12 2 4 2 2 2 3" xfId="1700"/>
    <cellStyle name="Обычный 12 2 4 2 2 3" xfId="1701"/>
    <cellStyle name="Обычный 12 2 4 2 2 4" xfId="1702"/>
    <cellStyle name="Обычный 12 2 4 2 3" xfId="1703"/>
    <cellStyle name="Обычный 12 2 4 2 3 2" xfId="1704"/>
    <cellStyle name="Обычный 12 2 4 2 3 3" xfId="1705"/>
    <cellStyle name="Обычный 12 2 4 2 4" xfId="1706"/>
    <cellStyle name="Обычный 12 2 4 2 4 2" xfId="1707"/>
    <cellStyle name="Обычный 12 2 4 2 5" xfId="1708"/>
    <cellStyle name="Обычный 12 2 4 3" xfId="1709"/>
    <cellStyle name="Обычный 12 2 4 3 2" xfId="1710"/>
    <cellStyle name="Обычный 12 2 4 3 2 2" xfId="1711"/>
    <cellStyle name="Обычный 12 2 4 3 2 3" xfId="1712"/>
    <cellStyle name="Обычный 12 2 4 3 3" xfId="1713"/>
    <cellStyle name="Обычный 12 2 4 3 3 2" xfId="1714"/>
    <cellStyle name="Обычный 12 2 4 3 4" xfId="1715"/>
    <cellStyle name="Обычный 12 2 4 4" xfId="1716"/>
    <cellStyle name="Обычный 12 2 4 4 2" xfId="1717"/>
    <cellStyle name="Обычный 12 2 4 4 3" xfId="1718"/>
    <cellStyle name="Обычный 12 2 4 5" xfId="1719"/>
    <cellStyle name="Обычный 12 2 4 5 2" xfId="1720"/>
    <cellStyle name="Обычный 12 2 4 6" xfId="1721"/>
    <cellStyle name="Обычный 12 2 4 7" xfId="1722"/>
    <cellStyle name="Обычный 12 2 5" xfId="1723"/>
    <cellStyle name="Обычный 12 2 5 2" xfId="1724"/>
    <cellStyle name="Обычный 12 2 5 2 2" xfId="1725"/>
    <cellStyle name="Обычный 12 2 5 2 2 2" xfId="1726"/>
    <cellStyle name="Обычный 12 2 5 2 2 3" xfId="1727"/>
    <cellStyle name="Обычный 12 2 5 2 3" xfId="1728"/>
    <cellStyle name="Обычный 12 2 5 2 4" xfId="1729"/>
    <cellStyle name="Обычный 12 2 5 3" xfId="1730"/>
    <cellStyle name="Обычный 12 2 5 3 2" xfId="1731"/>
    <cellStyle name="Обычный 12 2 5 3 3" xfId="1732"/>
    <cellStyle name="Обычный 12 2 5 4" xfId="1733"/>
    <cellStyle name="Обычный 12 2 5 4 2" xfId="1734"/>
    <cellStyle name="Обычный 12 2 5 5" xfId="1735"/>
    <cellStyle name="Обычный 12 2 6" xfId="1736"/>
    <cellStyle name="Обычный 12 2 6 2" xfId="1737"/>
    <cellStyle name="Обычный 12 2 6 2 2" xfId="1738"/>
    <cellStyle name="Обычный 12 2 6 2 3" xfId="1739"/>
    <cellStyle name="Обычный 12 2 6 3" xfId="1740"/>
    <cellStyle name="Обычный 12 2 6 3 2" xfId="1741"/>
    <cellStyle name="Обычный 12 2 6 4" xfId="1742"/>
    <cellStyle name="Обычный 12 2 7" xfId="1743"/>
    <cellStyle name="Обычный 12 2 7 2" xfId="1744"/>
    <cellStyle name="Обычный 12 2 7 2 2" xfId="1745"/>
    <cellStyle name="Обычный 12 2 7 3" xfId="1746"/>
    <cellStyle name="Обычный 12 2 8" xfId="1747"/>
    <cellStyle name="Обычный 12 2 8 2" xfId="1748"/>
    <cellStyle name="Обычный 12 2 9" xfId="1749"/>
    <cellStyle name="Обычный 12 2_К2 откорректированная" xfId="12288"/>
    <cellStyle name="Обычный 12 3" xfId="443"/>
    <cellStyle name="Обычный 12 4" xfId="1750"/>
    <cellStyle name="Обычный 12 4 3" xfId="12389"/>
    <cellStyle name="Обычный 12 5" xfId="1751"/>
    <cellStyle name="Обычный 13" xfId="1752"/>
    <cellStyle name="Обычный 13 10" xfId="1753"/>
    <cellStyle name="Обычный 13 11" xfId="1754"/>
    <cellStyle name="Обычный 13 12" xfId="1755"/>
    <cellStyle name="Обычный 13 2" xfId="1756"/>
    <cellStyle name="Обычный 13 2 2" xfId="1757"/>
    <cellStyle name="Обычный 13 2 2 10" xfId="1758"/>
    <cellStyle name="Обычный 13 2 2 11" xfId="1759"/>
    <cellStyle name="Обычный 13 2 2 12" xfId="1760"/>
    <cellStyle name="Обычный 13 2 2 2" xfId="1761"/>
    <cellStyle name="Обычный 13 2 2 2 10" xfId="1762"/>
    <cellStyle name="Обычный 13 2 2 2 11" xfId="1763"/>
    <cellStyle name="Обычный 13 2 2 2 2" xfId="1764"/>
    <cellStyle name="Обычный 13 2 2 2 2 10" xfId="1765"/>
    <cellStyle name="Обычный 13 2 2 2 2 2" xfId="1766"/>
    <cellStyle name="Обычный 13 2 2 2 2 2 2" xfId="1767"/>
    <cellStyle name="Обычный 13 2 2 2 2 2 2 2" xfId="1768"/>
    <cellStyle name="Обычный 13 2 2 2 2 2 2 2 2" xfId="1769"/>
    <cellStyle name="Обычный 13 2 2 2 2 2 2 2 2 2" xfId="1770"/>
    <cellStyle name="Обычный 13 2 2 2 2 2 2 2 2 2 2" xfId="1771"/>
    <cellStyle name="Обычный 13 2 2 2 2 2 2 2 2 2 3" xfId="1772"/>
    <cellStyle name="Обычный 13 2 2 2 2 2 2 2 2 3" xfId="1773"/>
    <cellStyle name="Обычный 13 2 2 2 2 2 2 2 2 4" xfId="1774"/>
    <cellStyle name="Обычный 13 2 2 2 2 2 2 2 3" xfId="1775"/>
    <cellStyle name="Обычный 13 2 2 2 2 2 2 2 3 2" xfId="1776"/>
    <cellStyle name="Обычный 13 2 2 2 2 2 2 2 3 3" xfId="1777"/>
    <cellStyle name="Обычный 13 2 2 2 2 2 2 2 4" xfId="1778"/>
    <cellStyle name="Обычный 13 2 2 2 2 2 2 2 4 2" xfId="1779"/>
    <cellStyle name="Обычный 13 2 2 2 2 2 2 2 5" xfId="1780"/>
    <cellStyle name="Обычный 13 2 2 2 2 2 2 3" xfId="1781"/>
    <cellStyle name="Обычный 13 2 2 2 2 2 2 3 2" xfId="1782"/>
    <cellStyle name="Обычный 13 2 2 2 2 2 2 3 2 2" xfId="1783"/>
    <cellStyle name="Обычный 13 2 2 2 2 2 2 3 2 3" xfId="1784"/>
    <cellStyle name="Обычный 13 2 2 2 2 2 2 3 3" xfId="1785"/>
    <cellStyle name="Обычный 13 2 2 2 2 2 2 3 4" xfId="1786"/>
    <cellStyle name="Обычный 13 2 2 2 2 2 2 4" xfId="1787"/>
    <cellStyle name="Обычный 13 2 2 2 2 2 2 4 2" xfId="1788"/>
    <cellStyle name="Обычный 13 2 2 2 2 2 2 4 3" xfId="1789"/>
    <cellStyle name="Обычный 13 2 2 2 2 2 2 5" xfId="1790"/>
    <cellStyle name="Обычный 13 2 2 2 2 2 2 5 2" xfId="1791"/>
    <cellStyle name="Обычный 13 2 2 2 2 2 2 6" xfId="1792"/>
    <cellStyle name="Обычный 13 2 2 2 2 2 2 7" xfId="1793"/>
    <cellStyle name="Обычный 13 2 2 2 2 2 3" xfId="1794"/>
    <cellStyle name="Обычный 13 2 2 2 2 2 3 2" xfId="1795"/>
    <cellStyle name="Обычный 13 2 2 2 2 2 3 2 2" xfId="1796"/>
    <cellStyle name="Обычный 13 2 2 2 2 2 3 2 2 2" xfId="1797"/>
    <cellStyle name="Обычный 13 2 2 2 2 2 3 2 2 3" xfId="1798"/>
    <cellStyle name="Обычный 13 2 2 2 2 2 3 2 3" xfId="1799"/>
    <cellStyle name="Обычный 13 2 2 2 2 2 3 2 4" xfId="1800"/>
    <cellStyle name="Обычный 13 2 2 2 2 2 3 3" xfId="1801"/>
    <cellStyle name="Обычный 13 2 2 2 2 2 3 3 2" xfId="1802"/>
    <cellStyle name="Обычный 13 2 2 2 2 2 3 3 3" xfId="1803"/>
    <cellStyle name="Обычный 13 2 2 2 2 2 3 4" xfId="1804"/>
    <cellStyle name="Обычный 13 2 2 2 2 2 3 4 2" xfId="1805"/>
    <cellStyle name="Обычный 13 2 2 2 2 2 3 5" xfId="1806"/>
    <cellStyle name="Обычный 13 2 2 2 2 2 4" xfId="1807"/>
    <cellStyle name="Обычный 13 2 2 2 2 2 4 2" xfId="1808"/>
    <cellStyle name="Обычный 13 2 2 2 2 2 4 2 2" xfId="1809"/>
    <cellStyle name="Обычный 13 2 2 2 2 2 4 2 3" xfId="1810"/>
    <cellStyle name="Обычный 13 2 2 2 2 2 4 3" xfId="1811"/>
    <cellStyle name="Обычный 13 2 2 2 2 2 4 3 2" xfId="1812"/>
    <cellStyle name="Обычный 13 2 2 2 2 2 4 4" xfId="1813"/>
    <cellStyle name="Обычный 13 2 2 2 2 2 5" xfId="1814"/>
    <cellStyle name="Обычный 13 2 2 2 2 2 5 2" xfId="1815"/>
    <cellStyle name="Обычный 13 2 2 2 2 2 5 3" xfId="1816"/>
    <cellStyle name="Обычный 13 2 2 2 2 2 6" xfId="1817"/>
    <cellStyle name="Обычный 13 2 2 2 2 2 6 2" xfId="1818"/>
    <cellStyle name="Обычный 13 2 2 2 2 2 7" xfId="1819"/>
    <cellStyle name="Обычный 13 2 2 2 2 2 8" xfId="1820"/>
    <cellStyle name="Обычный 13 2 2 2 2 2 9" xfId="1821"/>
    <cellStyle name="Обычный 13 2 2 2 2 3" xfId="1822"/>
    <cellStyle name="Обычный 13 2 2 2 2 3 2" xfId="1823"/>
    <cellStyle name="Обычный 13 2 2 2 2 3 2 2" xfId="1824"/>
    <cellStyle name="Обычный 13 2 2 2 2 3 2 2 2" xfId="1825"/>
    <cellStyle name="Обычный 13 2 2 2 2 3 2 2 2 2" xfId="1826"/>
    <cellStyle name="Обычный 13 2 2 2 2 3 2 2 2 3" xfId="1827"/>
    <cellStyle name="Обычный 13 2 2 2 2 3 2 2 3" xfId="1828"/>
    <cellStyle name="Обычный 13 2 2 2 2 3 2 2 4" xfId="1829"/>
    <cellStyle name="Обычный 13 2 2 2 2 3 2 3" xfId="1830"/>
    <cellStyle name="Обычный 13 2 2 2 2 3 2 3 2" xfId="1831"/>
    <cellStyle name="Обычный 13 2 2 2 2 3 2 3 3" xfId="1832"/>
    <cellStyle name="Обычный 13 2 2 2 2 3 2 4" xfId="1833"/>
    <cellStyle name="Обычный 13 2 2 2 2 3 2 4 2" xfId="1834"/>
    <cellStyle name="Обычный 13 2 2 2 2 3 2 5" xfId="1835"/>
    <cellStyle name="Обычный 13 2 2 2 2 3 3" xfId="1836"/>
    <cellStyle name="Обычный 13 2 2 2 2 3 3 2" xfId="1837"/>
    <cellStyle name="Обычный 13 2 2 2 2 3 3 2 2" xfId="1838"/>
    <cellStyle name="Обычный 13 2 2 2 2 3 3 2 3" xfId="1839"/>
    <cellStyle name="Обычный 13 2 2 2 2 3 3 3" xfId="1840"/>
    <cellStyle name="Обычный 13 2 2 2 2 3 3 4" xfId="1841"/>
    <cellStyle name="Обычный 13 2 2 2 2 3 4" xfId="1842"/>
    <cellStyle name="Обычный 13 2 2 2 2 3 4 2" xfId="1843"/>
    <cellStyle name="Обычный 13 2 2 2 2 3 4 3" xfId="1844"/>
    <cellStyle name="Обычный 13 2 2 2 2 3 5" xfId="1845"/>
    <cellStyle name="Обычный 13 2 2 2 2 3 5 2" xfId="1846"/>
    <cellStyle name="Обычный 13 2 2 2 2 3 6" xfId="1847"/>
    <cellStyle name="Обычный 13 2 2 2 2 3 7" xfId="1848"/>
    <cellStyle name="Обычный 13 2 2 2 2 4" xfId="1849"/>
    <cellStyle name="Обычный 13 2 2 2 2 4 2" xfId="1850"/>
    <cellStyle name="Обычный 13 2 2 2 2 4 2 2" xfId="1851"/>
    <cellStyle name="Обычный 13 2 2 2 2 4 2 2 2" xfId="1852"/>
    <cellStyle name="Обычный 13 2 2 2 2 4 2 2 3" xfId="1853"/>
    <cellStyle name="Обычный 13 2 2 2 2 4 2 3" xfId="1854"/>
    <cellStyle name="Обычный 13 2 2 2 2 4 2 4" xfId="1855"/>
    <cellStyle name="Обычный 13 2 2 2 2 4 3" xfId="1856"/>
    <cellStyle name="Обычный 13 2 2 2 2 4 3 2" xfId="1857"/>
    <cellStyle name="Обычный 13 2 2 2 2 4 3 3" xfId="1858"/>
    <cellStyle name="Обычный 13 2 2 2 2 4 4" xfId="1859"/>
    <cellStyle name="Обычный 13 2 2 2 2 4 4 2" xfId="1860"/>
    <cellStyle name="Обычный 13 2 2 2 2 4 5" xfId="1861"/>
    <cellStyle name="Обычный 13 2 2 2 2 5" xfId="1862"/>
    <cellStyle name="Обычный 13 2 2 2 2 5 2" xfId="1863"/>
    <cellStyle name="Обычный 13 2 2 2 2 5 2 2" xfId="1864"/>
    <cellStyle name="Обычный 13 2 2 2 2 5 2 3" xfId="1865"/>
    <cellStyle name="Обычный 13 2 2 2 2 5 3" xfId="1866"/>
    <cellStyle name="Обычный 13 2 2 2 2 5 3 2" xfId="1867"/>
    <cellStyle name="Обычный 13 2 2 2 2 5 4" xfId="1868"/>
    <cellStyle name="Обычный 13 2 2 2 2 6" xfId="1869"/>
    <cellStyle name="Обычный 13 2 2 2 2 6 2" xfId="1870"/>
    <cellStyle name="Обычный 13 2 2 2 2 6 3" xfId="1871"/>
    <cellStyle name="Обычный 13 2 2 2 2 7" xfId="1872"/>
    <cellStyle name="Обычный 13 2 2 2 2 7 2" xfId="1873"/>
    <cellStyle name="Обычный 13 2 2 2 2 8" xfId="1874"/>
    <cellStyle name="Обычный 13 2 2 2 2 9" xfId="1875"/>
    <cellStyle name="Обычный 13 2 2 2 3" xfId="1876"/>
    <cellStyle name="Обычный 13 2 2 2 3 2" xfId="1877"/>
    <cellStyle name="Обычный 13 2 2 2 3 2 2" xfId="1878"/>
    <cellStyle name="Обычный 13 2 2 2 3 2 2 2" xfId="1879"/>
    <cellStyle name="Обычный 13 2 2 2 3 2 2 2 2" xfId="1880"/>
    <cellStyle name="Обычный 13 2 2 2 3 2 2 2 2 2" xfId="1881"/>
    <cellStyle name="Обычный 13 2 2 2 3 2 2 2 2 3" xfId="1882"/>
    <cellStyle name="Обычный 13 2 2 2 3 2 2 2 3" xfId="1883"/>
    <cellStyle name="Обычный 13 2 2 2 3 2 2 2 4" xfId="1884"/>
    <cellStyle name="Обычный 13 2 2 2 3 2 2 3" xfId="1885"/>
    <cellStyle name="Обычный 13 2 2 2 3 2 2 3 2" xfId="1886"/>
    <cellStyle name="Обычный 13 2 2 2 3 2 2 3 3" xfId="1887"/>
    <cellStyle name="Обычный 13 2 2 2 3 2 2 4" xfId="1888"/>
    <cellStyle name="Обычный 13 2 2 2 3 2 2 4 2" xfId="1889"/>
    <cellStyle name="Обычный 13 2 2 2 3 2 2 5" xfId="1890"/>
    <cellStyle name="Обычный 13 2 2 2 3 2 3" xfId="1891"/>
    <cellStyle name="Обычный 13 2 2 2 3 2 3 2" xfId="1892"/>
    <cellStyle name="Обычный 13 2 2 2 3 2 3 2 2" xfId="1893"/>
    <cellStyle name="Обычный 13 2 2 2 3 2 3 2 3" xfId="1894"/>
    <cellStyle name="Обычный 13 2 2 2 3 2 3 3" xfId="1895"/>
    <cellStyle name="Обычный 13 2 2 2 3 2 3 4" xfId="1896"/>
    <cellStyle name="Обычный 13 2 2 2 3 2 4" xfId="1897"/>
    <cellStyle name="Обычный 13 2 2 2 3 2 4 2" xfId="1898"/>
    <cellStyle name="Обычный 13 2 2 2 3 2 4 3" xfId="1899"/>
    <cellStyle name="Обычный 13 2 2 2 3 2 5" xfId="1900"/>
    <cellStyle name="Обычный 13 2 2 2 3 2 5 2" xfId="1901"/>
    <cellStyle name="Обычный 13 2 2 2 3 2 6" xfId="1902"/>
    <cellStyle name="Обычный 13 2 2 2 3 2 7" xfId="1903"/>
    <cellStyle name="Обычный 13 2 2 2 3 3" xfId="1904"/>
    <cellStyle name="Обычный 13 2 2 2 3 3 2" xfId="1905"/>
    <cellStyle name="Обычный 13 2 2 2 3 3 2 2" xfId="1906"/>
    <cellStyle name="Обычный 13 2 2 2 3 3 2 2 2" xfId="1907"/>
    <cellStyle name="Обычный 13 2 2 2 3 3 2 2 3" xfId="1908"/>
    <cellStyle name="Обычный 13 2 2 2 3 3 2 3" xfId="1909"/>
    <cellStyle name="Обычный 13 2 2 2 3 3 2 4" xfId="1910"/>
    <cellStyle name="Обычный 13 2 2 2 3 3 3" xfId="1911"/>
    <cellStyle name="Обычный 13 2 2 2 3 3 3 2" xfId="1912"/>
    <cellStyle name="Обычный 13 2 2 2 3 3 3 3" xfId="1913"/>
    <cellStyle name="Обычный 13 2 2 2 3 3 4" xfId="1914"/>
    <cellStyle name="Обычный 13 2 2 2 3 3 4 2" xfId="1915"/>
    <cellStyle name="Обычный 13 2 2 2 3 3 5" xfId="1916"/>
    <cellStyle name="Обычный 13 2 2 2 3 4" xfId="1917"/>
    <cellStyle name="Обычный 13 2 2 2 3 4 2" xfId="1918"/>
    <cellStyle name="Обычный 13 2 2 2 3 4 2 2" xfId="1919"/>
    <cellStyle name="Обычный 13 2 2 2 3 4 2 3" xfId="1920"/>
    <cellStyle name="Обычный 13 2 2 2 3 4 3" xfId="1921"/>
    <cellStyle name="Обычный 13 2 2 2 3 4 3 2" xfId="1922"/>
    <cellStyle name="Обычный 13 2 2 2 3 4 4" xfId="1923"/>
    <cellStyle name="Обычный 13 2 2 2 3 5" xfId="1924"/>
    <cellStyle name="Обычный 13 2 2 2 3 5 2" xfId="1925"/>
    <cellStyle name="Обычный 13 2 2 2 3 5 3" xfId="1926"/>
    <cellStyle name="Обычный 13 2 2 2 3 6" xfId="1927"/>
    <cellStyle name="Обычный 13 2 2 2 3 6 2" xfId="1928"/>
    <cellStyle name="Обычный 13 2 2 2 3 7" xfId="1929"/>
    <cellStyle name="Обычный 13 2 2 2 3 8" xfId="1930"/>
    <cellStyle name="Обычный 13 2 2 2 3 9" xfId="1931"/>
    <cellStyle name="Обычный 13 2 2 2 4" xfId="1932"/>
    <cellStyle name="Обычный 13 2 2 2 4 2" xfId="1933"/>
    <cellStyle name="Обычный 13 2 2 2 4 2 2" xfId="1934"/>
    <cellStyle name="Обычный 13 2 2 2 4 2 2 2" xfId="1935"/>
    <cellStyle name="Обычный 13 2 2 2 4 2 2 2 2" xfId="1936"/>
    <cellStyle name="Обычный 13 2 2 2 4 2 2 2 3" xfId="1937"/>
    <cellStyle name="Обычный 13 2 2 2 4 2 2 3" xfId="1938"/>
    <cellStyle name="Обычный 13 2 2 2 4 2 2 4" xfId="1939"/>
    <cellStyle name="Обычный 13 2 2 2 4 2 3" xfId="1940"/>
    <cellStyle name="Обычный 13 2 2 2 4 2 3 2" xfId="1941"/>
    <cellStyle name="Обычный 13 2 2 2 4 2 3 3" xfId="1942"/>
    <cellStyle name="Обычный 13 2 2 2 4 2 4" xfId="1943"/>
    <cellStyle name="Обычный 13 2 2 2 4 2 4 2" xfId="1944"/>
    <cellStyle name="Обычный 13 2 2 2 4 2 5" xfId="1945"/>
    <cellStyle name="Обычный 13 2 2 2 4 3" xfId="1946"/>
    <cellStyle name="Обычный 13 2 2 2 4 3 2" xfId="1947"/>
    <cellStyle name="Обычный 13 2 2 2 4 3 2 2" xfId="1948"/>
    <cellStyle name="Обычный 13 2 2 2 4 3 2 3" xfId="1949"/>
    <cellStyle name="Обычный 13 2 2 2 4 3 3" xfId="1950"/>
    <cellStyle name="Обычный 13 2 2 2 4 3 4" xfId="1951"/>
    <cellStyle name="Обычный 13 2 2 2 4 4" xfId="1952"/>
    <cellStyle name="Обычный 13 2 2 2 4 4 2" xfId="1953"/>
    <cellStyle name="Обычный 13 2 2 2 4 4 3" xfId="1954"/>
    <cellStyle name="Обычный 13 2 2 2 4 5" xfId="1955"/>
    <cellStyle name="Обычный 13 2 2 2 4 5 2" xfId="1956"/>
    <cellStyle name="Обычный 13 2 2 2 4 6" xfId="1957"/>
    <cellStyle name="Обычный 13 2 2 2 4 7" xfId="1958"/>
    <cellStyle name="Обычный 13 2 2 2 5" xfId="1959"/>
    <cellStyle name="Обычный 13 2 2 2 5 2" xfId="1960"/>
    <cellStyle name="Обычный 13 2 2 2 5 2 2" xfId="1961"/>
    <cellStyle name="Обычный 13 2 2 2 5 2 2 2" xfId="1962"/>
    <cellStyle name="Обычный 13 2 2 2 5 2 2 3" xfId="1963"/>
    <cellStyle name="Обычный 13 2 2 2 5 2 3" xfId="1964"/>
    <cellStyle name="Обычный 13 2 2 2 5 2 4" xfId="1965"/>
    <cellStyle name="Обычный 13 2 2 2 5 3" xfId="1966"/>
    <cellStyle name="Обычный 13 2 2 2 5 3 2" xfId="1967"/>
    <cellStyle name="Обычный 13 2 2 2 5 3 3" xfId="1968"/>
    <cellStyle name="Обычный 13 2 2 2 5 4" xfId="1969"/>
    <cellStyle name="Обычный 13 2 2 2 5 4 2" xfId="1970"/>
    <cellStyle name="Обычный 13 2 2 2 5 5" xfId="1971"/>
    <cellStyle name="Обычный 13 2 2 2 6" xfId="1972"/>
    <cellStyle name="Обычный 13 2 2 2 6 2" xfId="1973"/>
    <cellStyle name="Обычный 13 2 2 2 6 2 2" xfId="1974"/>
    <cellStyle name="Обычный 13 2 2 2 6 2 3" xfId="1975"/>
    <cellStyle name="Обычный 13 2 2 2 6 3" xfId="1976"/>
    <cellStyle name="Обычный 13 2 2 2 6 3 2" xfId="1977"/>
    <cellStyle name="Обычный 13 2 2 2 6 4" xfId="1978"/>
    <cellStyle name="Обычный 13 2 2 2 7" xfId="1979"/>
    <cellStyle name="Обычный 13 2 2 2 7 2" xfId="1980"/>
    <cellStyle name="Обычный 13 2 2 2 7 3" xfId="1981"/>
    <cellStyle name="Обычный 13 2 2 2 8" xfId="1982"/>
    <cellStyle name="Обычный 13 2 2 2 8 2" xfId="1983"/>
    <cellStyle name="Обычный 13 2 2 2 9" xfId="1984"/>
    <cellStyle name="Обычный 13 2 2 2_К2 откорректированная" xfId="12289"/>
    <cellStyle name="Обычный 13 2 2 3" xfId="1985"/>
    <cellStyle name="Обычный 13 2 2 3 10" xfId="1986"/>
    <cellStyle name="Обычный 13 2 2 3 2" xfId="1987"/>
    <cellStyle name="Обычный 13 2 2 3 2 2" xfId="1988"/>
    <cellStyle name="Обычный 13 2 2 3 2 2 2" xfId="1989"/>
    <cellStyle name="Обычный 13 2 2 3 2 2 2 2" xfId="1990"/>
    <cellStyle name="Обычный 13 2 2 3 2 2 2 2 2" xfId="1991"/>
    <cellStyle name="Обычный 13 2 2 3 2 2 2 2 2 2" xfId="1992"/>
    <cellStyle name="Обычный 13 2 2 3 2 2 2 2 2 3" xfId="1993"/>
    <cellStyle name="Обычный 13 2 2 3 2 2 2 2 3" xfId="1994"/>
    <cellStyle name="Обычный 13 2 2 3 2 2 2 2 4" xfId="1995"/>
    <cellStyle name="Обычный 13 2 2 3 2 2 2 3" xfId="1996"/>
    <cellStyle name="Обычный 13 2 2 3 2 2 2 3 2" xfId="1997"/>
    <cellStyle name="Обычный 13 2 2 3 2 2 2 3 3" xfId="1998"/>
    <cellStyle name="Обычный 13 2 2 3 2 2 2 4" xfId="1999"/>
    <cellStyle name="Обычный 13 2 2 3 2 2 2 4 2" xfId="2000"/>
    <cellStyle name="Обычный 13 2 2 3 2 2 2 5" xfId="2001"/>
    <cellStyle name="Обычный 13 2 2 3 2 2 3" xfId="2002"/>
    <cellStyle name="Обычный 13 2 2 3 2 2 3 2" xfId="2003"/>
    <cellStyle name="Обычный 13 2 2 3 2 2 3 2 2" xfId="2004"/>
    <cellStyle name="Обычный 13 2 2 3 2 2 3 2 3" xfId="2005"/>
    <cellStyle name="Обычный 13 2 2 3 2 2 3 3" xfId="2006"/>
    <cellStyle name="Обычный 13 2 2 3 2 2 3 4" xfId="2007"/>
    <cellStyle name="Обычный 13 2 2 3 2 2 4" xfId="2008"/>
    <cellStyle name="Обычный 13 2 2 3 2 2 4 2" xfId="2009"/>
    <cellStyle name="Обычный 13 2 2 3 2 2 4 3" xfId="2010"/>
    <cellStyle name="Обычный 13 2 2 3 2 2 5" xfId="2011"/>
    <cellStyle name="Обычный 13 2 2 3 2 2 5 2" xfId="2012"/>
    <cellStyle name="Обычный 13 2 2 3 2 2 6" xfId="2013"/>
    <cellStyle name="Обычный 13 2 2 3 2 2 7" xfId="2014"/>
    <cellStyle name="Обычный 13 2 2 3 2 3" xfId="2015"/>
    <cellStyle name="Обычный 13 2 2 3 2 3 2" xfId="2016"/>
    <cellStyle name="Обычный 13 2 2 3 2 3 2 2" xfId="2017"/>
    <cellStyle name="Обычный 13 2 2 3 2 3 2 2 2" xfId="2018"/>
    <cellStyle name="Обычный 13 2 2 3 2 3 2 2 3" xfId="2019"/>
    <cellStyle name="Обычный 13 2 2 3 2 3 2 3" xfId="2020"/>
    <cellStyle name="Обычный 13 2 2 3 2 3 2 4" xfId="2021"/>
    <cellStyle name="Обычный 13 2 2 3 2 3 3" xfId="2022"/>
    <cellStyle name="Обычный 13 2 2 3 2 3 3 2" xfId="2023"/>
    <cellStyle name="Обычный 13 2 2 3 2 3 3 3" xfId="2024"/>
    <cellStyle name="Обычный 13 2 2 3 2 3 4" xfId="2025"/>
    <cellStyle name="Обычный 13 2 2 3 2 3 4 2" xfId="2026"/>
    <cellStyle name="Обычный 13 2 2 3 2 3 5" xfId="2027"/>
    <cellStyle name="Обычный 13 2 2 3 2 4" xfId="2028"/>
    <cellStyle name="Обычный 13 2 2 3 2 4 2" xfId="2029"/>
    <cellStyle name="Обычный 13 2 2 3 2 4 2 2" xfId="2030"/>
    <cellStyle name="Обычный 13 2 2 3 2 4 2 3" xfId="2031"/>
    <cellStyle name="Обычный 13 2 2 3 2 4 3" xfId="2032"/>
    <cellStyle name="Обычный 13 2 2 3 2 4 3 2" xfId="2033"/>
    <cellStyle name="Обычный 13 2 2 3 2 4 4" xfId="2034"/>
    <cellStyle name="Обычный 13 2 2 3 2 5" xfId="2035"/>
    <cellStyle name="Обычный 13 2 2 3 2 5 2" xfId="2036"/>
    <cellStyle name="Обычный 13 2 2 3 2 5 3" xfId="2037"/>
    <cellStyle name="Обычный 13 2 2 3 2 6" xfId="2038"/>
    <cellStyle name="Обычный 13 2 2 3 2 6 2" xfId="2039"/>
    <cellStyle name="Обычный 13 2 2 3 2 7" xfId="2040"/>
    <cellStyle name="Обычный 13 2 2 3 2 8" xfId="2041"/>
    <cellStyle name="Обычный 13 2 2 3 2 9" xfId="2042"/>
    <cellStyle name="Обычный 13 2 2 3 3" xfId="2043"/>
    <cellStyle name="Обычный 13 2 2 3 3 2" xfId="2044"/>
    <cellStyle name="Обычный 13 2 2 3 3 2 2" xfId="2045"/>
    <cellStyle name="Обычный 13 2 2 3 3 2 2 2" xfId="2046"/>
    <cellStyle name="Обычный 13 2 2 3 3 2 2 2 2" xfId="2047"/>
    <cellStyle name="Обычный 13 2 2 3 3 2 2 2 3" xfId="2048"/>
    <cellStyle name="Обычный 13 2 2 3 3 2 2 3" xfId="2049"/>
    <cellStyle name="Обычный 13 2 2 3 3 2 2 4" xfId="2050"/>
    <cellStyle name="Обычный 13 2 2 3 3 2 3" xfId="2051"/>
    <cellStyle name="Обычный 13 2 2 3 3 2 3 2" xfId="2052"/>
    <cellStyle name="Обычный 13 2 2 3 3 2 3 3" xfId="2053"/>
    <cellStyle name="Обычный 13 2 2 3 3 2 4" xfId="2054"/>
    <cellStyle name="Обычный 13 2 2 3 3 2 4 2" xfId="2055"/>
    <cellStyle name="Обычный 13 2 2 3 3 2 5" xfId="2056"/>
    <cellStyle name="Обычный 13 2 2 3 3 3" xfId="2057"/>
    <cellStyle name="Обычный 13 2 2 3 3 3 2" xfId="2058"/>
    <cellStyle name="Обычный 13 2 2 3 3 3 2 2" xfId="2059"/>
    <cellStyle name="Обычный 13 2 2 3 3 3 2 3" xfId="2060"/>
    <cellStyle name="Обычный 13 2 2 3 3 3 3" xfId="2061"/>
    <cellStyle name="Обычный 13 2 2 3 3 3 4" xfId="2062"/>
    <cellStyle name="Обычный 13 2 2 3 3 4" xfId="2063"/>
    <cellStyle name="Обычный 13 2 2 3 3 4 2" xfId="2064"/>
    <cellStyle name="Обычный 13 2 2 3 3 4 3" xfId="2065"/>
    <cellStyle name="Обычный 13 2 2 3 3 5" xfId="2066"/>
    <cellStyle name="Обычный 13 2 2 3 3 5 2" xfId="2067"/>
    <cellStyle name="Обычный 13 2 2 3 3 6" xfId="2068"/>
    <cellStyle name="Обычный 13 2 2 3 3 7" xfId="2069"/>
    <cellStyle name="Обычный 13 2 2 3 4" xfId="2070"/>
    <cellStyle name="Обычный 13 2 2 3 4 2" xfId="2071"/>
    <cellStyle name="Обычный 13 2 2 3 4 2 2" xfId="2072"/>
    <cellStyle name="Обычный 13 2 2 3 4 2 2 2" xfId="2073"/>
    <cellStyle name="Обычный 13 2 2 3 4 2 2 3" xfId="2074"/>
    <cellStyle name="Обычный 13 2 2 3 4 2 3" xfId="2075"/>
    <cellStyle name="Обычный 13 2 2 3 4 2 4" xfId="2076"/>
    <cellStyle name="Обычный 13 2 2 3 4 3" xfId="2077"/>
    <cellStyle name="Обычный 13 2 2 3 4 3 2" xfId="2078"/>
    <cellStyle name="Обычный 13 2 2 3 4 3 3" xfId="2079"/>
    <cellStyle name="Обычный 13 2 2 3 4 4" xfId="2080"/>
    <cellStyle name="Обычный 13 2 2 3 4 4 2" xfId="2081"/>
    <cellStyle name="Обычный 13 2 2 3 4 5" xfId="2082"/>
    <cellStyle name="Обычный 13 2 2 3 5" xfId="2083"/>
    <cellStyle name="Обычный 13 2 2 3 5 2" xfId="2084"/>
    <cellStyle name="Обычный 13 2 2 3 5 2 2" xfId="2085"/>
    <cellStyle name="Обычный 13 2 2 3 5 2 3" xfId="2086"/>
    <cellStyle name="Обычный 13 2 2 3 5 3" xfId="2087"/>
    <cellStyle name="Обычный 13 2 2 3 5 3 2" xfId="2088"/>
    <cellStyle name="Обычный 13 2 2 3 5 4" xfId="2089"/>
    <cellStyle name="Обычный 13 2 2 3 6" xfId="2090"/>
    <cellStyle name="Обычный 13 2 2 3 6 2" xfId="2091"/>
    <cellStyle name="Обычный 13 2 2 3 6 3" xfId="2092"/>
    <cellStyle name="Обычный 13 2 2 3 7" xfId="2093"/>
    <cellStyle name="Обычный 13 2 2 3 7 2" xfId="2094"/>
    <cellStyle name="Обычный 13 2 2 3 8" xfId="2095"/>
    <cellStyle name="Обычный 13 2 2 3 9" xfId="2096"/>
    <cellStyle name="Обычный 13 2 2 4" xfId="2097"/>
    <cellStyle name="Обычный 13 2 2 4 2" xfId="2098"/>
    <cellStyle name="Обычный 13 2 2 4 2 2" xfId="2099"/>
    <cellStyle name="Обычный 13 2 2 4 2 2 2" xfId="2100"/>
    <cellStyle name="Обычный 13 2 2 4 2 2 2 2" xfId="2101"/>
    <cellStyle name="Обычный 13 2 2 4 2 2 2 2 2" xfId="2102"/>
    <cellStyle name="Обычный 13 2 2 4 2 2 2 2 3" xfId="2103"/>
    <cellStyle name="Обычный 13 2 2 4 2 2 2 3" xfId="2104"/>
    <cellStyle name="Обычный 13 2 2 4 2 2 2 4" xfId="2105"/>
    <cellStyle name="Обычный 13 2 2 4 2 2 3" xfId="2106"/>
    <cellStyle name="Обычный 13 2 2 4 2 2 3 2" xfId="2107"/>
    <cellStyle name="Обычный 13 2 2 4 2 2 3 3" xfId="2108"/>
    <cellStyle name="Обычный 13 2 2 4 2 2 4" xfId="2109"/>
    <cellStyle name="Обычный 13 2 2 4 2 2 4 2" xfId="2110"/>
    <cellStyle name="Обычный 13 2 2 4 2 2 5" xfId="2111"/>
    <cellStyle name="Обычный 13 2 2 4 2 3" xfId="2112"/>
    <cellStyle name="Обычный 13 2 2 4 2 3 2" xfId="2113"/>
    <cellStyle name="Обычный 13 2 2 4 2 3 2 2" xfId="2114"/>
    <cellStyle name="Обычный 13 2 2 4 2 3 2 3" xfId="2115"/>
    <cellStyle name="Обычный 13 2 2 4 2 3 3" xfId="2116"/>
    <cellStyle name="Обычный 13 2 2 4 2 3 4" xfId="2117"/>
    <cellStyle name="Обычный 13 2 2 4 2 4" xfId="2118"/>
    <cellStyle name="Обычный 13 2 2 4 2 4 2" xfId="2119"/>
    <cellStyle name="Обычный 13 2 2 4 2 4 3" xfId="2120"/>
    <cellStyle name="Обычный 13 2 2 4 2 5" xfId="2121"/>
    <cellStyle name="Обычный 13 2 2 4 2 5 2" xfId="2122"/>
    <cellStyle name="Обычный 13 2 2 4 2 6" xfId="2123"/>
    <cellStyle name="Обычный 13 2 2 4 2 7" xfId="2124"/>
    <cellStyle name="Обычный 13 2 2 4 3" xfId="2125"/>
    <cellStyle name="Обычный 13 2 2 4 3 2" xfId="2126"/>
    <cellStyle name="Обычный 13 2 2 4 3 2 2" xfId="2127"/>
    <cellStyle name="Обычный 13 2 2 4 3 2 2 2" xfId="2128"/>
    <cellStyle name="Обычный 13 2 2 4 3 2 2 3" xfId="2129"/>
    <cellStyle name="Обычный 13 2 2 4 3 2 3" xfId="2130"/>
    <cellStyle name="Обычный 13 2 2 4 3 2 4" xfId="2131"/>
    <cellStyle name="Обычный 13 2 2 4 3 3" xfId="2132"/>
    <cellStyle name="Обычный 13 2 2 4 3 3 2" xfId="2133"/>
    <cellStyle name="Обычный 13 2 2 4 3 3 3" xfId="2134"/>
    <cellStyle name="Обычный 13 2 2 4 3 4" xfId="2135"/>
    <cellStyle name="Обычный 13 2 2 4 3 4 2" xfId="2136"/>
    <cellStyle name="Обычный 13 2 2 4 3 5" xfId="2137"/>
    <cellStyle name="Обычный 13 2 2 4 4" xfId="2138"/>
    <cellStyle name="Обычный 13 2 2 4 4 2" xfId="2139"/>
    <cellStyle name="Обычный 13 2 2 4 4 2 2" xfId="2140"/>
    <cellStyle name="Обычный 13 2 2 4 4 2 3" xfId="2141"/>
    <cellStyle name="Обычный 13 2 2 4 4 3" xfId="2142"/>
    <cellStyle name="Обычный 13 2 2 4 4 3 2" xfId="2143"/>
    <cellStyle name="Обычный 13 2 2 4 4 4" xfId="2144"/>
    <cellStyle name="Обычный 13 2 2 4 5" xfId="2145"/>
    <cellStyle name="Обычный 13 2 2 4 5 2" xfId="2146"/>
    <cellStyle name="Обычный 13 2 2 4 5 3" xfId="2147"/>
    <cellStyle name="Обычный 13 2 2 4 6" xfId="2148"/>
    <cellStyle name="Обычный 13 2 2 4 6 2" xfId="2149"/>
    <cellStyle name="Обычный 13 2 2 4 7" xfId="2150"/>
    <cellStyle name="Обычный 13 2 2 4 8" xfId="2151"/>
    <cellStyle name="Обычный 13 2 2 4 9" xfId="2152"/>
    <cellStyle name="Обычный 13 2 2 5" xfId="2153"/>
    <cellStyle name="Обычный 13 2 2 5 2" xfId="2154"/>
    <cellStyle name="Обычный 13 2 2 5 2 2" xfId="2155"/>
    <cellStyle name="Обычный 13 2 2 5 2 2 2" xfId="2156"/>
    <cellStyle name="Обычный 13 2 2 5 2 2 2 2" xfId="2157"/>
    <cellStyle name="Обычный 13 2 2 5 2 2 2 3" xfId="2158"/>
    <cellStyle name="Обычный 13 2 2 5 2 2 3" xfId="2159"/>
    <cellStyle name="Обычный 13 2 2 5 2 2 4" xfId="2160"/>
    <cellStyle name="Обычный 13 2 2 5 2 3" xfId="2161"/>
    <cellStyle name="Обычный 13 2 2 5 2 3 2" xfId="2162"/>
    <cellStyle name="Обычный 13 2 2 5 2 3 3" xfId="2163"/>
    <cellStyle name="Обычный 13 2 2 5 2 4" xfId="2164"/>
    <cellStyle name="Обычный 13 2 2 5 2 4 2" xfId="2165"/>
    <cellStyle name="Обычный 13 2 2 5 2 5" xfId="2166"/>
    <cellStyle name="Обычный 13 2 2 5 3" xfId="2167"/>
    <cellStyle name="Обычный 13 2 2 5 3 2" xfId="2168"/>
    <cellStyle name="Обычный 13 2 2 5 3 2 2" xfId="2169"/>
    <cellStyle name="Обычный 13 2 2 5 3 2 3" xfId="2170"/>
    <cellStyle name="Обычный 13 2 2 5 3 3" xfId="2171"/>
    <cellStyle name="Обычный 13 2 2 5 3 4" xfId="2172"/>
    <cellStyle name="Обычный 13 2 2 5 4" xfId="2173"/>
    <cellStyle name="Обычный 13 2 2 5 4 2" xfId="2174"/>
    <cellStyle name="Обычный 13 2 2 5 4 3" xfId="2175"/>
    <cellStyle name="Обычный 13 2 2 5 5" xfId="2176"/>
    <cellStyle name="Обычный 13 2 2 5 5 2" xfId="2177"/>
    <cellStyle name="Обычный 13 2 2 5 6" xfId="2178"/>
    <cellStyle name="Обычный 13 2 2 5 7" xfId="2179"/>
    <cellStyle name="Обычный 13 2 2 6" xfId="2180"/>
    <cellStyle name="Обычный 13 2 2 6 2" xfId="2181"/>
    <cellStyle name="Обычный 13 2 2 6 2 2" xfId="2182"/>
    <cellStyle name="Обычный 13 2 2 6 2 2 2" xfId="2183"/>
    <cellStyle name="Обычный 13 2 2 6 2 2 3" xfId="2184"/>
    <cellStyle name="Обычный 13 2 2 6 2 3" xfId="2185"/>
    <cellStyle name="Обычный 13 2 2 6 2 4" xfId="2186"/>
    <cellStyle name="Обычный 13 2 2 6 3" xfId="2187"/>
    <cellStyle name="Обычный 13 2 2 6 3 2" xfId="2188"/>
    <cellStyle name="Обычный 13 2 2 6 3 3" xfId="2189"/>
    <cellStyle name="Обычный 13 2 2 6 4" xfId="2190"/>
    <cellStyle name="Обычный 13 2 2 6 4 2" xfId="2191"/>
    <cellStyle name="Обычный 13 2 2 6 5" xfId="2192"/>
    <cellStyle name="Обычный 13 2 2 7" xfId="2193"/>
    <cellStyle name="Обычный 13 2 2 7 2" xfId="2194"/>
    <cellStyle name="Обычный 13 2 2 7 2 2" xfId="2195"/>
    <cellStyle name="Обычный 13 2 2 7 2 3" xfId="2196"/>
    <cellStyle name="Обычный 13 2 2 7 3" xfId="2197"/>
    <cellStyle name="Обычный 13 2 2 7 3 2" xfId="2198"/>
    <cellStyle name="Обычный 13 2 2 7 4" xfId="2199"/>
    <cellStyle name="Обычный 13 2 2 8" xfId="2200"/>
    <cellStyle name="Обычный 13 2 2 8 2" xfId="2201"/>
    <cellStyle name="Обычный 13 2 2 8 3" xfId="2202"/>
    <cellStyle name="Обычный 13 2 2 9" xfId="2203"/>
    <cellStyle name="Обычный 13 2 2 9 2" xfId="2204"/>
    <cellStyle name="Обычный 13 2 2_К2 откорректированная" xfId="12290"/>
    <cellStyle name="Обычный 13 2 3" xfId="2205"/>
    <cellStyle name="Обычный 13 2 3 10" xfId="2206"/>
    <cellStyle name="Обычный 13 2 3 11" xfId="2207"/>
    <cellStyle name="Обычный 13 2 3 2" xfId="2208"/>
    <cellStyle name="Обычный 13 2 3 2 10" xfId="2209"/>
    <cellStyle name="Обычный 13 2 3 2 2" xfId="2210"/>
    <cellStyle name="Обычный 13 2 3 2 2 2" xfId="2211"/>
    <cellStyle name="Обычный 13 2 3 2 2 2 2" xfId="2212"/>
    <cellStyle name="Обычный 13 2 3 2 2 2 2 2" xfId="2213"/>
    <cellStyle name="Обычный 13 2 3 2 2 2 2 2 2" xfId="2214"/>
    <cellStyle name="Обычный 13 2 3 2 2 2 2 2 2 2" xfId="2215"/>
    <cellStyle name="Обычный 13 2 3 2 2 2 2 2 2 3" xfId="2216"/>
    <cellStyle name="Обычный 13 2 3 2 2 2 2 2 3" xfId="2217"/>
    <cellStyle name="Обычный 13 2 3 2 2 2 2 2 4" xfId="2218"/>
    <cellStyle name="Обычный 13 2 3 2 2 2 2 3" xfId="2219"/>
    <cellStyle name="Обычный 13 2 3 2 2 2 2 3 2" xfId="2220"/>
    <cellStyle name="Обычный 13 2 3 2 2 2 2 3 3" xfId="2221"/>
    <cellStyle name="Обычный 13 2 3 2 2 2 2 4" xfId="2222"/>
    <cellStyle name="Обычный 13 2 3 2 2 2 2 4 2" xfId="2223"/>
    <cellStyle name="Обычный 13 2 3 2 2 2 2 5" xfId="2224"/>
    <cellStyle name="Обычный 13 2 3 2 2 2 3" xfId="2225"/>
    <cellStyle name="Обычный 13 2 3 2 2 2 3 2" xfId="2226"/>
    <cellStyle name="Обычный 13 2 3 2 2 2 3 2 2" xfId="2227"/>
    <cellStyle name="Обычный 13 2 3 2 2 2 3 2 3" xfId="2228"/>
    <cellStyle name="Обычный 13 2 3 2 2 2 3 3" xfId="2229"/>
    <cellStyle name="Обычный 13 2 3 2 2 2 3 4" xfId="2230"/>
    <cellStyle name="Обычный 13 2 3 2 2 2 4" xfId="2231"/>
    <cellStyle name="Обычный 13 2 3 2 2 2 4 2" xfId="2232"/>
    <cellStyle name="Обычный 13 2 3 2 2 2 4 3" xfId="2233"/>
    <cellStyle name="Обычный 13 2 3 2 2 2 5" xfId="2234"/>
    <cellStyle name="Обычный 13 2 3 2 2 2 5 2" xfId="2235"/>
    <cellStyle name="Обычный 13 2 3 2 2 2 6" xfId="2236"/>
    <cellStyle name="Обычный 13 2 3 2 2 2 7" xfId="2237"/>
    <cellStyle name="Обычный 13 2 3 2 2 3" xfId="2238"/>
    <cellStyle name="Обычный 13 2 3 2 2 3 2" xfId="2239"/>
    <cellStyle name="Обычный 13 2 3 2 2 3 2 2" xfId="2240"/>
    <cellStyle name="Обычный 13 2 3 2 2 3 2 2 2" xfId="2241"/>
    <cellStyle name="Обычный 13 2 3 2 2 3 2 2 3" xfId="2242"/>
    <cellStyle name="Обычный 13 2 3 2 2 3 2 3" xfId="2243"/>
    <cellStyle name="Обычный 13 2 3 2 2 3 2 4" xfId="2244"/>
    <cellStyle name="Обычный 13 2 3 2 2 3 3" xfId="2245"/>
    <cellStyle name="Обычный 13 2 3 2 2 3 3 2" xfId="2246"/>
    <cellStyle name="Обычный 13 2 3 2 2 3 3 3" xfId="2247"/>
    <cellStyle name="Обычный 13 2 3 2 2 3 4" xfId="2248"/>
    <cellStyle name="Обычный 13 2 3 2 2 3 4 2" xfId="2249"/>
    <cellStyle name="Обычный 13 2 3 2 2 3 5" xfId="2250"/>
    <cellStyle name="Обычный 13 2 3 2 2 4" xfId="2251"/>
    <cellStyle name="Обычный 13 2 3 2 2 4 2" xfId="2252"/>
    <cellStyle name="Обычный 13 2 3 2 2 4 2 2" xfId="2253"/>
    <cellStyle name="Обычный 13 2 3 2 2 4 2 3" xfId="2254"/>
    <cellStyle name="Обычный 13 2 3 2 2 4 3" xfId="2255"/>
    <cellStyle name="Обычный 13 2 3 2 2 4 3 2" xfId="2256"/>
    <cellStyle name="Обычный 13 2 3 2 2 4 4" xfId="2257"/>
    <cellStyle name="Обычный 13 2 3 2 2 5" xfId="2258"/>
    <cellStyle name="Обычный 13 2 3 2 2 5 2" xfId="2259"/>
    <cellStyle name="Обычный 13 2 3 2 2 5 3" xfId="2260"/>
    <cellStyle name="Обычный 13 2 3 2 2 6" xfId="2261"/>
    <cellStyle name="Обычный 13 2 3 2 2 6 2" xfId="2262"/>
    <cellStyle name="Обычный 13 2 3 2 2 7" xfId="2263"/>
    <cellStyle name="Обычный 13 2 3 2 2 8" xfId="2264"/>
    <cellStyle name="Обычный 13 2 3 2 2 9" xfId="2265"/>
    <cellStyle name="Обычный 13 2 3 2 3" xfId="2266"/>
    <cellStyle name="Обычный 13 2 3 2 3 2" xfId="2267"/>
    <cellStyle name="Обычный 13 2 3 2 3 2 2" xfId="2268"/>
    <cellStyle name="Обычный 13 2 3 2 3 2 2 2" xfId="2269"/>
    <cellStyle name="Обычный 13 2 3 2 3 2 2 2 2" xfId="2270"/>
    <cellStyle name="Обычный 13 2 3 2 3 2 2 2 3" xfId="2271"/>
    <cellStyle name="Обычный 13 2 3 2 3 2 2 3" xfId="2272"/>
    <cellStyle name="Обычный 13 2 3 2 3 2 2 4" xfId="2273"/>
    <cellStyle name="Обычный 13 2 3 2 3 2 3" xfId="2274"/>
    <cellStyle name="Обычный 13 2 3 2 3 2 3 2" xfId="2275"/>
    <cellStyle name="Обычный 13 2 3 2 3 2 3 3" xfId="2276"/>
    <cellStyle name="Обычный 13 2 3 2 3 2 4" xfId="2277"/>
    <cellStyle name="Обычный 13 2 3 2 3 2 4 2" xfId="2278"/>
    <cellStyle name="Обычный 13 2 3 2 3 2 5" xfId="2279"/>
    <cellStyle name="Обычный 13 2 3 2 3 3" xfId="2280"/>
    <cellStyle name="Обычный 13 2 3 2 3 3 2" xfId="2281"/>
    <cellStyle name="Обычный 13 2 3 2 3 3 2 2" xfId="2282"/>
    <cellStyle name="Обычный 13 2 3 2 3 3 2 3" xfId="2283"/>
    <cellStyle name="Обычный 13 2 3 2 3 3 3" xfId="2284"/>
    <cellStyle name="Обычный 13 2 3 2 3 3 4" xfId="2285"/>
    <cellStyle name="Обычный 13 2 3 2 3 4" xfId="2286"/>
    <cellStyle name="Обычный 13 2 3 2 3 4 2" xfId="2287"/>
    <cellStyle name="Обычный 13 2 3 2 3 4 3" xfId="2288"/>
    <cellStyle name="Обычный 13 2 3 2 3 5" xfId="2289"/>
    <cellStyle name="Обычный 13 2 3 2 3 5 2" xfId="2290"/>
    <cellStyle name="Обычный 13 2 3 2 3 6" xfId="2291"/>
    <cellStyle name="Обычный 13 2 3 2 3 7" xfId="2292"/>
    <cellStyle name="Обычный 13 2 3 2 4" xfId="2293"/>
    <cellStyle name="Обычный 13 2 3 2 4 2" xfId="2294"/>
    <cellStyle name="Обычный 13 2 3 2 4 2 2" xfId="2295"/>
    <cellStyle name="Обычный 13 2 3 2 4 2 2 2" xfId="2296"/>
    <cellStyle name="Обычный 13 2 3 2 4 2 2 3" xfId="2297"/>
    <cellStyle name="Обычный 13 2 3 2 4 2 3" xfId="2298"/>
    <cellStyle name="Обычный 13 2 3 2 4 2 4" xfId="2299"/>
    <cellStyle name="Обычный 13 2 3 2 4 3" xfId="2300"/>
    <cellStyle name="Обычный 13 2 3 2 4 3 2" xfId="2301"/>
    <cellStyle name="Обычный 13 2 3 2 4 3 3" xfId="2302"/>
    <cellStyle name="Обычный 13 2 3 2 4 4" xfId="2303"/>
    <cellStyle name="Обычный 13 2 3 2 4 4 2" xfId="2304"/>
    <cellStyle name="Обычный 13 2 3 2 4 5" xfId="2305"/>
    <cellStyle name="Обычный 13 2 3 2 5" xfId="2306"/>
    <cellStyle name="Обычный 13 2 3 2 5 2" xfId="2307"/>
    <cellStyle name="Обычный 13 2 3 2 5 2 2" xfId="2308"/>
    <cellStyle name="Обычный 13 2 3 2 5 2 3" xfId="2309"/>
    <cellStyle name="Обычный 13 2 3 2 5 3" xfId="2310"/>
    <cellStyle name="Обычный 13 2 3 2 5 3 2" xfId="2311"/>
    <cellStyle name="Обычный 13 2 3 2 5 4" xfId="2312"/>
    <cellStyle name="Обычный 13 2 3 2 6" xfId="2313"/>
    <cellStyle name="Обычный 13 2 3 2 6 2" xfId="2314"/>
    <cellStyle name="Обычный 13 2 3 2 6 3" xfId="2315"/>
    <cellStyle name="Обычный 13 2 3 2 7" xfId="2316"/>
    <cellStyle name="Обычный 13 2 3 2 7 2" xfId="2317"/>
    <cellStyle name="Обычный 13 2 3 2 8" xfId="2318"/>
    <cellStyle name="Обычный 13 2 3 2 9" xfId="2319"/>
    <cellStyle name="Обычный 13 2 3 3" xfId="2320"/>
    <cellStyle name="Обычный 13 2 3 3 2" xfId="2321"/>
    <cellStyle name="Обычный 13 2 3 3 2 2" xfId="2322"/>
    <cellStyle name="Обычный 13 2 3 3 2 2 2" xfId="2323"/>
    <cellStyle name="Обычный 13 2 3 3 2 2 2 2" xfId="2324"/>
    <cellStyle name="Обычный 13 2 3 3 2 2 2 2 2" xfId="2325"/>
    <cellStyle name="Обычный 13 2 3 3 2 2 2 2 3" xfId="2326"/>
    <cellStyle name="Обычный 13 2 3 3 2 2 2 3" xfId="2327"/>
    <cellStyle name="Обычный 13 2 3 3 2 2 2 4" xfId="2328"/>
    <cellStyle name="Обычный 13 2 3 3 2 2 3" xfId="2329"/>
    <cellStyle name="Обычный 13 2 3 3 2 2 3 2" xfId="2330"/>
    <cellStyle name="Обычный 13 2 3 3 2 2 3 3" xfId="2331"/>
    <cellStyle name="Обычный 13 2 3 3 2 2 4" xfId="2332"/>
    <cellStyle name="Обычный 13 2 3 3 2 2 4 2" xfId="2333"/>
    <cellStyle name="Обычный 13 2 3 3 2 2 5" xfId="2334"/>
    <cellStyle name="Обычный 13 2 3 3 2 3" xfId="2335"/>
    <cellStyle name="Обычный 13 2 3 3 2 3 2" xfId="2336"/>
    <cellStyle name="Обычный 13 2 3 3 2 3 2 2" xfId="2337"/>
    <cellStyle name="Обычный 13 2 3 3 2 3 2 3" xfId="2338"/>
    <cellStyle name="Обычный 13 2 3 3 2 3 3" xfId="2339"/>
    <cellStyle name="Обычный 13 2 3 3 2 3 4" xfId="2340"/>
    <cellStyle name="Обычный 13 2 3 3 2 4" xfId="2341"/>
    <cellStyle name="Обычный 13 2 3 3 2 4 2" xfId="2342"/>
    <cellStyle name="Обычный 13 2 3 3 2 4 3" xfId="2343"/>
    <cellStyle name="Обычный 13 2 3 3 2 5" xfId="2344"/>
    <cellStyle name="Обычный 13 2 3 3 2 5 2" xfId="2345"/>
    <cellStyle name="Обычный 13 2 3 3 2 6" xfId="2346"/>
    <cellStyle name="Обычный 13 2 3 3 2 7" xfId="2347"/>
    <cellStyle name="Обычный 13 2 3 3 3" xfId="2348"/>
    <cellStyle name="Обычный 13 2 3 3 3 2" xfId="2349"/>
    <cellStyle name="Обычный 13 2 3 3 3 2 2" xfId="2350"/>
    <cellStyle name="Обычный 13 2 3 3 3 2 2 2" xfId="2351"/>
    <cellStyle name="Обычный 13 2 3 3 3 2 2 3" xfId="2352"/>
    <cellStyle name="Обычный 13 2 3 3 3 2 3" xfId="2353"/>
    <cellStyle name="Обычный 13 2 3 3 3 2 4" xfId="2354"/>
    <cellStyle name="Обычный 13 2 3 3 3 3" xfId="2355"/>
    <cellStyle name="Обычный 13 2 3 3 3 3 2" xfId="2356"/>
    <cellStyle name="Обычный 13 2 3 3 3 3 3" xfId="2357"/>
    <cellStyle name="Обычный 13 2 3 3 3 4" xfId="2358"/>
    <cellStyle name="Обычный 13 2 3 3 3 4 2" xfId="2359"/>
    <cellStyle name="Обычный 13 2 3 3 3 5" xfId="2360"/>
    <cellStyle name="Обычный 13 2 3 3 4" xfId="2361"/>
    <cellStyle name="Обычный 13 2 3 3 4 2" xfId="2362"/>
    <cellStyle name="Обычный 13 2 3 3 4 2 2" xfId="2363"/>
    <cellStyle name="Обычный 13 2 3 3 4 2 3" xfId="2364"/>
    <cellStyle name="Обычный 13 2 3 3 4 3" xfId="2365"/>
    <cellStyle name="Обычный 13 2 3 3 4 3 2" xfId="2366"/>
    <cellStyle name="Обычный 13 2 3 3 4 4" xfId="2367"/>
    <cellStyle name="Обычный 13 2 3 3 5" xfId="2368"/>
    <cellStyle name="Обычный 13 2 3 3 5 2" xfId="2369"/>
    <cellStyle name="Обычный 13 2 3 3 5 3" xfId="2370"/>
    <cellStyle name="Обычный 13 2 3 3 6" xfId="2371"/>
    <cellStyle name="Обычный 13 2 3 3 6 2" xfId="2372"/>
    <cellStyle name="Обычный 13 2 3 3 7" xfId="2373"/>
    <cellStyle name="Обычный 13 2 3 3 8" xfId="2374"/>
    <cellStyle name="Обычный 13 2 3 3 9" xfId="2375"/>
    <cellStyle name="Обычный 13 2 3 4" xfId="2376"/>
    <cellStyle name="Обычный 13 2 3 4 2" xfId="2377"/>
    <cellStyle name="Обычный 13 2 3 4 2 2" xfId="2378"/>
    <cellStyle name="Обычный 13 2 3 4 2 2 2" xfId="2379"/>
    <cellStyle name="Обычный 13 2 3 4 2 2 2 2" xfId="2380"/>
    <cellStyle name="Обычный 13 2 3 4 2 2 2 3" xfId="2381"/>
    <cellStyle name="Обычный 13 2 3 4 2 2 3" xfId="2382"/>
    <cellStyle name="Обычный 13 2 3 4 2 2 4" xfId="2383"/>
    <cellStyle name="Обычный 13 2 3 4 2 3" xfId="2384"/>
    <cellStyle name="Обычный 13 2 3 4 2 3 2" xfId="2385"/>
    <cellStyle name="Обычный 13 2 3 4 2 3 3" xfId="2386"/>
    <cellStyle name="Обычный 13 2 3 4 2 4" xfId="2387"/>
    <cellStyle name="Обычный 13 2 3 4 2 4 2" xfId="2388"/>
    <cellStyle name="Обычный 13 2 3 4 2 5" xfId="2389"/>
    <cellStyle name="Обычный 13 2 3 4 3" xfId="2390"/>
    <cellStyle name="Обычный 13 2 3 4 3 2" xfId="2391"/>
    <cellStyle name="Обычный 13 2 3 4 3 2 2" xfId="2392"/>
    <cellStyle name="Обычный 13 2 3 4 3 2 3" xfId="2393"/>
    <cellStyle name="Обычный 13 2 3 4 3 3" xfId="2394"/>
    <cellStyle name="Обычный 13 2 3 4 3 4" xfId="2395"/>
    <cellStyle name="Обычный 13 2 3 4 4" xfId="2396"/>
    <cellStyle name="Обычный 13 2 3 4 4 2" xfId="2397"/>
    <cellStyle name="Обычный 13 2 3 4 4 3" xfId="2398"/>
    <cellStyle name="Обычный 13 2 3 4 5" xfId="2399"/>
    <cellStyle name="Обычный 13 2 3 4 5 2" xfId="2400"/>
    <cellStyle name="Обычный 13 2 3 4 6" xfId="2401"/>
    <cellStyle name="Обычный 13 2 3 4 7" xfId="2402"/>
    <cellStyle name="Обычный 13 2 3 5" xfId="2403"/>
    <cellStyle name="Обычный 13 2 3 5 2" xfId="2404"/>
    <cellStyle name="Обычный 13 2 3 5 2 2" xfId="2405"/>
    <cellStyle name="Обычный 13 2 3 5 2 2 2" xfId="2406"/>
    <cellStyle name="Обычный 13 2 3 5 2 2 3" xfId="2407"/>
    <cellStyle name="Обычный 13 2 3 5 2 3" xfId="2408"/>
    <cellStyle name="Обычный 13 2 3 5 2 4" xfId="2409"/>
    <cellStyle name="Обычный 13 2 3 5 3" xfId="2410"/>
    <cellStyle name="Обычный 13 2 3 5 3 2" xfId="2411"/>
    <cellStyle name="Обычный 13 2 3 5 3 3" xfId="2412"/>
    <cellStyle name="Обычный 13 2 3 5 4" xfId="2413"/>
    <cellStyle name="Обычный 13 2 3 5 4 2" xfId="2414"/>
    <cellStyle name="Обычный 13 2 3 5 5" xfId="2415"/>
    <cellStyle name="Обычный 13 2 3 6" xfId="2416"/>
    <cellStyle name="Обычный 13 2 3 6 2" xfId="2417"/>
    <cellStyle name="Обычный 13 2 3 6 2 2" xfId="2418"/>
    <cellStyle name="Обычный 13 2 3 6 2 3" xfId="2419"/>
    <cellStyle name="Обычный 13 2 3 6 3" xfId="2420"/>
    <cellStyle name="Обычный 13 2 3 6 3 2" xfId="2421"/>
    <cellStyle name="Обычный 13 2 3 6 4" xfId="2422"/>
    <cellStyle name="Обычный 13 2 3 7" xfId="2423"/>
    <cellStyle name="Обычный 13 2 3 7 2" xfId="2424"/>
    <cellStyle name="Обычный 13 2 3 7 3" xfId="2425"/>
    <cellStyle name="Обычный 13 2 3 8" xfId="2426"/>
    <cellStyle name="Обычный 13 2 3 8 2" xfId="2427"/>
    <cellStyle name="Обычный 13 2 3 9" xfId="2428"/>
    <cellStyle name="Обычный 13 2 3_К2 откорректированная" xfId="12291"/>
    <cellStyle name="Обычный 13 2 4" xfId="2429"/>
    <cellStyle name="Обычный 13 2 4 10" xfId="2430"/>
    <cellStyle name="Обычный 13 2 4 2" xfId="2431"/>
    <cellStyle name="Обычный 13 2 4 2 2" xfId="2432"/>
    <cellStyle name="Обычный 13 2 4 2 2 2" xfId="2433"/>
    <cellStyle name="Обычный 13 2 4 2 2 2 2" xfId="2434"/>
    <cellStyle name="Обычный 13 2 4 2 2 2 2 2" xfId="2435"/>
    <cellStyle name="Обычный 13 2 4 2 2 2 2 2 2" xfId="2436"/>
    <cellStyle name="Обычный 13 2 4 2 2 2 2 2 3" xfId="2437"/>
    <cellStyle name="Обычный 13 2 4 2 2 2 2 3" xfId="2438"/>
    <cellStyle name="Обычный 13 2 4 2 2 2 2 4" xfId="2439"/>
    <cellStyle name="Обычный 13 2 4 2 2 2 3" xfId="2440"/>
    <cellStyle name="Обычный 13 2 4 2 2 2 3 2" xfId="2441"/>
    <cellStyle name="Обычный 13 2 4 2 2 2 3 3" xfId="2442"/>
    <cellStyle name="Обычный 13 2 4 2 2 2 4" xfId="2443"/>
    <cellStyle name="Обычный 13 2 4 2 2 2 4 2" xfId="2444"/>
    <cellStyle name="Обычный 13 2 4 2 2 2 5" xfId="2445"/>
    <cellStyle name="Обычный 13 2 4 2 2 3" xfId="2446"/>
    <cellStyle name="Обычный 13 2 4 2 2 3 2" xfId="2447"/>
    <cellStyle name="Обычный 13 2 4 2 2 3 2 2" xfId="2448"/>
    <cellStyle name="Обычный 13 2 4 2 2 3 2 3" xfId="2449"/>
    <cellStyle name="Обычный 13 2 4 2 2 3 3" xfId="2450"/>
    <cellStyle name="Обычный 13 2 4 2 2 3 4" xfId="2451"/>
    <cellStyle name="Обычный 13 2 4 2 2 4" xfId="2452"/>
    <cellStyle name="Обычный 13 2 4 2 2 4 2" xfId="2453"/>
    <cellStyle name="Обычный 13 2 4 2 2 4 3" xfId="2454"/>
    <cellStyle name="Обычный 13 2 4 2 2 5" xfId="2455"/>
    <cellStyle name="Обычный 13 2 4 2 2 5 2" xfId="2456"/>
    <cellStyle name="Обычный 13 2 4 2 2 6" xfId="2457"/>
    <cellStyle name="Обычный 13 2 4 2 2 7" xfId="2458"/>
    <cellStyle name="Обычный 13 2 4 2 3" xfId="2459"/>
    <cellStyle name="Обычный 13 2 4 2 3 2" xfId="2460"/>
    <cellStyle name="Обычный 13 2 4 2 3 2 2" xfId="2461"/>
    <cellStyle name="Обычный 13 2 4 2 3 2 2 2" xfId="2462"/>
    <cellStyle name="Обычный 13 2 4 2 3 2 2 3" xfId="2463"/>
    <cellStyle name="Обычный 13 2 4 2 3 2 3" xfId="2464"/>
    <cellStyle name="Обычный 13 2 4 2 3 2 4" xfId="2465"/>
    <cellStyle name="Обычный 13 2 4 2 3 3" xfId="2466"/>
    <cellStyle name="Обычный 13 2 4 2 3 3 2" xfId="2467"/>
    <cellStyle name="Обычный 13 2 4 2 3 3 3" xfId="2468"/>
    <cellStyle name="Обычный 13 2 4 2 3 4" xfId="2469"/>
    <cellStyle name="Обычный 13 2 4 2 3 4 2" xfId="2470"/>
    <cellStyle name="Обычный 13 2 4 2 3 5" xfId="2471"/>
    <cellStyle name="Обычный 13 2 4 2 4" xfId="2472"/>
    <cellStyle name="Обычный 13 2 4 2 4 2" xfId="2473"/>
    <cellStyle name="Обычный 13 2 4 2 4 2 2" xfId="2474"/>
    <cellStyle name="Обычный 13 2 4 2 4 2 3" xfId="2475"/>
    <cellStyle name="Обычный 13 2 4 2 4 3" xfId="2476"/>
    <cellStyle name="Обычный 13 2 4 2 4 3 2" xfId="2477"/>
    <cellStyle name="Обычный 13 2 4 2 4 4" xfId="2478"/>
    <cellStyle name="Обычный 13 2 4 2 5" xfId="2479"/>
    <cellStyle name="Обычный 13 2 4 2 5 2" xfId="2480"/>
    <cellStyle name="Обычный 13 2 4 2 5 3" xfId="2481"/>
    <cellStyle name="Обычный 13 2 4 2 6" xfId="2482"/>
    <cellStyle name="Обычный 13 2 4 2 6 2" xfId="2483"/>
    <cellStyle name="Обычный 13 2 4 2 7" xfId="2484"/>
    <cellStyle name="Обычный 13 2 4 2 8" xfId="2485"/>
    <cellStyle name="Обычный 13 2 4 2 9" xfId="2486"/>
    <cellStyle name="Обычный 13 2 4 3" xfId="2487"/>
    <cellStyle name="Обычный 13 2 4 3 2" xfId="2488"/>
    <cellStyle name="Обычный 13 2 4 3 2 2" xfId="2489"/>
    <cellStyle name="Обычный 13 2 4 3 2 2 2" xfId="2490"/>
    <cellStyle name="Обычный 13 2 4 3 2 2 2 2" xfId="2491"/>
    <cellStyle name="Обычный 13 2 4 3 2 2 2 3" xfId="2492"/>
    <cellStyle name="Обычный 13 2 4 3 2 2 3" xfId="2493"/>
    <cellStyle name="Обычный 13 2 4 3 2 2 4" xfId="2494"/>
    <cellStyle name="Обычный 13 2 4 3 2 3" xfId="2495"/>
    <cellStyle name="Обычный 13 2 4 3 2 3 2" xfId="2496"/>
    <cellStyle name="Обычный 13 2 4 3 2 3 3" xfId="2497"/>
    <cellStyle name="Обычный 13 2 4 3 2 4" xfId="2498"/>
    <cellStyle name="Обычный 13 2 4 3 2 4 2" xfId="2499"/>
    <cellStyle name="Обычный 13 2 4 3 2 5" xfId="2500"/>
    <cellStyle name="Обычный 13 2 4 3 3" xfId="2501"/>
    <cellStyle name="Обычный 13 2 4 3 3 2" xfId="2502"/>
    <cellStyle name="Обычный 13 2 4 3 3 2 2" xfId="2503"/>
    <cellStyle name="Обычный 13 2 4 3 3 2 3" xfId="2504"/>
    <cellStyle name="Обычный 13 2 4 3 3 3" xfId="2505"/>
    <cellStyle name="Обычный 13 2 4 3 3 4" xfId="2506"/>
    <cellStyle name="Обычный 13 2 4 3 4" xfId="2507"/>
    <cellStyle name="Обычный 13 2 4 3 4 2" xfId="2508"/>
    <cellStyle name="Обычный 13 2 4 3 4 3" xfId="2509"/>
    <cellStyle name="Обычный 13 2 4 3 5" xfId="2510"/>
    <cellStyle name="Обычный 13 2 4 3 5 2" xfId="2511"/>
    <cellStyle name="Обычный 13 2 4 3 6" xfId="2512"/>
    <cellStyle name="Обычный 13 2 4 3 7" xfId="2513"/>
    <cellStyle name="Обычный 13 2 4 4" xfId="2514"/>
    <cellStyle name="Обычный 13 2 4 4 2" xfId="2515"/>
    <cellStyle name="Обычный 13 2 4 4 2 2" xfId="2516"/>
    <cellStyle name="Обычный 13 2 4 4 2 2 2" xfId="2517"/>
    <cellStyle name="Обычный 13 2 4 4 2 2 3" xfId="2518"/>
    <cellStyle name="Обычный 13 2 4 4 2 3" xfId="2519"/>
    <cellStyle name="Обычный 13 2 4 4 2 4" xfId="2520"/>
    <cellStyle name="Обычный 13 2 4 4 3" xfId="2521"/>
    <cellStyle name="Обычный 13 2 4 4 3 2" xfId="2522"/>
    <cellStyle name="Обычный 13 2 4 4 3 3" xfId="2523"/>
    <cellStyle name="Обычный 13 2 4 4 4" xfId="2524"/>
    <cellStyle name="Обычный 13 2 4 4 4 2" xfId="2525"/>
    <cellStyle name="Обычный 13 2 4 4 5" xfId="2526"/>
    <cellStyle name="Обычный 13 2 4 5" xfId="2527"/>
    <cellStyle name="Обычный 13 2 4 5 2" xfId="2528"/>
    <cellStyle name="Обычный 13 2 4 5 2 2" xfId="2529"/>
    <cellStyle name="Обычный 13 2 4 5 2 3" xfId="2530"/>
    <cellStyle name="Обычный 13 2 4 5 3" xfId="2531"/>
    <cellStyle name="Обычный 13 2 4 5 3 2" xfId="2532"/>
    <cellStyle name="Обычный 13 2 4 5 4" xfId="2533"/>
    <cellStyle name="Обычный 13 2 4 6" xfId="2534"/>
    <cellStyle name="Обычный 13 2 4 6 2" xfId="2535"/>
    <cellStyle name="Обычный 13 2 4 6 3" xfId="2536"/>
    <cellStyle name="Обычный 13 2 4 7" xfId="2537"/>
    <cellStyle name="Обычный 13 2 4 7 2" xfId="2538"/>
    <cellStyle name="Обычный 13 2 4 8" xfId="2539"/>
    <cellStyle name="Обычный 13 2 4 9" xfId="2540"/>
    <cellStyle name="Обычный 13 3" xfId="2541"/>
    <cellStyle name="Обычный 13 3 10" xfId="2542"/>
    <cellStyle name="Обычный 13 3 11" xfId="2543"/>
    <cellStyle name="Обычный 13 3 12" xfId="2544"/>
    <cellStyle name="Обычный 13 3 2" xfId="2545"/>
    <cellStyle name="Обычный 13 3 2 10" xfId="2546"/>
    <cellStyle name="Обычный 13 3 2 11" xfId="2547"/>
    <cellStyle name="Обычный 13 3 2 2" xfId="2548"/>
    <cellStyle name="Обычный 13 3 2 2 10" xfId="2549"/>
    <cellStyle name="Обычный 13 3 2 2 2" xfId="2550"/>
    <cellStyle name="Обычный 13 3 2 2 2 2" xfId="2551"/>
    <cellStyle name="Обычный 13 3 2 2 2 2 2" xfId="2552"/>
    <cellStyle name="Обычный 13 3 2 2 2 2 2 2" xfId="2553"/>
    <cellStyle name="Обычный 13 3 2 2 2 2 2 2 2" xfId="2554"/>
    <cellStyle name="Обычный 13 3 2 2 2 2 2 2 2 2" xfId="2555"/>
    <cellStyle name="Обычный 13 3 2 2 2 2 2 2 2 3" xfId="2556"/>
    <cellStyle name="Обычный 13 3 2 2 2 2 2 2 3" xfId="2557"/>
    <cellStyle name="Обычный 13 3 2 2 2 2 2 2 4" xfId="2558"/>
    <cellStyle name="Обычный 13 3 2 2 2 2 2 3" xfId="2559"/>
    <cellStyle name="Обычный 13 3 2 2 2 2 2 3 2" xfId="2560"/>
    <cellStyle name="Обычный 13 3 2 2 2 2 2 3 3" xfId="2561"/>
    <cellStyle name="Обычный 13 3 2 2 2 2 2 4" xfId="2562"/>
    <cellStyle name="Обычный 13 3 2 2 2 2 2 4 2" xfId="2563"/>
    <cellStyle name="Обычный 13 3 2 2 2 2 2 5" xfId="2564"/>
    <cellStyle name="Обычный 13 3 2 2 2 2 3" xfId="2565"/>
    <cellStyle name="Обычный 13 3 2 2 2 2 3 2" xfId="2566"/>
    <cellStyle name="Обычный 13 3 2 2 2 2 3 2 2" xfId="2567"/>
    <cellStyle name="Обычный 13 3 2 2 2 2 3 2 3" xfId="2568"/>
    <cellStyle name="Обычный 13 3 2 2 2 2 3 3" xfId="2569"/>
    <cellStyle name="Обычный 13 3 2 2 2 2 3 4" xfId="2570"/>
    <cellStyle name="Обычный 13 3 2 2 2 2 4" xfId="2571"/>
    <cellStyle name="Обычный 13 3 2 2 2 2 4 2" xfId="2572"/>
    <cellStyle name="Обычный 13 3 2 2 2 2 4 3" xfId="2573"/>
    <cellStyle name="Обычный 13 3 2 2 2 2 5" xfId="2574"/>
    <cellStyle name="Обычный 13 3 2 2 2 2 5 2" xfId="2575"/>
    <cellStyle name="Обычный 13 3 2 2 2 2 6" xfId="2576"/>
    <cellStyle name="Обычный 13 3 2 2 2 2 7" xfId="2577"/>
    <cellStyle name="Обычный 13 3 2 2 2 3" xfId="2578"/>
    <cellStyle name="Обычный 13 3 2 2 2 3 2" xfId="2579"/>
    <cellStyle name="Обычный 13 3 2 2 2 3 2 2" xfId="2580"/>
    <cellStyle name="Обычный 13 3 2 2 2 3 2 2 2" xfId="2581"/>
    <cellStyle name="Обычный 13 3 2 2 2 3 2 2 3" xfId="2582"/>
    <cellStyle name="Обычный 13 3 2 2 2 3 2 3" xfId="2583"/>
    <cellStyle name="Обычный 13 3 2 2 2 3 2 4" xfId="2584"/>
    <cellStyle name="Обычный 13 3 2 2 2 3 3" xfId="2585"/>
    <cellStyle name="Обычный 13 3 2 2 2 3 3 2" xfId="2586"/>
    <cellStyle name="Обычный 13 3 2 2 2 3 3 3" xfId="2587"/>
    <cellStyle name="Обычный 13 3 2 2 2 3 4" xfId="2588"/>
    <cellStyle name="Обычный 13 3 2 2 2 3 4 2" xfId="2589"/>
    <cellStyle name="Обычный 13 3 2 2 2 3 5" xfId="2590"/>
    <cellStyle name="Обычный 13 3 2 2 2 4" xfId="2591"/>
    <cellStyle name="Обычный 13 3 2 2 2 4 2" xfId="2592"/>
    <cellStyle name="Обычный 13 3 2 2 2 4 2 2" xfId="2593"/>
    <cellStyle name="Обычный 13 3 2 2 2 4 2 3" xfId="2594"/>
    <cellStyle name="Обычный 13 3 2 2 2 4 3" xfId="2595"/>
    <cellStyle name="Обычный 13 3 2 2 2 4 3 2" xfId="2596"/>
    <cellStyle name="Обычный 13 3 2 2 2 4 4" xfId="2597"/>
    <cellStyle name="Обычный 13 3 2 2 2 5" xfId="2598"/>
    <cellStyle name="Обычный 13 3 2 2 2 5 2" xfId="2599"/>
    <cellStyle name="Обычный 13 3 2 2 2 5 3" xfId="2600"/>
    <cellStyle name="Обычный 13 3 2 2 2 6" xfId="2601"/>
    <cellStyle name="Обычный 13 3 2 2 2 6 2" xfId="2602"/>
    <cellStyle name="Обычный 13 3 2 2 2 7" xfId="2603"/>
    <cellStyle name="Обычный 13 3 2 2 2 8" xfId="2604"/>
    <cellStyle name="Обычный 13 3 2 2 2 9" xfId="2605"/>
    <cellStyle name="Обычный 13 3 2 2 3" xfId="2606"/>
    <cellStyle name="Обычный 13 3 2 2 3 2" xfId="2607"/>
    <cellStyle name="Обычный 13 3 2 2 3 2 2" xfId="2608"/>
    <cellStyle name="Обычный 13 3 2 2 3 2 2 2" xfId="2609"/>
    <cellStyle name="Обычный 13 3 2 2 3 2 2 2 2" xfId="2610"/>
    <cellStyle name="Обычный 13 3 2 2 3 2 2 2 3" xfId="2611"/>
    <cellStyle name="Обычный 13 3 2 2 3 2 2 3" xfId="2612"/>
    <cellStyle name="Обычный 13 3 2 2 3 2 2 4" xfId="2613"/>
    <cellStyle name="Обычный 13 3 2 2 3 2 3" xfId="2614"/>
    <cellStyle name="Обычный 13 3 2 2 3 2 3 2" xfId="2615"/>
    <cellStyle name="Обычный 13 3 2 2 3 2 3 3" xfId="2616"/>
    <cellStyle name="Обычный 13 3 2 2 3 2 4" xfId="2617"/>
    <cellStyle name="Обычный 13 3 2 2 3 2 4 2" xfId="2618"/>
    <cellStyle name="Обычный 13 3 2 2 3 2 5" xfId="2619"/>
    <cellStyle name="Обычный 13 3 2 2 3 3" xfId="2620"/>
    <cellStyle name="Обычный 13 3 2 2 3 3 2" xfId="2621"/>
    <cellStyle name="Обычный 13 3 2 2 3 3 2 2" xfId="2622"/>
    <cellStyle name="Обычный 13 3 2 2 3 3 2 3" xfId="2623"/>
    <cellStyle name="Обычный 13 3 2 2 3 3 3" xfId="2624"/>
    <cellStyle name="Обычный 13 3 2 2 3 3 4" xfId="2625"/>
    <cellStyle name="Обычный 13 3 2 2 3 4" xfId="2626"/>
    <cellStyle name="Обычный 13 3 2 2 3 4 2" xfId="2627"/>
    <cellStyle name="Обычный 13 3 2 2 3 4 3" xfId="2628"/>
    <cellStyle name="Обычный 13 3 2 2 3 5" xfId="2629"/>
    <cellStyle name="Обычный 13 3 2 2 3 5 2" xfId="2630"/>
    <cellStyle name="Обычный 13 3 2 2 3 6" xfId="2631"/>
    <cellStyle name="Обычный 13 3 2 2 3 7" xfId="2632"/>
    <cellStyle name="Обычный 13 3 2 2 4" xfId="2633"/>
    <cellStyle name="Обычный 13 3 2 2 4 2" xfId="2634"/>
    <cellStyle name="Обычный 13 3 2 2 4 2 2" xfId="2635"/>
    <cellStyle name="Обычный 13 3 2 2 4 2 2 2" xfId="2636"/>
    <cellStyle name="Обычный 13 3 2 2 4 2 2 3" xfId="2637"/>
    <cellStyle name="Обычный 13 3 2 2 4 2 3" xfId="2638"/>
    <cellStyle name="Обычный 13 3 2 2 4 2 4" xfId="2639"/>
    <cellStyle name="Обычный 13 3 2 2 4 3" xfId="2640"/>
    <cellStyle name="Обычный 13 3 2 2 4 3 2" xfId="2641"/>
    <cellStyle name="Обычный 13 3 2 2 4 3 3" xfId="2642"/>
    <cellStyle name="Обычный 13 3 2 2 4 4" xfId="2643"/>
    <cellStyle name="Обычный 13 3 2 2 4 4 2" xfId="2644"/>
    <cellStyle name="Обычный 13 3 2 2 4 5" xfId="2645"/>
    <cellStyle name="Обычный 13 3 2 2 5" xfId="2646"/>
    <cellStyle name="Обычный 13 3 2 2 5 2" xfId="2647"/>
    <cellStyle name="Обычный 13 3 2 2 5 2 2" xfId="2648"/>
    <cellStyle name="Обычный 13 3 2 2 5 2 3" xfId="2649"/>
    <cellStyle name="Обычный 13 3 2 2 5 3" xfId="2650"/>
    <cellStyle name="Обычный 13 3 2 2 5 3 2" xfId="2651"/>
    <cellStyle name="Обычный 13 3 2 2 5 4" xfId="2652"/>
    <cellStyle name="Обычный 13 3 2 2 6" xfId="2653"/>
    <cellStyle name="Обычный 13 3 2 2 6 2" xfId="2654"/>
    <cellStyle name="Обычный 13 3 2 2 6 3" xfId="2655"/>
    <cellStyle name="Обычный 13 3 2 2 7" xfId="2656"/>
    <cellStyle name="Обычный 13 3 2 2 7 2" xfId="2657"/>
    <cellStyle name="Обычный 13 3 2 2 8" xfId="2658"/>
    <cellStyle name="Обычный 13 3 2 2 9" xfId="2659"/>
    <cellStyle name="Обычный 13 3 2 3" xfId="2660"/>
    <cellStyle name="Обычный 13 3 2 3 2" xfId="2661"/>
    <cellStyle name="Обычный 13 3 2 3 2 2" xfId="2662"/>
    <cellStyle name="Обычный 13 3 2 3 2 2 2" xfId="2663"/>
    <cellStyle name="Обычный 13 3 2 3 2 2 2 2" xfId="2664"/>
    <cellStyle name="Обычный 13 3 2 3 2 2 2 2 2" xfId="2665"/>
    <cellStyle name="Обычный 13 3 2 3 2 2 2 2 3" xfId="2666"/>
    <cellStyle name="Обычный 13 3 2 3 2 2 2 3" xfId="2667"/>
    <cellStyle name="Обычный 13 3 2 3 2 2 2 4" xfId="2668"/>
    <cellStyle name="Обычный 13 3 2 3 2 2 3" xfId="2669"/>
    <cellStyle name="Обычный 13 3 2 3 2 2 3 2" xfId="2670"/>
    <cellStyle name="Обычный 13 3 2 3 2 2 3 3" xfId="2671"/>
    <cellStyle name="Обычный 13 3 2 3 2 2 4" xfId="2672"/>
    <cellStyle name="Обычный 13 3 2 3 2 2 4 2" xfId="2673"/>
    <cellStyle name="Обычный 13 3 2 3 2 2 5" xfId="2674"/>
    <cellStyle name="Обычный 13 3 2 3 2 3" xfId="2675"/>
    <cellStyle name="Обычный 13 3 2 3 2 3 2" xfId="2676"/>
    <cellStyle name="Обычный 13 3 2 3 2 3 2 2" xfId="2677"/>
    <cellStyle name="Обычный 13 3 2 3 2 3 2 3" xfId="2678"/>
    <cellStyle name="Обычный 13 3 2 3 2 3 3" xfId="2679"/>
    <cellStyle name="Обычный 13 3 2 3 2 3 4" xfId="2680"/>
    <cellStyle name="Обычный 13 3 2 3 2 4" xfId="2681"/>
    <cellStyle name="Обычный 13 3 2 3 2 4 2" xfId="2682"/>
    <cellStyle name="Обычный 13 3 2 3 2 4 3" xfId="2683"/>
    <cellStyle name="Обычный 13 3 2 3 2 5" xfId="2684"/>
    <cellStyle name="Обычный 13 3 2 3 2 5 2" xfId="2685"/>
    <cellStyle name="Обычный 13 3 2 3 2 6" xfId="2686"/>
    <cellStyle name="Обычный 13 3 2 3 2 7" xfId="2687"/>
    <cellStyle name="Обычный 13 3 2 3 3" xfId="2688"/>
    <cellStyle name="Обычный 13 3 2 3 3 2" xfId="2689"/>
    <cellStyle name="Обычный 13 3 2 3 3 2 2" xfId="2690"/>
    <cellStyle name="Обычный 13 3 2 3 3 2 2 2" xfId="2691"/>
    <cellStyle name="Обычный 13 3 2 3 3 2 2 3" xfId="2692"/>
    <cellStyle name="Обычный 13 3 2 3 3 2 3" xfId="2693"/>
    <cellStyle name="Обычный 13 3 2 3 3 2 4" xfId="2694"/>
    <cellStyle name="Обычный 13 3 2 3 3 3" xfId="2695"/>
    <cellStyle name="Обычный 13 3 2 3 3 3 2" xfId="2696"/>
    <cellStyle name="Обычный 13 3 2 3 3 3 3" xfId="2697"/>
    <cellStyle name="Обычный 13 3 2 3 3 4" xfId="2698"/>
    <cellStyle name="Обычный 13 3 2 3 3 4 2" xfId="2699"/>
    <cellStyle name="Обычный 13 3 2 3 3 5" xfId="2700"/>
    <cellStyle name="Обычный 13 3 2 3 4" xfId="2701"/>
    <cellStyle name="Обычный 13 3 2 3 4 2" xfId="2702"/>
    <cellStyle name="Обычный 13 3 2 3 4 2 2" xfId="2703"/>
    <cellStyle name="Обычный 13 3 2 3 4 2 3" xfId="2704"/>
    <cellStyle name="Обычный 13 3 2 3 4 3" xfId="2705"/>
    <cellStyle name="Обычный 13 3 2 3 4 3 2" xfId="2706"/>
    <cellStyle name="Обычный 13 3 2 3 4 4" xfId="2707"/>
    <cellStyle name="Обычный 13 3 2 3 5" xfId="2708"/>
    <cellStyle name="Обычный 13 3 2 3 5 2" xfId="2709"/>
    <cellStyle name="Обычный 13 3 2 3 5 3" xfId="2710"/>
    <cellStyle name="Обычный 13 3 2 3 6" xfId="2711"/>
    <cellStyle name="Обычный 13 3 2 3 6 2" xfId="2712"/>
    <cellStyle name="Обычный 13 3 2 3 7" xfId="2713"/>
    <cellStyle name="Обычный 13 3 2 3 8" xfId="2714"/>
    <cellStyle name="Обычный 13 3 2 3 9" xfId="2715"/>
    <cellStyle name="Обычный 13 3 2 4" xfId="2716"/>
    <cellStyle name="Обычный 13 3 2 4 2" xfId="2717"/>
    <cellStyle name="Обычный 13 3 2 4 2 2" xfId="2718"/>
    <cellStyle name="Обычный 13 3 2 4 2 2 2" xfId="2719"/>
    <cellStyle name="Обычный 13 3 2 4 2 2 2 2" xfId="2720"/>
    <cellStyle name="Обычный 13 3 2 4 2 2 2 3" xfId="2721"/>
    <cellStyle name="Обычный 13 3 2 4 2 2 3" xfId="2722"/>
    <cellStyle name="Обычный 13 3 2 4 2 2 4" xfId="2723"/>
    <cellStyle name="Обычный 13 3 2 4 2 3" xfId="2724"/>
    <cellStyle name="Обычный 13 3 2 4 2 3 2" xfId="2725"/>
    <cellStyle name="Обычный 13 3 2 4 2 3 3" xfId="2726"/>
    <cellStyle name="Обычный 13 3 2 4 2 4" xfId="2727"/>
    <cellStyle name="Обычный 13 3 2 4 2 4 2" xfId="2728"/>
    <cellStyle name="Обычный 13 3 2 4 2 5" xfId="2729"/>
    <cellStyle name="Обычный 13 3 2 4 3" xfId="2730"/>
    <cellStyle name="Обычный 13 3 2 4 3 2" xfId="2731"/>
    <cellStyle name="Обычный 13 3 2 4 3 2 2" xfId="2732"/>
    <cellStyle name="Обычный 13 3 2 4 3 2 3" xfId="2733"/>
    <cellStyle name="Обычный 13 3 2 4 3 3" xfId="2734"/>
    <cellStyle name="Обычный 13 3 2 4 3 4" xfId="2735"/>
    <cellStyle name="Обычный 13 3 2 4 4" xfId="2736"/>
    <cellStyle name="Обычный 13 3 2 4 4 2" xfId="2737"/>
    <cellStyle name="Обычный 13 3 2 4 4 3" xfId="2738"/>
    <cellStyle name="Обычный 13 3 2 4 5" xfId="2739"/>
    <cellStyle name="Обычный 13 3 2 4 5 2" xfId="2740"/>
    <cellStyle name="Обычный 13 3 2 4 6" xfId="2741"/>
    <cellStyle name="Обычный 13 3 2 4 7" xfId="2742"/>
    <cellStyle name="Обычный 13 3 2 5" xfId="2743"/>
    <cellStyle name="Обычный 13 3 2 5 2" xfId="2744"/>
    <cellStyle name="Обычный 13 3 2 5 2 2" xfId="2745"/>
    <cellStyle name="Обычный 13 3 2 5 2 2 2" xfId="2746"/>
    <cellStyle name="Обычный 13 3 2 5 2 2 3" xfId="2747"/>
    <cellStyle name="Обычный 13 3 2 5 2 3" xfId="2748"/>
    <cellStyle name="Обычный 13 3 2 5 2 4" xfId="2749"/>
    <cellStyle name="Обычный 13 3 2 5 3" xfId="2750"/>
    <cellStyle name="Обычный 13 3 2 5 3 2" xfId="2751"/>
    <cellStyle name="Обычный 13 3 2 5 3 3" xfId="2752"/>
    <cellStyle name="Обычный 13 3 2 5 4" xfId="2753"/>
    <cellStyle name="Обычный 13 3 2 5 4 2" xfId="2754"/>
    <cellStyle name="Обычный 13 3 2 5 5" xfId="2755"/>
    <cellStyle name="Обычный 13 3 2 6" xfId="2756"/>
    <cellStyle name="Обычный 13 3 2 6 2" xfId="2757"/>
    <cellStyle name="Обычный 13 3 2 6 2 2" xfId="2758"/>
    <cellStyle name="Обычный 13 3 2 6 2 3" xfId="2759"/>
    <cellStyle name="Обычный 13 3 2 6 3" xfId="2760"/>
    <cellStyle name="Обычный 13 3 2 6 3 2" xfId="2761"/>
    <cellStyle name="Обычный 13 3 2 6 4" xfId="2762"/>
    <cellStyle name="Обычный 13 3 2 7" xfId="2763"/>
    <cellStyle name="Обычный 13 3 2 7 2" xfId="2764"/>
    <cellStyle name="Обычный 13 3 2 7 3" xfId="2765"/>
    <cellStyle name="Обычный 13 3 2 8" xfId="2766"/>
    <cellStyle name="Обычный 13 3 2 8 2" xfId="2767"/>
    <cellStyle name="Обычный 13 3 2 9" xfId="2768"/>
    <cellStyle name="Обычный 13 3 2_К2 откорректированная" xfId="12292"/>
    <cellStyle name="Обычный 13 3 3" xfId="2769"/>
    <cellStyle name="Обычный 13 3 3 10" xfId="2770"/>
    <cellStyle name="Обычный 13 3 3 2" xfId="2771"/>
    <cellStyle name="Обычный 13 3 3 2 2" xfId="2772"/>
    <cellStyle name="Обычный 13 3 3 2 2 2" xfId="2773"/>
    <cellStyle name="Обычный 13 3 3 2 2 2 2" xfId="2774"/>
    <cellStyle name="Обычный 13 3 3 2 2 2 2 2" xfId="2775"/>
    <cellStyle name="Обычный 13 3 3 2 2 2 2 2 2" xfId="2776"/>
    <cellStyle name="Обычный 13 3 3 2 2 2 2 2 3" xfId="2777"/>
    <cellStyle name="Обычный 13 3 3 2 2 2 2 3" xfId="2778"/>
    <cellStyle name="Обычный 13 3 3 2 2 2 2 4" xfId="2779"/>
    <cellStyle name="Обычный 13 3 3 2 2 2 3" xfId="2780"/>
    <cellStyle name="Обычный 13 3 3 2 2 2 3 2" xfId="2781"/>
    <cellStyle name="Обычный 13 3 3 2 2 2 3 3" xfId="2782"/>
    <cellStyle name="Обычный 13 3 3 2 2 2 4" xfId="2783"/>
    <cellStyle name="Обычный 13 3 3 2 2 2 4 2" xfId="2784"/>
    <cellStyle name="Обычный 13 3 3 2 2 2 5" xfId="2785"/>
    <cellStyle name="Обычный 13 3 3 2 2 3" xfId="2786"/>
    <cellStyle name="Обычный 13 3 3 2 2 3 2" xfId="2787"/>
    <cellStyle name="Обычный 13 3 3 2 2 3 2 2" xfId="2788"/>
    <cellStyle name="Обычный 13 3 3 2 2 3 2 3" xfId="2789"/>
    <cellStyle name="Обычный 13 3 3 2 2 3 3" xfId="2790"/>
    <cellStyle name="Обычный 13 3 3 2 2 3 4" xfId="2791"/>
    <cellStyle name="Обычный 13 3 3 2 2 4" xfId="2792"/>
    <cellStyle name="Обычный 13 3 3 2 2 4 2" xfId="2793"/>
    <cellStyle name="Обычный 13 3 3 2 2 4 3" xfId="2794"/>
    <cellStyle name="Обычный 13 3 3 2 2 5" xfId="2795"/>
    <cellStyle name="Обычный 13 3 3 2 2 5 2" xfId="2796"/>
    <cellStyle name="Обычный 13 3 3 2 2 6" xfId="2797"/>
    <cellStyle name="Обычный 13 3 3 2 2 7" xfId="2798"/>
    <cellStyle name="Обычный 13 3 3 2 3" xfId="2799"/>
    <cellStyle name="Обычный 13 3 3 2 3 2" xfId="2800"/>
    <cellStyle name="Обычный 13 3 3 2 3 2 2" xfId="2801"/>
    <cellStyle name="Обычный 13 3 3 2 3 2 2 2" xfId="2802"/>
    <cellStyle name="Обычный 13 3 3 2 3 2 2 3" xfId="2803"/>
    <cellStyle name="Обычный 13 3 3 2 3 2 3" xfId="2804"/>
    <cellStyle name="Обычный 13 3 3 2 3 2 4" xfId="2805"/>
    <cellStyle name="Обычный 13 3 3 2 3 3" xfId="2806"/>
    <cellStyle name="Обычный 13 3 3 2 3 3 2" xfId="2807"/>
    <cellStyle name="Обычный 13 3 3 2 3 3 3" xfId="2808"/>
    <cellStyle name="Обычный 13 3 3 2 3 4" xfId="2809"/>
    <cellStyle name="Обычный 13 3 3 2 3 4 2" xfId="2810"/>
    <cellStyle name="Обычный 13 3 3 2 3 5" xfId="2811"/>
    <cellStyle name="Обычный 13 3 3 2 4" xfId="2812"/>
    <cellStyle name="Обычный 13 3 3 2 4 2" xfId="2813"/>
    <cellStyle name="Обычный 13 3 3 2 4 2 2" xfId="2814"/>
    <cellStyle name="Обычный 13 3 3 2 4 2 3" xfId="2815"/>
    <cellStyle name="Обычный 13 3 3 2 4 3" xfId="2816"/>
    <cellStyle name="Обычный 13 3 3 2 4 3 2" xfId="2817"/>
    <cellStyle name="Обычный 13 3 3 2 4 4" xfId="2818"/>
    <cellStyle name="Обычный 13 3 3 2 5" xfId="2819"/>
    <cellStyle name="Обычный 13 3 3 2 5 2" xfId="2820"/>
    <cellStyle name="Обычный 13 3 3 2 5 3" xfId="2821"/>
    <cellStyle name="Обычный 13 3 3 2 6" xfId="2822"/>
    <cellStyle name="Обычный 13 3 3 2 6 2" xfId="2823"/>
    <cellStyle name="Обычный 13 3 3 2 7" xfId="2824"/>
    <cellStyle name="Обычный 13 3 3 2 8" xfId="2825"/>
    <cellStyle name="Обычный 13 3 3 2 9" xfId="2826"/>
    <cellStyle name="Обычный 13 3 3 3" xfId="2827"/>
    <cellStyle name="Обычный 13 3 3 3 2" xfId="2828"/>
    <cellStyle name="Обычный 13 3 3 3 2 2" xfId="2829"/>
    <cellStyle name="Обычный 13 3 3 3 2 2 2" xfId="2830"/>
    <cellStyle name="Обычный 13 3 3 3 2 2 2 2" xfId="2831"/>
    <cellStyle name="Обычный 13 3 3 3 2 2 2 3" xfId="2832"/>
    <cellStyle name="Обычный 13 3 3 3 2 2 3" xfId="2833"/>
    <cellStyle name="Обычный 13 3 3 3 2 2 4" xfId="2834"/>
    <cellStyle name="Обычный 13 3 3 3 2 3" xfId="2835"/>
    <cellStyle name="Обычный 13 3 3 3 2 3 2" xfId="2836"/>
    <cellStyle name="Обычный 13 3 3 3 2 3 3" xfId="2837"/>
    <cellStyle name="Обычный 13 3 3 3 2 4" xfId="2838"/>
    <cellStyle name="Обычный 13 3 3 3 2 4 2" xfId="2839"/>
    <cellStyle name="Обычный 13 3 3 3 2 5" xfId="2840"/>
    <cellStyle name="Обычный 13 3 3 3 3" xfId="2841"/>
    <cellStyle name="Обычный 13 3 3 3 3 2" xfId="2842"/>
    <cellStyle name="Обычный 13 3 3 3 3 2 2" xfId="2843"/>
    <cellStyle name="Обычный 13 3 3 3 3 2 3" xfId="2844"/>
    <cellStyle name="Обычный 13 3 3 3 3 3" xfId="2845"/>
    <cellStyle name="Обычный 13 3 3 3 3 4" xfId="2846"/>
    <cellStyle name="Обычный 13 3 3 3 4" xfId="2847"/>
    <cellStyle name="Обычный 13 3 3 3 4 2" xfId="2848"/>
    <cellStyle name="Обычный 13 3 3 3 4 3" xfId="2849"/>
    <cellStyle name="Обычный 13 3 3 3 5" xfId="2850"/>
    <cellStyle name="Обычный 13 3 3 3 5 2" xfId="2851"/>
    <cellStyle name="Обычный 13 3 3 3 6" xfId="2852"/>
    <cellStyle name="Обычный 13 3 3 3 7" xfId="2853"/>
    <cellStyle name="Обычный 13 3 3 4" xfId="2854"/>
    <cellStyle name="Обычный 13 3 3 4 2" xfId="2855"/>
    <cellStyle name="Обычный 13 3 3 4 2 2" xfId="2856"/>
    <cellStyle name="Обычный 13 3 3 4 2 2 2" xfId="2857"/>
    <cellStyle name="Обычный 13 3 3 4 2 2 3" xfId="2858"/>
    <cellStyle name="Обычный 13 3 3 4 2 3" xfId="2859"/>
    <cellStyle name="Обычный 13 3 3 4 2 4" xfId="2860"/>
    <cellStyle name="Обычный 13 3 3 4 3" xfId="2861"/>
    <cellStyle name="Обычный 13 3 3 4 3 2" xfId="2862"/>
    <cellStyle name="Обычный 13 3 3 4 3 3" xfId="2863"/>
    <cellStyle name="Обычный 13 3 3 4 4" xfId="2864"/>
    <cellStyle name="Обычный 13 3 3 4 4 2" xfId="2865"/>
    <cellStyle name="Обычный 13 3 3 4 5" xfId="2866"/>
    <cellStyle name="Обычный 13 3 3 5" xfId="2867"/>
    <cellStyle name="Обычный 13 3 3 5 2" xfId="2868"/>
    <cellStyle name="Обычный 13 3 3 5 2 2" xfId="2869"/>
    <cellStyle name="Обычный 13 3 3 5 2 3" xfId="2870"/>
    <cellStyle name="Обычный 13 3 3 5 3" xfId="2871"/>
    <cellStyle name="Обычный 13 3 3 5 3 2" xfId="2872"/>
    <cellStyle name="Обычный 13 3 3 5 4" xfId="2873"/>
    <cellStyle name="Обычный 13 3 3 6" xfId="2874"/>
    <cellStyle name="Обычный 13 3 3 6 2" xfId="2875"/>
    <cellStyle name="Обычный 13 3 3 6 3" xfId="2876"/>
    <cellStyle name="Обычный 13 3 3 7" xfId="2877"/>
    <cellStyle name="Обычный 13 3 3 7 2" xfId="2878"/>
    <cellStyle name="Обычный 13 3 3 8" xfId="2879"/>
    <cellStyle name="Обычный 13 3 3 9" xfId="2880"/>
    <cellStyle name="Обычный 13 3 4" xfId="2881"/>
    <cellStyle name="Обычный 13 3 4 2" xfId="2882"/>
    <cellStyle name="Обычный 13 3 4 2 2" xfId="2883"/>
    <cellStyle name="Обычный 13 3 4 2 2 2" xfId="2884"/>
    <cellStyle name="Обычный 13 3 4 2 2 2 2" xfId="2885"/>
    <cellStyle name="Обычный 13 3 4 2 2 2 2 2" xfId="2886"/>
    <cellStyle name="Обычный 13 3 4 2 2 2 2 3" xfId="2887"/>
    <cellStyle name="Обычный 13 3 4 2 2 2 3" xfId="2888"/>
    <cellStyle name="Обычный 13 3 4 2 2 2 4" xfId="2889"/>
    <cellStyle name="Обычный 13 3 4 2 2 3" xfId="2890"/>
    <cellStyle name="Обычный 13 3 4 2 2 3 2" xfId="2891"/>
    <cellStyle name="Обычный 13 3 4 2 2 3 3" xfId="2892"/>
    <cellStyle name="Обычный 13 3 4 2 2 4" xfId="2893"/>
    <cellStyle name="Обычный 13 3 4 2 2 4 2" xfId="2894"/>
    <cellStyle name="Обычный 13 3 4 2 2 5" xfId="2895"/>
    <cellStyle name="Обычный 13 3 4 2 3" xfId="2896"/>
    <cellStyle name="Обычный 13 3 4 2 3 2" xfId="2897"/>
    <cellStyle name="Обычный 13 3 4 2 3 2 2" xfId="2898"/>
    <cellStyle name="Обычный 13 3 4 2 3 2 3" xfId="2899"/>
    <cellStyle name="Обычный 13 3 4 2 3 3" xfId="2900"/>
    <cellStyle name="Обычный 13 3 4 2 3 4" xfId="2901"/>
    <cellStyle name="Обычный 13 3 4 2 4" xfId="2902"/>
    <cellStyle name="Обычный 13 3 4 2 4 2" xfId="2903"/>
    <cellStyle name="Обычный 13 3 4 2 4 3" xfId="2904"/>
    <cellStyle name="Обычный 13 3 4 2 5" xfId="2905"/>
    <cellStyle name="Обычный 13 3 4 2 5 2" xfId="2906"/>
    <cellStyle name="Обычный 13 3 4 2 6" xfId="2907"/>
    <cellStyle name="Обычный 13 3 4 2 7" xfId="2908"/>
    <cellStyle name="Обычный 13 3 4 3" xfId="2909"/>
    <cellStyle name="Обычный 13 3 4 3 2" xfId="2910"/>
    <cellStyle name="Обычный 13 3 4 3 2 2" xfId="2911"/>
    <cellStyle name="Обычный 13 3 4 3 2 2 2" xfId="2912"/>
    <cellStyle name="Обычный 13 3 4 3 2 2 3" xfId="2913"/>
    <cellStyle name="Обычный 13 3 4 3 2 3" xfId="2914"/>
    <cellStyle name="Обычный 13 3 4 3 2 4" xfId="2915"/>
    <cellStyle name="Обычный 13 3 4 3 3" xfId="2916"/>
    <cellStyle name="Обычный 13 3 4 3 3 2" xfId="2917"/>
    <cellStyle name="Обычный 13 3 4 3 3 3" xfId="2918"/>
    <cellStyle name="Обычный 13 3 4 3 4" xfId="2919"/>
    <cellStyle name="Обычный 13 3 4 3 4 2" xfId="2920"/>
    <cellStyle name="Обычный 13 3 4 3 5" xfId="2921"/>
    <cellStyle name="Обычный 13 3 4 4" xfId="2922"/>
    <cellStyle name="Обычный 13 3 4 4 2" xfId="2923"/>
    <cellStyle name="Обычный 13 3 4 4 2 2" xfId="2924"/>
    <cellStyle name="Обычный 13 3 4 4 2 3" xfId="2925"/>
    <cellStyle name="Обычный 13 3 4 4 3" xfId="2926"/>
    <cellStyle name="Обычный 13 3 4 4 3 2" xfId="2927"/>
    <cellStyle name="Обычный 13 3 4 4 4" xfId="2928"/>
    <cellStyle name="Обычный 13 3 4 5" xfId="2929"/>
    <cellStyle name="Обычный 13 3 4 5 2" xfId="2930"/>
    <cellStyle name="Обычный 13 3 4 5 3" xfId="2931"/>
    <cellStyle name="Обычный 13 3 4 6" xfId="2932"/>
    <cellStyle name="Обычный 13 3 4 6 2" xfId="2933"/>
    <cellStyle name="Обычный 13 3 4 7" xfId="2934"/>
    <cellStyle name="Обычный 13 3 4 8" xfId="2935"/>
    <cellStyle name="Обычный 13 3 4 9" xfId="2936"/>
    <cellStyle name="Обычный 13 3 5" xfId="2937"/>
    <cellStyle name="Обычный 13 3 5 2" xfId="2938"/>
    <cellStyle name="Обычный 13 3 5 2 2" xfId="2939"/>
    <cellStyle name="Обычный 13 3 5 2 2 2" xfId="2940"/>
    <cellStyle name="Обычный 13 3 5 2 2 2 2" xfId="2941"/>
    <cellStyle name="Обычный 13 3 5 2 2 2 3" xfId="2942"/>
    <cellStyle name="Обычный 13 3 5 2 2 3" xfId="2943"/>
    <cellStyle name="Обычный 13 3 5 2 2 4" xfId="2944"/>
    <cellStyle name="Обычный 13 3 5 2 3" xfId="2945"/>
    <cellStyle name="Обычный 13 3 5 2 3 2" xfId="2946"/>
    <cellStyle name="Обычный 13 3 5 2 3 3" xfId="2947"/>
    <cellStyle name="Обычный 13 3 5 2 4" xfId="2948"/>
    <cellStyle name="Обычный 13 3 5 2 4 2" xfId="2949"/>
    <cellStyle name="Обычный 13 3 5 2 5" xfId="2950"/>
    <cellStyle name="Обычный 13 3 5 3" xfId="2951"/>
    <cellStyle name="Обычный 13 3 5 3 2" xfId="2952"/>
    <cellStyle name="Обычный 13 3 5 3 2 2" xfId="2953"/>
    <cellStyle name="Обычный 13 3 5 3 2 3" xfId="2954"/>
    <cellStyle name="Обычный 13 3 5 3 3" xfId="2955"/>
    <cellStyle name="Обычный 13 3 5 3 4" xfId="2956"/>
    <cellStyle name="Обычный 13 3 5 4" xfId="2957"/>
    <cellStyle name="Обычный 13 3 5 4 2" xfId="2958"/>
    <cellStyle name="Обычный 13 3 5 4 3" xfId="2959"/>
    <cellStyle name="Обычный 13 3 5 5" xfId="2960"/>
    <cellStyle name="Обычный 13 3 5 5 2" xfId="2961"/>
    <cellStyle name="Обычный 13 3 5 6" xfId="2962"/>
    <cellStyle name="Обычный 13 3 5 7" xfId="2963"/>
    <cellStyle name="Обычный 13 3 6" xfId="2964"/>
    <cellStyle name="Обычный 13 3 6 2" xfId="2965"/>
    <cellStyle name="Обычный 13 3 6 2 2" xfId="2966"/>
    <cellStyle name="Обычный 13 3 6 2 2 2" xfId="2967"/>
    <cellStyle name="Обычный 13 3 6 2 2 3" xfId="2968"/>
    <cellStyle name="Обычный 13 3 6 2 3" xfId="2969"/>
    <cellStyle name="Обычный 13 3 6 2 4" xfId="2970"/>
    <cellStyle name="Обычный 13 3 6 3" xfId="2971"/>
    <cellStyle name="Обычный 13 3 6 3 2" xfId="2972"/>
    <cellStyle name="Обычный 13 3 6 3 3" xfId="2973"/>
    <cellStyle name="Обычный 13 3 6 4" xfId="2974"/>
    <cellStyle name="Обычный 13 3 6 4 2" xfId="2975"/>
    <cellStyle name="Обычный 13 3 6 5" xfId="2976"/>
    <cellStyle name="Обычный 13 3 7" xfId="2977"/>
    <cellStyle name="Обычный 13 3 7 2" xfId="2978"/>
    <cellStyle name="Обычный 13 3 7 2 2" xfId="2979"/>
    <cellStyle name="Обычный 13 3 7 2 3" xfId="2980"/>
    <cellStyle name="Обычный 13 3 7 3" xfId="2981"/>
    <cellStyle name="Обычный 13 3 7 3 2" xfId="2982"/>
    <cellStyle name="Обычный 13 3 7 4" xfId="2983"/>
    <cellStyle name="Обычный 13 3 8" xfId="2984"/>
    <cellStyle name="Обычный 13 3 8 2" xfId="2985"/>
    <cellStyle name="Обычный 13 3 8 3" xfId="2986"/>
    <cellStyle name="Обычный 13 3 9" xfId="2987"/>
    <cellStyle name="Обычный 13 3 9 2" xfId="2988"/>
    <cellStyle name="Обычный 13 3_К2 откорректированная" xfId="12293"/>
    <cellStyle name="Обычный 13 4" xfId="2989"/>
    <cellStyle name="Обычный 13 4 10" xfId="2990"/>
    <cellStyle name="Обычный 13 4 11" xfId="2991"/>
    <cellStyle name="Обычный 13 4 2" xfId="2992"/>
    <cellStyle name="Обычный 13 4 2 10" xfId="2993"/>
    <cellStyle name="Обычный 13 4 2 2" xfId="2994"/>
    <cellStyle name="Обычный 13 4 2 2 2" xfId="2995"/>
    <cellStyle name="Обычный 13 4 2 2 2 2" xfId="2996"/>
    <cellStyle name="Обычный 13 4 2 2 2 2 2" xfId="2997"/>
    <cellStyle name="Обычный 13 4 2 2 2 2 2 2" xfId="2998"/>
    <cellStyle name="Обычный 13 4 2 2 2 2 2 2 2" xfId="2999"/>
    <cellStyle name="Обычный 13 4 2 2 2 2 2 2 3" xfId="3000"/>
    <cellStyle name="Обычный 13 4 2 2 2 2 2 3" xfId="3001"/>
    <cellStyle name="Обычный 13 4 2 2 2 2 2 4" xfId="3002"/>
    <cellStyle name="Обычный 13 4 2 2 2 2 3" xfId="3003"/>
    <cellStyle name="Обычный 13 4 2 2 2 2 3 2" xfId="3004"/>
    <cellStyle name="Обычный 13 4 2 2 2 2 3 3" xfId="3005"/>
    <cellStyle name="Обычный 13 4 2 2 2 2 4" xfId="3006"/>
    <cellStyle name="Обычный 13 4 2 2 2 2 4 2" xfId="3007"/>
    <cellStyle name="Обычный 13 4 2 2 2 2 5" xfId="3008"/>
    <cellStyle name="Обычный 13 4 2 2 2 3" xfId="3009"/>
    <cellStyle name="Обычный 13 4 2 2 2 3 2" xfId="3010"/>
    <cellStyle name="Обычный 13 4 2 2 2 3 2 2" xfId="3011"/>
    <cellStyle name="Обычный 13 4 2 2 2 3 2 3" xfId="3012"/>
    <cellStyle name="Обычный 13 4 2 2 2 3 3" xfId="3013"/>
    <cellStyle name="Обычный 13 4 2 2 2 3 4" xfId="3014"/>
    <cellStyle name="Обычный 13 4 2 2 2 4" xfId="3015"/>
    <cellStyle name="Обычный 13 4 2 2 2 4 2" xfId="3016"/>
    <cellStyle name="Обычный 13 4 2 2 2 4 3" xfId="3017"/>
    <cellStyle name="Обычный 13 4 2 2 2 5" xfId="3018"/>
    <cellStyle name="Обычный 13 4 2 2 2 5 2" xfId="3019"/>
    <cellStyle name="Обычный 13 4 2 2 2 6" xfId="3020"/>
    <cellStyle name="Обычный 13 4 2 2 2 7" xfId="3021"/>
    <cellStyle name="Обычный 13 4 2 2 3" xfId="3022"/>
    <cellStyle name="Обычный 13 4 2 2 3 2" xfId="3023"/>
    <cellStyle name="Обычный 13 4 2 2 3 2 2" xfId="3024"/>
    <cellStyle name="Обычный 13 4 2 2 3 2 2 2" xfId="3025"/>
    <cellStyle name="Обычный 13 4 2 2 3 2 2 3" xfId="3026"/>
    <cellStyle name="Обычный 13 4 2 2 3 2 3" xfId="3027"/>
    <cellStyle name="Обычный 13 4 2 2 3 2 4" xfId="3028"/>
    <cellStyle name="Обычный 13 4 2 2 3 3" xfId="3029"/>
    <cellStyle name="Обычный 13 4 2 2 3 3 2" xfId="3030"/>
    <cellStyle name="Обычный 13 4 2 2 3 3 3" xfId="3031"/>
    <cellStyle name="Обычный 13 4 2 2 3 4" xfId="3032"/>
    <cellStyle name="Обычный 13 4 2 2 3 4 2" xfId="3033"/>
    <cellStyle name="Обычный 13 4 2 2 3 5" xfId="3034"/>
    <cellStyle name="Обычный 13 4 2 2 4" xfId="3035"/>
    <cellStyle name="Обычный 13 4 2 2 4 2" xfId="3036"/>
    <cellStyle name="Обычный 13 4 2 2 4 2 2" xfId="3037"/>
    <cellStyle name="Обычный 13 4 2 2 4 2 3" xfId="3038"/>
    <cellStyle name="Обычный 13 4 2 2 4 3" xfId="3039"/>
    <cellStyle name="Обычный 13 4 2 2 4 3 2" xfId="3040"/>
    <cellStyle name="Обычный 13 4 2 2 4 4" xfId="3041"/>
    <cellStyle name="Обычный 13 4 2 2 5" xfId="3042"/>
    <cellStyle name="Обычный 13 4 2 2 5 2" xfId="3043"/>
    <cellStyle name="Обычный 13 4 2 2 5 3" xfId="3044"/>
    <cellStyle name="Обычный 13 4 2 2 6" xfId="3045"/>
    <cellStyle name="Обычный 13 4 2 2 6 2" xfId="3046"/>
    <cellStyle name="Обычный 13 4 2 2 7" xfId="3047"/>
    <cellStyle name="Обычный 13 4 2 2 8" xfId="3048"/>
    <cellStyle name="Обычный 13 4 2 2 9" xfId="3049"/>
    <cellStyle name="Обычный 13 4 2 3" xfId="3050"/>
    <cellStyle name="Обычный 13 4 2 3 2" xfId="3051"/>
    <cellStyle name="Обычный 13 4 2 3 2 2" xfId="3052"/>
    <cellStyle name="Обычный 13 4 2 3 2 2 2" xfId="3053"/>
    <cellStyle name="Обычный 13 4 2 3 2 2 2 2" xfId="3054"/>
    <cellStyle name="Обычный 13 4 2 3 2 2 2 3" xfId="3055"/>
    <cellStyle name="Обычный 13 4 2 3 2 2 3" xfId="3056"/>
    <cellStyle name="Обычный 13 4 2 3 2 2 4" xfId="3057"/>
    <cellStyle name="Обычный 13 4 2 3 2 3" xfId="3058"/>
    <cellStyle name="Обычный 13 4 2 3 2 3 2" xfId="3059"/>
    <cellStyle name="Обычный 13 4 2 3 2 3 3" xfId="3060"/>
    <cellStyle name="Обычный 13 4 2 3 2 4" xfId="3061"/>
    <cellStyle name="Обычный 13 4 2 3 2 4 2" xfId="3062"/>
    <cellStyle name="Обычный 13 4 2 3 2 5" xfId="3063"/>
    <cellStyle name="Обычный 13 4 2 3 3" xfId="3064"/>
    <cellStyle name="Обычный 13 4 2 3 3 2" xfId="3065"/>
    <cellStyle name="Обычный 13 4 2 3 3 2 2" xfId="3066"/>
    <cellStyle name="Обычный 13 4 2 3 3 2 3" xfId="3067"/>
    <cellStyle name="Обычный 13 4 2 3 3 3" xfId="3068"/>
    <cellStyle name="Обычный 13 4 2 3 3 4" xfId="3069"/>
    <cellStyle name="Обычный 13 4 2 3 4" xfId="3070"/>
    <cellStyle name="Обычный 13 4 2 3 4 2" xfId="3071"/>
    <cellStyle name="Обычный 13 4 2 3 4 3" xfId="3072"/>
    <cellStyle name="Обычный 13 4 2 3 5" xfId="3073"/>
    <cellStyle name="Обычный 13 4 2 3 5 2" xfId="3074"/>
    <cellStyle name="Обычный 13 4 2 3 6" xfId="3075"/>
    <cellStyle name="Обычный 13 4 2 3 7" xfId="3076"/>
    <cellStyle name="Обычный 13 4 2 4" xfId="3077"/>
    <cellStyle name="Обычный 13 4 2 4 2" xfId="3078"/>
    <cellStyle name="Обычный 13 4 2 4 2 2" xfId="3079"/>
    <cellStyle name="Обычный 13 4 2 4 2 2 2" xfId="3080"/>
    <cellStyle name="Обычный 13 4 2 4 2 2 3" xfId="3081"/>
    <cellStyle name="Обычный 13 4 2 4 2 3" xfId="3082"/>
    <cellStyle name="Обычный 13 4 2 4 2 4" xfId="3083"/>
    <cellStyle name="Обычный 13 4 2 4 3" xfId="3084"/>
    <cellStyle name="Обычный 13 4 2 4 3 2" xfId="3085"/>
    <cellStyle name="Обычный 13 4 2 4 3 3" xfId="3086"/>
    <cellStyle name="Обычный 13 4 2 4 4" xfId="3087"/>
    <cellStyle name="Обычный 13 4 2 4 4 2" xfId="3088"/>
    <cellStyle name="Обычный 13 4 2 4 5" xfId="3089"/>
    <cellStyle name="Обычный 13 4 2 5" xfId="3090"/>
    <cellStyle name="Обычный 13 4 2 5 2" xfId="3091"/>
    <cellStyle name="Обычный 13 4 2 5 2 2" xfId="3092"/>
    <cellStyle name="Обычный 13 4 2 5 2 3" xfId="3093"/>
    <cellStyle name="Обычный 13 4 2 5 3" xfId="3094"/>
    <cellStyle name="Обычный 13 4 2 5 3 2" xfId="3095"/>
    <cellStyle name="Обычный 13 4 2 5 4" xfId="3096"/>
    <cellStyle name="Обычный 13 4 2 6" xfId="3097"/>
    <cellStyle name="Обычный 13 4 2 6 2" xfId="3098"/>
    <cellStyle name="Обычный 13 4 2 6 3" xfId="3099"/>
    <cellStyle name="Обычный 13 4 2 7" xfId="3100"/>
    <cellStyle name="Обычный 13 4 2 7 2" xfId="3101"/>
    <cellStyle name="Обычный 13 4 2 8" xfId="3102"/>
    <cellStyle name="Обычный 13 4 2 9" xfId="3103"/>
    <cellStyle name="Обычный 13 4 3" xfId="3104"/>
    <cellStyle name="Обычный 13 4 3 2" xfId="3105"/>
    <cellStyle name="Обычный 13 4 3 2 2" xfId="3106"/>
    <cellStyle name="Обычный 13 4 3 2 2 2" xfId="3107"/>
    <cellStyle name="Обычный 13 4 3 2 2 2 2" xfId="3108"/>
    <cellStyle name="Обычный 13 4 3 2 2 2 2 2" xfId="3109"/>
    <cellStyle name="Обычный 13 4 3 2 2 2 2 3" xfId="3110"/>
    <cellStyle name="Обычный 13 4 3 2 2 2 3" xfId="3111"/>
    <cellStyle name="Обычный 13 4 3 2 2 2 4" xfId="3112"/>
    <cellStyle name="Обычный 13 4 3 2 2 3" xfId="3113"/>
    <cellStyle name="Обычный 13 4 3 2 2 3 2" xfId="3114"/>
    <cellStyle name="Обычный 13 4 3 2 2 3 3" xfId="3115"/>
    <cellStyle name="Обычный 13 4 3 2 2 4" xfId="3116"/>
    <cellStyle name="Обычный 13 4 3 2 2 4 2" xfId="3117"/>
    <cellStyle name="Обычный 13 4 3 2 2 5" xfId="3118"/>
    <cellStyle name="Обычный 13 4 3 2 3" xfId="3119"/>
    <cellStyle name="Обычный 13 4 3 2 3 2" xfId="3120"/>
    <cellStyle name="Обычный 13 4 3 2 3 2 2" xfId="3121"/>
    <cellStyle name="Обычный 13 4 3 2 3 2 3" xfId="3122"/>
    <cellStyle name="Обычный 13 4 3 2 3 3" xfId="3123"/>
    <cellStyle name="Обычный 13 4 3 2 3 4" xfId="3124"/>
    <cellStyle name="Обычный 13 4 3 2 4" xfId="3125"/>
    <cellStyle name="Обычный 13 4 3 2 4 2" xfId="3126"/>
    <cellStyle name="Обычный 13 4 3 2 4 3" xfId="3127"/>
    <cellStyle name="Обычный 13 4 3 2 5" xfId="3128"/>
    <cellStyle name="Обычный 13 4 3 2 5 2" xfId="3129"/>
    <cellStyle name="Обычный 13 4 3 2 6" xfId="3130"/>
    <cellStyle name="Обычный 13 4 3 2 7" xfId="3131"/>
    <cellStyle name="Обычный 13 4 3 3" xfId="3132"/>
    <cellStyle name="Обычный 13 4 3 3 2" xfId="3133"/>
    <cellStyle name="Обычный 13 4 3 3 2 2" xfId="3134"/>
    <cellStyle name="Обычный 13 4 3 3 2 2 2" xfId="3135"/>
    <cellStyle name="Обычный 13 4 3 3 2 2 3" xfId="3136"/>
    <cellStyle name="Обычный 13 4 3 3 2 3" xfId="3137"/>
    <cellStyle name="Обычный 13 4 3 3 2 4" xfId="3138"/>
    <cellStyle name="Обычный 13 4 3 3 3" xfId="3139"/>
    <cellStyle name="Обычный 13 4 3 3 3 2" xfId="3140"/>
    <cellStyle name="Обычный 13 4 3 3 3 3" xfId="3141"/>
    <cellStyle name="Обычный 13 4 3 3 4" xfId="3142"/>
    <cellStyle name="Обычный 13 4 3 3 4 2" xfId="3143"/>
    <cellStyle name="Обычный 13 4 3 3 5" xfId="3144"/>
    <cellStyle name="Обычный 13 4 3 4" xfId="3145"/>
    <cellStyle name="Обычный 13 4 3 4 2" xfId="3146"/>
    <cellStyle name="Обычный 13 4 3 4 2 2" xfId="3147"/>
    <cellStyle name="Обычный 13 4 3 4 2 3" xfId="3148"/>
    <cellStyle name="Обычный 13 4 3 4 3" xfId="3149"/>
    <cellStyle name="Обычный 13 4 3 4 3 2" xfId="3150"/>
    <cellStyle name="Обычный 13 4 3 4 4" xfId="3151"/>
    <cellStyle name="Обычный 13 4 3 5" xfId="3152"/>
    <cellStyle name="Обычный 13 4 3 5 2" xfId="3153"/>
    <cellStyle name="Обычный 13 4 3 5 3" xfId="3154"/>
    <cellStyle name="Обычный 13 4 3 6" xfId="3155"/>
    <cellStyle name="Обычный 13 4 3 6 2" xfId="3156"/>
    <cellStyle name="Обычный 13 4 3 7" xfId="3157"/>
    <cellStyle name="Обычный 13 4 3 8" xfId="3158"/>
    <cellStyle name="Обычный 13 4 3 9" xfId="3159"/>
    <cellStyle name="Обычный 13 4 4" xfId="3160"/>
    <cellStyle name="Обычный 13 4 4 2" xfId="3161"/>
    <cellStyle name="Обычный 13 4 4 2 2" xfId="3162"/>
    <cellStyle name="Обычный 13 4 4 2 2 2" xfId="3163"/>
    <cellStyle name="Обычный 13 4 4 2 2 2 2" xfId="3164"/>
    <cellStyle name="Обычный 13 4 4 2 2 2 3" xfId="3165"/>
    <cellStyle name="Обычный 13 4 4 2 2 3" xfId="3166"/>
    <cellStyle name="Обычный 13 4 4 2 2 4" xfId="3167"/>
    <cellStyle name="Обычный 13 4 4 2 3" xfId="3168"/>
    <cellStyle name="Обычный 13 4 4 2 3 2" xfId="3169"/>
    <cellStyle name="Обычный 13 4 4 2 3 3" xfId="3170"/>
    <cellStyle name="Обычный 13 4 4 2 4" xfId="3171"/>
    <cellStyle name="Обычный 13 4 4 2 4 2" xfId="3172"/>
    <cellStyle name="Обычный 13 4 4 2 5" xfId="3173"/>
    <cellStyle name="Обычный 13 4 4 3" xfId="3174"/>
    <cellStyle name="Обычный 13 4 4 3 2" xfId="3175"/>
    <cellStyle name="Обычный 13 4 4 3 2 2" xfId="3176"/>
    <cellStyle name="Обычный 13 4 4 3 2 3" xfId="3177"/>
    <cellStyle name="Обычный 13 4 4 3 3" xfId="3178"/>
    <cellStyle name="Обычный 13 4 4 3 4" xfId="3179"/>
    <cellStyle name="Обычный 13 4 4 4" xfId="3180"/>
    <cellStyle name="Обычный 13 4 4 4 2" xfId="3181"/>
    <cellStyle name="Обычный 13 4 4 4 3" xfId="3182"/>
    <cellStyle name="Обычный 13 4 4 5" xfId="3183"/>
    <cellStyle name="Обычный 13 4 4 5 2" xfId="3184"/>
    <cellStyle name="Обычный 13 4 4 6" xfId="3185"/>
    <cellStyle name="Обычный 13 4 4 7" xfId="3186"/>
    <cellStyle name="Обычный 13 4 5" xfId="3187"/>
    <cellStyle name="Обычный 13 4 5 2" xfId="3188"/>
    <cellStyle name="Обычный 13 4 5 2 2" xfId="3189"/>
    <cellStyle name="Обычный 13 4 5 2 2 2" xfId="3190"/>
    <cellStyle name="Обычный 13 4 5 2 2 3" xfId="3191"/>
    <cellStyle name="Обычный 13 4 5 2 3" xfId="3192"/>
    <cellStyle name="Обычный 13 4 5 2 4" xfId="3193"/>
    <cellStyle name="Обычный 13 4 5 3" xfId="3194"/>
    <cellStyle name="Обычный 13 4 5 3 2" xfId="3195"/>
    <cellStyle name="Обычный 13 4 5 3 3" xfId="3196"/>
    <cellStyle name="Обычный 13 4 5 4" xfId="3197"/>
    <cellStyle name="Обычный 13 4 5 4 2" xfId="3198"/>
    <cellStyle name="Обычный 13 4 5 5" xfId="3199"/>
    <cellStyle name="Обычный 13 4 6" xfId="3200"/>
    <cellStyle name="Обычный 13 4 6 2" xfId="3201"/>
    <cellStyle name="Обычный 13 4 6 2 2" xfId="3202"/>
    <cellStyle name="Обычный 13 4 6 2 3" xfId="3203"/>
    <cellStyle name="Обычный 13 4 6 3" xfId="3204"/>
    <cellStyle name="Обычный 13 4 6 3 2" xfId="3205"/>
    <cellStyle name="Обычный 13 4 6 4" xfId="3206"/>
    <cellStyle name="Обычный 13 4 7" xfId="3207"/>
    <cellStyle name="Обычный 13 4 7 2" xfId="3208"/>
    <cellStyle name="Обычный 13 4 7 3" xfId="3209"/>
    <cellStyle name="Обычный 13 4 8" xfId="3210"/>
    <cellStyle name="Обычный 13 4 8 2" xfId="3211"/>
    <cellStyle name="Обычный 13 4 9" xfId="3212"/>
    <cellStyle name="Обычный 13 4_К2 откорректированная" xfId="12294"/>
    <cellStyle name="Обычный 13 5" xfId="3213"/>
    <cellStyle name="Обычный 13 5 10" xfId="3214"/>
    <cellStyle name="Обычный 13 5 2" xfId="3215"/>
    <cellStyle name="Обычный 13 5 2 2" xfId="3216"/>
    <cellStyle name="Обычный 13 5 2 2 2" xfId="3217"/>
    <cellStyle name="Обычный 13 5 2 2 2 2" xfId="3218"/>
    <cellStyle name="Обычный 13 5 2 2 2 2 2" xfId="3219"/>
    <cellStyle name="Обычный 13 5 2 2 2 2 2 2" xfId="3220"/>
    <cellStyle name="Обычный 13 5 2 2 2 2 2 3" xfId="3221"/>
    <cellStyle name="Обычный 13 5 2 2 2 2 3" xfId="3222"/>
    <cellStyle name="Обычный 13 5 2 2 2 2 4" xfId="3223"/>
    <cellStyle name="Обычный 13 5 2 2 2 3" xfId="3224"/>
    <cellStyle name="Обычный 13 5 2 2 2 3 2" xfId="3225"/>
    <cellStyle name="Обычный 13 5 2 2 2 3 3" xfId="3226"/>
    <cellStyle name="Обычный 13 5 2 2 2 4" xfId="3227"/>
    <cellStyle name="Обычный 13 5 2 2 2 4 2" xfId="3228"/>
    <cellStyle name="Обычный 13 5 2 2 2 5" xfId="3229"/>
    <cellStyle name="Обычный 13 5 2 2 3" xfId="3230"/>
    <cellStyle name="Обычный 13 5 2 2 3 2" xfId="3231"/>
    <cellStyle name="Обычный 13 5 2 2 3 2 2" xfId="3232"/>
    <cellStyle name="Обычный 13 5 2 2 3 2 3" xfId="3233"/>
    <cellStyle name="Обычный 13 5 2 2 3 3" xfId="3234"/>
    <cellStyle name="Обычный 13 5 2 2 3 4" xfId="3235"/>
    <cellStyle name="Обычный 13 5 2 2 4" xfId="3236"/>
    <cellStyle name="Обычный 13 5 2 2 4 2" xfId="3237"/>
    <cellStyle name="Обычный 13 5 2 2 4 3" xfId="3238"/>
    <cellStyle name="Обычный 13 5 2 2 5" xfId="3239"/>
    <cellStyle name="Обычный 13 5 2 2 5 2" xfId="3240"/>
    <cellStyle name="Обычный 13 5 2 2 6" xfId="3241"/>
    <cellStyle name="Обычный 13 5 2 2 7" xfId="3242"/>
    <cellStyle name="Обычный 13 5 2 3" xfId="3243"/>
    <cellStyle name="Обычный 13 5 2 3 2" xfId="3244"/>
    <cellStyle name="Обычный 13 5 2 3 2 2" xfId="3245"/>
    <cellStyle name="Обычный 13 5 2 3 2 2 2" xfId="3246"/>
    <cellStyle name="Обычный 13 5 2 3 2 2 3" xfId="3247"/>
    <cellStyle name="Обычный 13 5 2 3 2 3" xfId="3248"/>
    <cellStyle name="Обычный 13 5 2 3 2 4" xfId="3249"/>
    <cellStyle name="Обычный 13 5 2 3 3" xfId="3250"/>
    <cellStyle name="Обычный 13 5 2 3 3 2" xfId="3251"/>
    <cellStyle name="Обычный 13 5 2 3 3 3" xfId="3252"/>
    <cellStyle name="Обычный 13 5 2 3 4" xfId="3253"/>
    <cellStyle name="Обычный 13 5 2 3 4 2" xfId="3254"/>
    <cellStyle name="Обычный 13 5 2 3 5" xfId="3255"/>
    <cellStyle name="Обычный 13 5 2 4" xfId="3256"/>
    <cellStyle name="Обычный 13 5 2 4 2" xfId="3257"/>
    <cellStyle name="Обычный 13 5 2 4 2 2" xfId="3258"/>
    <cellStyle name="Обычный 13 5 2 4 2 3" xfId="3259"/>
    <cellStyle name="Обычный 13 5 2 4 3" xfId="3260"/>
    <cellStyle name="Обычный 13 5 2 4 3 2" xfId="3261"/>
    <cellStyle name="Обычный 13 5 2 4 4" xfId="3262"/>
    <cellStyle name="Обычный 13 5 2 5" xfId="3263"/>
    <cellStyle name="Обычный 13 5 2 5 2" xfId="3264"/>
    <cellStyle name="Обычный 13 5 2 5 3" xfId="3265"/>
    <cellStyle name="Обычный 13 5 2 6" xfId="3266"/>
    <cellStyle name="Обычный 13 5 2 6 2" xfId="3267"/>
    <cellStyle name="Обычный 13 5 2 7" xfId="3268"/>
    <cellStyle name="Обычный 13 5 2 8" xfId="3269"/>
    <cellStyle name="Обычный 13 5 2 9" xfId="3270"/>
    <cellStyle name="Обычный 13 5 3" xfId="3271"/>
    <cellStyle name="Обычный 13 5 3 2" xfId="3272"/>
    <cellStyle name="Обычный 13 5 3 2 2" xfId="3273"/>
    <cellStyle name="Обычный 13 5 3 2 2 2" xfId="3274"/>
    <cellStyle name="Обычный 13 5 3 2 2 2 2" xfId="3275"/>
    <cellStyle name="Обычный 13 5 3 2 2 2 3" xfId="3276"/>
    <cellStyle name="Обычный 13 5 3 2 2 3" xfId="3277"/>
    <cellStyle name="Обычный 13 5 3 2 2 4" xfId="3278"/>
    <cellStyle name="Обычный 13 5 3 2 3" xfId="3279"/>
    <cellStyle name="Обычный 13 5 3 2 3 2" xfId="3280"/>
    <cellStyle name="Обычный 13 5 3 2 3 3" xfId="3281"/>
    <cellStyle name="Обычный 13 5 3 2 4" xfId="3282"/>
    <cellStyle name="Обычный 13 5 3 2 4 2" xfId="3283"/>
    <cellStyle name="Обычный 13 5 3 2 5" xfId="3284"/>
    <cellStyle name="Обычный 13 5 3 3" xfId="3285"/>
    <cellStyle name="Обычный 13 5 3 3 2" xfId="3286"/>
    <cellStyle name="Обычный 13 5 3 3 2 2" xfId="3287"/>
    <cellStyle name="Обычный 13 5 3 3 2 3" xfId="3288"/>
    <cellStyle name="Обычный 13 5 3 3 3" xfId="3289"/>
    <cellStyle name="Обычный 13 5 3 3 4" xfId="3290"/>
    <cellStyle name="Обычный 13 5 3 4" xfId="3291"/>
    <cellStyle name="Обычный 13 5 3 4 2" xfId="3292"/>
    <cellStyle name="Обычный 13 5 3 4 3" xfId="3293"/>
    <cellStyle name="Обычный 13 5 3 5" xfId="3294"/>
    <cellStyle name="Обычный 13 5 3 5 2" xfId="3295"/>
    <cellStyle name="Обычный 13 5 3 6" xfId="3296"/>
    <cellStyle name="Обычный 13 5 3 7" xfId="3297"/>
    <cellStyle name="Обычный 13 5 4" xfId="3298"/>
    <cellStyle name="Обычный 13 5 4 2" xfId="3299"/>
    <cellStyle name="Обычный 13 5 4 2 2" xfId="3300"/>
    <cellStyle name="Обычный 13 5 4 2 2 2" xfId="3301"/>
    <cellStyle name="Обычный 13 5 4 2 2 3" xfId="3302"/>
    <cellStyle name="Обычный 13 5 4 2 3" xfId="3303"/>
    <cellStyle name="Обычный 13 5 4 2 4" xfId="3304"/>
    <cellStyle name="Обычный 13 5 4 3" xfId="3305"/>
    <cellStyle name="Обычный 13 5 4 3 2" xfId="3306"/>
    <cellStyle name="Обычный 13 5 4 3 3" xfId="3307"/>
    <cellStyle name="Обычный 13 5 4 4" xfId="3308"/>
    <cellStyle name="Обычный 13 5 4 4 2" xfId="3309"/>
    <cellStyle name="Обычный 13 5 4 5" xfId="3310"/>
    <cellStyle name="Обычный 13 5 5" xfId="3311"/>
    <cellStyle name="Обычный 13 5 5 2" xfId="3312"/>
    <cellStyle name="Обычный 13 5 5 2 2" xfId="3313"/>
    <cellStyle name="Обычный 13 5 5 2 3" xfId="3314"/>
    <cellStyle name="Обычный 13 5 5 3" xfId="3315"/>
    <cellStyle name="Обычный 13 5 5 3 2" xfId="3316"/>
    <cellStyle name="Обычный 13 5 5 4" xfId="3317"/>
    <cellStyle name="Обычный 13 5 6" xfId="3318"/>
    <cellStyle name="Обычный 13 5 6 2" xfId="3319"/>
    <cellStyle name="Обычный 13 5 6 3" xfId="3320"/>
    <cellStyle name="Обычный 13 5 7" xfId="3321"/>
    <cellStyle name="Обычный 13 5 7 2" xfId="3322"/>
    <cellStyle name="Обычный 13 5 8" xfId="3323"/>
    <cellStyle name="Обычный 13 5 9" xfId="3324"/>
    <cellStyle name="Обычный 13 6" xfId="3325"/>
    <cellStyle name="Обычный 13 6 2" xfId="3326"/>
    <cellStyle name="Обычный 13 6 2 2" xfId="3327"/>
    <cellStyle name="Обычный 13 6 2 2 2" xfId="3328"/>
    <cellStyle name="Обычный 13 6 2 2 2 2" xfId="3329"/>
    <cellStyle name="Обычный 13 6 2 2 2 2 2" xfId="3330"/>
    <cellStyle name="Обычный 13 6 2 2 2 2 3" xfId="3331"/>
    <cellStyle name="Обычный 13 6 2 2 2 3" xfId="3332"/>
    <cellStyle name="Обычный 13 6 2 2 2 4" xfId="3333"/>
    <cellStyle name="Обычный 13 6 2 2 3" xfId="3334"/>
    <cellStyle name="Обычный 13 6 2 2 3 2" xfId="3335"/>
    <cellStyle name="Обычный 13 6 2 2 3 3" xfId="3336"/>
    <cellStyle name="Обычный 13 6 2 2 4" xfId="3337"/>
    <cellStyle name="Обычный 13 6 2 2 4 2" xfId="3338"/>
    <cellStyle name="Обычный 13 6 2 2 5" xfId="3339"/>
    <cellStyle name="Обычный 13 6 2 3" xfId="3340"/>
    <cellStyle name="Обычный 13 6 2 3 2" xfId="3341"/>
    <cellStyle name="Обычный 13 6 2 3 2 2" xfId="3342"/>
    <cellStyle name="Обычный 13 6 2 3 2 3" xfId="3343"/>
    <cellStyle name="Обычный 13 6 2 3 3" xfId="3344"/>
    <cellStyle name="Обычный 13 6 2 3 4" xfId="3345"/>
    <cellStyle name="Обычный 13 6 2 4" xfId="3346"/>
    <cellStyle name="Обычный 13 6 2 4 2" xfId="3347"/>
    <cellStyle name="Обычный 13 6 2 4 3" xfId="3348"/>
    <cellStyle name="Обычный 13 6 2 5" xfId="3349"/>
    <cellStyle name="Обычный 13 6 2 5 2" xfId="3350"/>
    <cellStyle name="Обычный 13 6 2 6" xfId="3351"/>
    <cellStyle name="Обычный 13 6 2 7" xfId="3352"/>
    <cellStyle name="Обычный 13 6 3" xfId="3353"/>
    <cellStyle name="Обычный 13 6 3 2" xfId="3354"/>
    <cellStyle name="Обычный 13 6 3 2 2" xfId="3355"/>
    <cellStyle name="Обычный 13 6 3 2 2 2" xfId="3356"/>
    <cellStyle name="Обычный 13 6 3 2 2 3" xfId="3357"/>
    <cellStyle name="Обычный 13 6 3 2 3" xfId="3358"/>
    <cellStyle name="Обычный 13 6 3 2 4" xfId="3359"/>
    <cellStyle name="Обычный 13 6 3 3" xfId="3360"/>
    <cellStyle name="Обычный 13 6 3 3 2" xfId="3361"/>
    <cellStyle name="Обычный 13 6 3 3 3" xfId="3362"/>
    <cellStyle name="Обычный 13 6 3 4" xfId="3363"/>
    <cellStyle name="Обычный 13 6 3 4 2" xfId="3364"/>
    <cellStyle name="Обычный 13 6 3 5" xfId="3365"/>
    <cellStyle name="Обычный 13 6 4" xfId="3366"/>
    <cellStyle name="Обычный 13 6 4 2" xfId="3367"/>
    <cellStyle name="Обычный 13 6 4 2 2" xfId="3368"/>
    <cellStyle name="Обычный 13 6 4 2 3" xfId="3369"/>
    <cellStyle name="Обычный 13 6 4 3" xfId="3370"/>
    <cellStyle name="Обычный 13 6 4 3 2" xfId="3371"/>
    <cellStyle name="Обычный 13 6 4 4" xfId="3372"/>
    <cellStyle name="Обычный 13 6 5" xfId="3373"/>
    <cellStyle name="Обычный 13 6 5 2" xfId="3374"/>
    <cellStyle name="Обычный 13 6 5 3" xfId="3375"/>
    <cellStyle name="Обычный 13 6 6" xfId="3376"/>
    <cellStyle name="Обычный 13 6 6 2" xfId="3377"/>
    <cellStyle name="Обычный 13 6 7" xfId="3378"/>
    <cellStyle name="Обычный 13 6 8" xfId="3379"/>
    <cellStyle name="Обычный 13 6 9" xfId="3380"/>
    <cellStyle name="Обычный 13 7" xfId="3381"/>
    <cellStyle name="Обычный 13 7 2" xfId="3382"/>
    <cellStyle name="Обычный 13 7 2 2" xfId="3383"/>
    <cellStyle name="Обычный 13 7 2 2 2" xfId="3384"/>
    <cellStyle name="Обычный 13 7 2 2 2 2" xfId="3385"/>
    <cellStyle name="Обычный 13 7 2 2 2 2 2" xfId="3386"/>
    <cellStyle name="Обычный 13 7 2 2 2 2 3" xfId="3387"/>
    <cellStyle name="Обычный 13 7 2 2 2 3" xfId="3388"/>
    <cellStyle name="Обычный 13 7 2 2 2 4" xfId="3389"/>
    <cellStyle name="Обычный 13 7 2 2 3" xfId="3390"/>
    <cellStyle name="Обычный 13 7 2 2 3 2" xfId="3391"/>
    <cellStyle name="Обычный 13 7 2 2 3 3" xfId="3392"/>
    <cellStyle name="Обычный 13 7 2 2 4" xfId="3393"/>
    <cellStyle name="Обычный 13 7 2 2 4 2" xfId="3394"/>
    <cellStyle name="Обычный 13 7 2 2 5" xfId="3395"/>
    <cellStyle name="Обычный 13 7 2 3" xfId="3396"/>
    <cellStyle name="Обычный 13 7 2 3 2" xfId="3397"/>
    <cellStyle name="Обычный 13 7 2 3 2 2" xfId="3398"/>
    <cellStyle name="Обычный 13 7 2 3 2 3" xfId="3399"/>
    <cellStyle name="Обычный 13 7 2 3 3" xfId="3400"/>
    <cellStyle name="Обычный 13 7 2 3 4" xfId="3401"/>
    <cellStyle name="Обычный 13 7 2 4" xfId="3402"/>
    <cellStyle name="Обычный 13 7 2 4 2" xfId="3403"/>
    <cellStyle name="Обычный 13 7 2 4 3" xfId="3404"/>
    <cellStyle name="Обычный 13 7 2 5" xfId="3405"/>
    <cellStyle name="Обычный 13 7 2 5 2" xfId="3406"/>
    <cellStyle name="Обычный 13 7 2 6" xfId="3407"/>
    <cellStyle name="Обычный 13 7 2 7" xfId="3408"/>
    <cellStyle name="Обычный 13 7 3" xfId="3409"/>
    <cellStyle name="Обычный 13 7 3 2" xfId="3410"/>
    <cellStyle name="Обычный 13 7 3 2 2" xfId="3411"/>
    <cellStyle name="Обычный 13 7 3 2 2 2" xfId="3412"/>
    <cellStyle name="Обычный 13 7 3 2 2 3" xfId="3413"/>
    <cellStyle name="Обычный 13 7 3 2 3" xfId="3414"/>
    <cellStyle name="Обычный 13 7 3 2 4" xfId="3415"/>
    <cellStyle name="Обычный 13 7 3 3" xfId="3416"/>
    <cellStyle name="Обычный 13 7 3 3 2" xfId="3417"/>
    <cellStyle name="Обычный 13 7 3 3 3" xfId="3418"/>
    <cellStyle name="Обычный 13 7 3 4" xfId="3419"/>
    <cellStyle name="Обычный 13 7 3 4 2" xfId="3420"/>
    <cellStyle name="Обычный 13 7 3 5" xfId="3421"/>
    <cellStyle name="Обычный 13 7 4" xfId="3422"/>
    <cellStyle name="Обычный 13 7 4 2" xfId="3423"/>
    <cellStyle name="Обычный 13 7 4 2 2" xfId="3424"/>
    <cellStyle name="Обычный 13 7 4 2 3" xfId="3425"/>
    <cellStyle name="Обычный 13 7 4 3" xfId="3426"/>
    <cellStyle name="Обычный 13 7 4 3 2" xfId="3427"/>
    <cellStyle name="Обычный 13 7 4 4" xfId="3428"/>
    <cellStyle name="Обычный 13 7 5" xfId="3429"/>
    <cellStyle name="Обычный 13 7 5 2" xfId="3430"/>
    <cellStyle name="Обычный 13 7 5 3" xfId="3431"/>
    <cellStyle name="Обычный 13 7 6" xfId="3432"/>
    <cellStyle name="Обычный 13 7 6 2" xfId="3433"/>
    <cellStyle name="Обычный 13 7 7" xfId="3434"/>
    <cellStyle name="Обычный 13 7 8" xfId="3435"/>
    <cellStyle name="Обычный 13 7 9" xfId="3436"/>
    <cellStyle name="Обычный 13 8" xfId="3437"/>
    <cellStyle name="Обычный 13 8 2" xfId="3438"/>
    <cellStyle name="Обычный 13 8 2 2" xfId="3439"/>
    <cellStyle name="Обычный 13 8 2 3" xfId="3440"/>
    <cellStyle name="Обычный 13 8 3" xfId="3441"/>
    <cellStyle name="Обычный 13 8 4" xfId="3442"/>
    <cellStyle name="Обычный 13 8 5" xfId="3443"/>
    <cellStyle name="Обычный 13 9" xfId="3444"/>
    <cellStyle name="Обычный 13_К2 откорректированная" xfId="12295"/>
    <cellStyle name="Обычный 14" xfId="3445"/>
    <cellStyle name="Обычный 14 10" xfId="3446"/>
    <cellStyle name="Обычный 14 11" xfId="3447"/>
    <cellStyle name="Обычный 14 12" xfId="3448"/>
    <cellStyle name="Обычный 14 2" xfId="3449"/>
    <cellStyle name="Обычный 14 2 10" xfId="3450"/>
    <cellStyle name="Обычный 14 2 10 2" xfId="3451"/>
    <cellStyle name="Обычный 14 2 11" xfId="3452"/>
    <cellStyle name="Обычный 14 2 12" xfId="3453"/>
    <cellStyle name="Обычный 14 2 13" xfId="3454"/>
    <cellStyle name="Обычный 14 2 2" xfId="3455"/>
    <cellStyle name="Обычный 14 2 2 10" xfId="3456"/>
    <cellStyle name="Обычный 14 2 2 11" xfId="3457"/>
    <cellStyle name="Обычный 14 2 2 12" xfId="3458"/>
    <cellStyle name="Обычный 14 2 2 2" xfId="3459"/>
    <cellStyle name="Обычный 14 2 2 2 10" xfId="3460"/>
    <cellStyle name="Обычный 14 2 2 2 11" xfId="3461"/>
    <cellStyle name="Обычный 14 2 2 2 2" xfId="3462"/>
    <cellStyle name="Обычный 14 2 2 2 2 10" xfId="3463"/>
    <cellStyle name="Обычный 14 2 2 2 2 2" xfId="3464"/>
    <cellStyle name="Обычный 14 2 2 2 2 2 2" xfId="3465"/>
    <cellStyle name="Обычный 14 2 2 2 2 2 2 2" xfId="3466"/>
    <cellStyle name="Обычный 14 2 2 2 2 2 2 2 2" xfId="3467"/>
    <cellStyle name="Обычный 14 2 2 2 2 2 2 2 2 2" xfId="3468"/>
    <cellStyle name="Обычный 14 2 2 2 2 2 2 2 2 2 2" xfId="3469"/>
    <cellStyle name="Обычный 14 2 2 2 2 2 2 2 2 2 3" xfId="3470"/>
    <cellStyle name="Обычный 14 2 2 2 2 2 2 2 2 3" xfId="3471"/>
    <cellStyle name="Обычный 14 2 2 2 2 2 2 2 2 4" xfId="3472"/>
    <cellStyle name="Обычный 14 2 2 2 2 2 2 2 3" xfId="3473"/>
    <cellStyle name="Обычный 14 2 2 2 2 2 2 2 3 2" xfId="3474"/>
    <cellStyle name="Обычный 14 2 2 2 2 2 2 2 3 3" xfId="3475"/>
    <cellStyle name="Обычный 14 2 2 2 2 2 2 2 4" xfId="3476"/>
    <cellStyle name="Обычный 14 2 2 2 2 2 2 2 4 2" xfId="3477"/>
    <cellStyle name="Обычный 14 2 2 2 2 2 2 2 5" xfId="3478"/>
    <cellStyle name="Обычный 14 2 2 2 2 2 2 3" xfId="3479"/>
    <cellStyle name="Обычный 14 2 2 2 2 2 2 3 2" xfId="3480"/>
    <cellStyle name="Обычный 14 2 2 2 2 2 2 3 2 2" xfId="3481"/>
    <cellStyle name="Обычный 14 2 2 2 2 2 2 3 2 3" xfId="3482"/>
    <cellStyle name="Обычный 14 2 2 2 2 2 2 3 3" xfId="3483"/>
    <cellStyle name="Обычный 14 2 2 2 2 2 2 3 4" xfId="3484"/>
    <cellStyle name="Обычный 14 2 2 2 2 2 2 4" xfId="3485"/>
    <cellStyle name="Обычный 14 2 2 2 2 2 2 4 2" xfId="3486"/>
    <cellStyle name="Обычный 14 2 2 2 2 2 2 4 3" xfId="3487"/>
    <cellStyle name="Обычный 14 2 2 2 2 2 2 5" xfId="3488"/>
    <cellStyle name="Обычный 14 2 2 2 2 2 2 5 2" xfId="3489"/>
    <cellStyle name="Обычный 14 2 2 2 2 2 2 6" xfId="3490"/>
    <cellStyle name="Обычный 14 2 2 2 2 2 2 7" xfId="3491"/>
    <cellStyle name="Обычный 14 2 2 2 2 2 3" xfId="3492"/>
    <cellStyle name="Обычный 14 2 2 2 2 2 3 2" xfId="3493"/>
    <cellStyle name="Обычный 14 2 2 2 2 2 3 2 2" xfId="3494"/>
    <cellStyle name="Обычный 14 2 2 2 2 2 3 2 2 2" xfId="3495"/>
    <cellStyle name="Обычный 14 2 2 2 2 2 3 2 2 3" xfId="3496"/>
    <cellStyle name="Обычный 14 2 2 2 2 2 3 2 3" xfId="3497"/>
    <cellStyle name="Обычный 14 2 2 2 2 2 3 2 4" xfId="3498"/>
    <cellStyle name="Обычный 14 2 2 2 2 2 3 3" xfId="3499"/>
    <cellStyle name="Обычный 14 2 2 2 2 2 3 3 2" xfId="3500"/>
    <cellStyle name="Обычный 14 2 2 2 2 2 3 3 3" xfId="3501"/>
    <cellStyle name="Обычный 14 2 2 2 2 2 3 4" xfId="3502"/>
    <cellStyle name="Обычный 14 2 2 2 2 2 3 4 2" xfId="3503"/>
    <cellStyle name="Обычный 14 2 2 2 2 2 3 5" xfId="3504"/>
    <cellStyle name="Обычный 14 2 2 2 2 2 4" xfId="3505"/>
    <cellStyle name="Обычный 14 2 2 2 2 2 4 2" xfId="3506"/>
    <cellStyle name="Обычный 14 2 2 2 2 2 4 2 2" xfId="3507"/>
    <cellStyle name="Обычный 14 2 2 2 2 2 4 2 3" xfId="3508"/>
    <cellStyle name="Обычный 14 2 2 2 2 2 4 3" xfId="3509"/>
    <cellStyle name="Обычный 14 2 2 2 2 2 4 3 2" xfId="3510"/>
    <cellStyle name="Обычный 14 2 2 2 2 2 4 4" xfId="3511"/>
    <cellStyle name="Обычный 14 2 2 2 2 2 5" xfId="3512"/>
    <cellStyle name="Обычный 14 2 2 2 2 2 5 2" xfId="3513"/>
    <cellStyle name="Обычный 14 2 2 2 2 2 5 3" xfId="3514"/>
    <cellStyle name="Обычный 14 2 2 2 2 2 6" xfId="3515"/>
    <cellStyle name="Обычный 14 2 2 2 2 2 6 2" xfId="3516"/>
    <cellStyle name="Обычный 14 2 2 2 2 2 7" xfId="3517"/>
    <cellStyle name="Обычный 14 2 2 2 2 2 8" xfId="3518"/>
    <cellStyle name="Обычный 14 2 2 2 2 2 9" xfId="3519"/>
    <cellStyle name="Обычный 14 2 2 2 2 3" xfId="3520"/>
    <cellStyle name="Обычный 14 2 2 2 2 3 2" xfId="3521"/>
    <cellStyle name="Обычный 14 2 2 2 2 3 2 2" xfId="3522"/>
    <cellStyle name="Обычный 14 2 2 2 2 3 2 2 2" xfId="3523"/>
    <cellStyle name="Обычный 14 2 2 2 2 3 2 2 2 2" xfId="3524"/>
    <cellStyle name="Обычный 14 2 2 2 2 3 2 2 2 3" xfId="3525"/>
    <cellStyle name="Обычный 14 2 2 2 2 3 2 2 3" xfId="3526"/>
    <cellStyle name="Обычный 14 2 2 2 2 3 2 2 4" xfId="3527"/>
    <cellStyle name="Обычный 14 2 2 2 2 3 2 3" xfId="3528"/>
    <cellStyle name="Обычный 14 2 2 2 2 3 2 3 2" xfId="3529"/>
    <cellStyle name="Обычный 14 2 2 2 2 3 2 3 3" xfId="3530"/>
    <cellStyle name="Обычный 14 2 2 2 2 3 2 4" xfId="3531"/>
    <cellStyle name="Обычный 14 2 2 2 2 3 2 4 2" xfId="3532"/>
    <cellStyle name="Обычный 14 2 2 2 2 3 2 5" xfId="3533"/>
    <cellStyle name="Обычный 14 2 2 2 2 3 3" xfId="3534"/>
    <cellStyle name="Обычный 14 2 2 2 2 3 3 2" xfId="3535"/>
    <cellStyle name="Обычный 14 2 2 2 2 3 3 2 2" xfId="3536"/>
    <cellStyle name="Обычный 14 2 2 2 2 3 3 2 3" xfId="3537"/>
    <cellStyle name="Обычный 14 2 2 2 2 3 3 3" xfId="3538"/>
    <cellStyle name="Обычный 14 2 2 2 2 3 3 4" xfId="3539"/>
    <cellStyle name="Обычный 14 2 2 2 2 3 4" xfId="3540"/>
    <cellStyle name="Обычный 14 2 2 2 2 3 4 2" xfId="3541"/>
    <cellStyle name="Обычный 14 2 2 2 2 3 4 3" xfId="3542"/>
    <cellStyle name="Обычный 14 2 2 2 2 3 5" xfId="3543"/>
    <cellStyle name="Обычный 14 2 2 2 2 3 5 2" xfId="3544"/>
    <cellStyle name="Обычный 14 2 2 2 2 3 6" xfId="3545"/>
    <cellStyle name="Обычный 14 2 2 2 2 3 7" xfId="3546"/>
    <cellStyle name="Обычный 14 2 2 2 2 4" xfId="3547"/>
    <cellStyle name="Обычный 14 2 2 2 2 4 2" xfId="3548"/>
    <cellStyle name="Обычный 14 2 2 2 2 4 2 2" xfId="3549"/>
    <cellStyle name="Обычный 14 2 2 2 2 4 2 2 2" xfId="3550"/>
    <cellStyle name="Обычный 14 2 2 2 2 4 2 2 3" xfId="3551"/>
    <cellStyle name="Обычный 14 2 2 2 2 4 2 3" xfId="3552"/>
    <cellStyle name="Обычный 14 2 2 2 2 4 2 4" xfId="3553"/>
    <cellStyle name="Обычный 14 2 2 2 2 4 3" xfId="3554"/>
    <cellStyle name="Обычный 14 2 2 2 2 4 3 2" xfId="3555"/>
    <cellStyle name="Обычный 14 2 2 2 2 4 3 3" xfId="3556"/>
    <cellStyle name="Обычный 14 2 2 2 2 4 4" xfId="3557"/>
    <cellStyle name="Обычный 14 2 2 2 2 4 4 2" xfId="3558"/>
    <cellStyle name="Обычный 14 2 2 2 2 4 5" xfId="3559"/>
    <cellStyle name="Обычный 14 2 2 2 2 5" xfId="3560"/>
    <cellStyle name="Обычный 14 2 2 2 2 5 2" xfId="3561"/>
    <cellStyle name="Обычный 14 2 2 2 2 5 2 2" xfId="3562"/>
    <cellStyle name="Обычный 14 2 2 2 2 5 2 3" xfId="3563"/>
    <cellStyle name="Обычный 14 2 2 2 2 5 3" xfId="3564"/>
    <cellStyle name="Обычный 14 2 2 2 2 5 3 2" xfId="3565"/>
    <cellStyle name="Обычный 14 2 2 2 2 5 4" xfId="3566"/>
    <cellStyle name="Обычный 14 2 2 2 2 6" xfId="3567"/>
    <cellStyle name="Обычный 14 2 2 2 2 6 2" xfId="3568"/>
    <cellStyle name="Обычный 14 2 2 2 2 6 3" xfId="3569"/>
    <cellStyle name="Обычный 14 2 2 2 2 7" xfId="3570"/>
    <cellStyle name="Обычный 14 2 2 2 2 7 2" xfId="3571"/>
    <cellStyle name="Обычный 14 2 2 2 2 8" xfId="3572"/>
    <cellStyle name="Обычный 14 2 2 2 2 9" xfId="3573"/>
    <cellStyle name="Обычный 14 2 2 2 3" xfId="3574"/>
    <cellStyle name="Обычный 14 2 2 2 3 2" xfId="3575"/>
    <cellStyle name="Обычный 14 2 2 2 3 2 2" xfId="3576"/>
    <cellStyle name="Обычный 14 2 2 2 3 2 2 2" xfId="3577"/>
    <cellStyle name="Обычный 14 2 2 2 3 2 2 2 2" xfId="3578"/>
    <cellStyle name="Обычный 14 2 2 2 3 2 2 2 2 2" xfId="3579"/>
    <cellStyle name="Обычный 14 2 2 2 3 2 2 2 2 3" xfId="3580"/>
    <cellStyle name="Обычный 14 2 2 2 3 2 2 2 3" xfId="3581"/>
    <cellStyle name="Обычный 14 2 2 2 3 2 2 2 4" xfId="3582"/>
    <cellStyle name="Обычный 14 2 2 2 3 2 2 3" xfId="3583"/>
    <cellStyle name="Обычный 14 2 2 2 3 2 2 3 2" xfId="3584"/>
    <cellStyle name="Обычный 14 2 2 2 3 2 2 3 3" xfId="3585"/>
    <cellStyle name="Обычный 14 2 2 2 3 2 2 4" xfId="3586"/>
    <cellStyle name="Обычный 14 2 2 2 3 2 2 4 2" xfId="3587"/>
    <cellStyle name="Обычный 14 2 2 2 3 2 2 5" xfId="3588"/>
    <cellStyle name="Обычный 14 2 2 2 3 2 3" xfId="3589"/>
    <cellStyle name="Обычный 14 2 2 2 3 2 3 2" xfId="3590"/>
    <cellStyle name="Обычный 14 2 2 2 3 2 3 2 2" xfId="3591"/>
    <cellStyle name="Обычный 14 2 2 2 3 2 3 2 3" xfId="3592"/>
    <cellStyle name="Обычный 14 2 2 2 3 2 3 3" xfId="3593"/>
    <cellStyle name="Обычный 14 2 2 2 3 2 3 4" xfId="3594"/>
    <cellStyle name="Обычный 14 2 2 2 3 2 4" xfId="3595"/>
    <cellStyle name="Обычный 14 2 2 2 3 2 4 2" xfId="3596"/>
    <cellStyle name="Обычный 14 2 2 2 3 2 4 3" xfId="3597"/>
    <cellStyle name="Обычный 14 2 2 2 3 2 5" xfId="3598"/>
    <cellStyle name="Обычный 14 2 2 2 3 2 5 2" xfId="3599"/>
    <cellStyle name="Обычный 14 2 2 2 3 2 6" xfId="3600"/>
    <cellStyle name="Обычный 14 2 2 2 3 2 7" xfId="3601"/>
    <cellStyle name="Обычный 14 2 2 2 3 3" xfId="3602"/>
    <cellStyle name="Обычный 14 2 2 2 3 3 2" xfId="3603"/>
    <cellStyle name="Обычный 14 2 2 2 3 3 2 2" xfId="3604"/>
    <cellStyle name="Обычный 14 2 2 2 3 3 2 2 2" xfId="3605"/>
    <cellStyle name="Обычный 14 2 2 2 3 3 2 2 3" xfId="3606"/>
    <cellStyle name="Обычный 14 2 2 2 3 3 2 3" xfId="3607"/>
    <cellStyle name="Обычный 14 2 2 2 3 3 2 4" xfId="3608"/>
    <cellStyle name="Обычный 14 2 2 2 3 3 3" xfId="3609"/>
    <cellStyle name="Обычный 14 2 2 2 3 3 3 2" xfId="3610"/>
    <cellStyle name="Обычный 14 2 2 2 3 3 3 3" xfId="3611"/>
    <cellStyle name="Обычный 14 2 2 2 3 3 4" xfId="3612"/>
    <cellStyle name="Обычный 14 2 2 2 3 3 4 2" xfId="3613"/>
    <cellStyle name="Обычный 14 2 2 2 3 3 5" xfId="3614"/>
    <cellStyle name="Обычный 14 2 2 2 3 4" xfId="3615"/>
    <cellStyle name="Обычный 14 2 2 2 3 4 2" xfId="3616"/>
    <cellStyle name="Обычный 14 2 2 2 3 4 2 2" xfId="3617"/>
    <cellStyle name="Обычный 14 2 2 2 3 4 2 3" xfId="3618"/>
    <cellStyle name="Обычный 14 2 2 2 3 4 3" xfId="3619"/>
    <cellStyle name="Обычный 14 2 2 2 3 4 3 2" xfId="3620"/>
    <cellStyle name="Обычный 14 2 2 2 3 4 4" xfId="3621"/>
    <cellStyle name="Обычный 14 2 2 2 3 5" xfId="3622"/>
    <cellStyle name="Обычный 14 2 2 2 3 5 2" xfId="3623"/>
    <cellStyle name="Обычный 14 2 2 2 3 5 3" xfId="3624"/>
    <cellStyle name="Обычный 14 2 2 2 3 6" xfId="3625"/>
    <cellStyle name="Обычный 14 2 2 2 3 6 2" xfId="3626"/>
    <cellStyle name="Обычный 14 2 2 2 3 7" xfId="3627"/>
    <cellStyle name="Обычный 14 2 2 2 3 8" xfId="3628"/>
    <cellStyle name="Обычный 14 2 2 2 3 9" xfId="3629"/>
    <cellStyle name="Обычный 14 2 2 2 4" xfId="3630"/>
    <cellStyle name="Обычный 14 2 2 2 4 2" xfId="3631"/>
    <cellStyle name="Обычный 14 2 2 2 4 2 2" xfId="3632"/>
    <cellStyle name="Обычный 14 2 2 2 4 2 2 2" xfId="3633"/>
    <cellStyle name="Обычный 14 2 2 2 4 2 2 2 2" xfId="3634"/>
    <cellStyle name="Обычный 14 2 2 2 4 2 2 2 3" xfId="3635"/>
    <cellStyle name="Обычный 14 2 2 2 4 2 2 3" xfId="3636"/>
    <cellStyle name="Обычный 14 2 2 2 4 2 2 4" xfId="3637"/>
    <cellStyle name="Обычный 14 2 2 2 4 2 3" xfId="3638"/>
    <cellStyle name="Обычный 14 2 2 2 4 2 3 2" xfId="3639"/>
    <cellStyle name="Обычный 14 2 2 2 4 2 3 3" xfId="3640"/>
    <cellStyle name="Обычный 14 2 2 2 4 2 4" xfId="3641"/>
    <cellStyle name="Обычный 14 2 2 2 4 2 4 2" xfId="3642"/>
    <cellStyle name="Обычный 14 2 2 2 4 2 5" xfId="3643"/>
    <cellStyle name="Обычный 14 2 2 2 4 3" xfId="3644"/>
    <cellStyle name="Обычный 14 2 2 2 4 3 2" xfId="3645"/>
    <cellStyle name="Обычный 14 2 2 2 4 3 2 2" xfId="3646"/>
    <cellStyle name="Обычный 14 2 2 2 4 3 2 3" xfId="3647"/>
    <cellStyle name="Обычный 14 2 2 2 4 3 3" xfId="3648"/>
    <cellStyle name="Обычный 14 2 2 2 4 3 4" xfId="3649"/>
    <cellStyle name="Обычный 14 2 2 2 4 4" xfId="3650"/>
    <cellStyle name="Обычный 14 2 2 2 4 4 2" xfId="3651"/>
    <cellStyle name="Обычный 14 2 2 2 4 4 3" xfId="3652"/>
    <cellStyle name="Обычный 14 2 2 2 4 5" xfId="3653"/>
    <cellStyle name="Обычный 14 2 2 2 4 5 2" xfId="3654"/>
    <cellStyle name="Обычный 14 2 2 2 4 6" xfId="3655"/>
    <cellStyle name="Обычный 14 2 2 2 4 7" xfId="3656"/>
    <cellStyle name="Обычный 14 2 2 2 5" xfId="3657"/>
    <cellStyle name="Обычный 14 2 2 2 5 2" xfId="3658"/>
    <cellStyle name="Обычный 14 2 2 2 5 2 2" xfId="3659"/>
    <cellStyle name="Обычный 14 2 2 2 5 2 2 2" xfId="3660"/>
    <cellStyle name="Обычный 14 2 2 2 5 2 2 3" xfId="3661"/>
    <cellStyle name="Обычный 14 2 2 2 5 2 3" xfId="3662"/>
    <cellStyle name="Обычный 14 2 2 2 5 2 4" xfId="3663"/>
    <cellStyle name="Обычный 14 2 2 2 5 3" xfId="3664"/>
    <cellStyle name="Обычный 14 2 2 2 5 3 2" xfId="3665"/>
    <cellStyle name="Обычный 14 2 2 2 5 3 3" xfId="3666"/>
    <cellStyle name="Обычный 14 2 2 2 5 4" xfId="3667"/>
    <cellStyle name="Обычный 14 2 2 2 5 4 2" xfId="3668"/>
    <cellStyle name="Обычный 14 2 2 2 5 5" xfId="3669"/>
    <cellStyle name="Обычный 14 2 2 2 6" xfId="3670"/>
    <cellStyle name="Обычный 14 2 2 2 6 2" xfId="3671"/>
    <cellStyle name="Обычный 14 2 2 2 6 2 2" xfId="3672"/>
    <cellStyle name="Обычный 14 2 2 2 6 2 3" xfId="3673"/>
    <cellStyle name="Обычный 14 2 2 2 6 3" xfId="3674"/>
    <cellStyle name="Обычный 14 2 2 2 6 3 2" xfId="3675"/>
    <cellStyle name="Обычный 14 2 2 2 6 4" xfId="3676"/>
    <cellStyle name="Обычный 14 2 2 2 7" xfId="3677"/>
    <cellStyle name="Обычный 14 2 2 2 7 2" xfId="3678"/>
    <cellStyle name="Обычный 14 2 2 2 7 3" xfId="3679"/>
    <cellStyle name="Обычный 14 2 2 2 8" xfId="3680"/>
    <cellStyle name="Обычный 14 2 2 2 8 2" xfId="3681"/>
    <cellStyle name="Обычный 14 2 2 2 9" xfId="3682"/>
    <cellStyle name="Обычный 14 2 2 2_К2 откорректированная" xfId="12296"/>
    <cellStyle name="Обычный 14 2 2 3" xfId="3683"/>
    <cellStyle name="Обычный 14 2 2 3 10" xfId="3684"/>
    <cellStyle name="Обычный 14 2 2 3 2" xfId="3685"/>
    <cellStyle name="Обычный 14 2 2 3 2 2" xfId="3686"/>
    <cellStyle name="Обычный 14 2 2 3 2 2 2" xfId="3687"/>
    <cellStyle name="Обычный 14 2 2 3 2 2 2 2" xfId="3688"/>
    <cellStyle name="Обычный 14 2 2 3 2 2 2 2 2" xfId="3689"/>
    <cellStyle name="Обычный 14 2 2 3 2 2 2 2 2 2" xfId="3690"/>
    <cellStyle name="Обычный 14 2 2 3 2 2 2 2 2 3" xfId="3691"/>
    <cellStyle name="Обычный 14 2 2 3 2 2 2 2 3" xfId="3692"/>
    <cellStyle name="Обычный 14 2 2 3 2 2 2 2 4" xfId="3693"/>
    <cellStyle name="Обычный 14 2 2 3 2 2 2 3" xfId="3694"/>
    <cellStyle name="Обычный 14 2 2 3 2 2 2 3 2" xfId="3695"/>
    <cellStyle name="Обычный 14 2 2 3 2 2 2 3 3" xfId="3696"/>
    <cellStyle name="Обычный 14 2 2 3 2 2 2 4" xfId="3697"/>
    <cellStyle name="Обычный 14 2 2 3 2 2 2 4 2" xfId="3698"/>
    <cellStyle name="Обычный 14 2 2 3 2 2 2 5" xfId="3699"/>
    <cellStyle name="Обычный 14 2 2 3 2 2 3" xfId="3700"/>
    <cellStyle name="Обычный 14 2 2 3 2 2 3 2" xfId="3701"/>
    <cellStyle name="Обычный 14 2 2 3 2 2 3 2 2" xfId="3702"/>
    <cellStyle name="Обычный 14 2 2 3 2 2 3 2 3" xfId="3703"/>
    <cellStyle name="Обычный 14 2 2 3 2 2 3 3" xfId="3704"/>
    <cellStyle name="Обычный 14 2 2 3 2 2 3 4" xfId="3705"/>
    <cellStyle name="Обычный 14 2 2 3 2 2 4" xfId="3706"/>
    <cellStyle name="Обычный 14 2 2 3 2 2 4 2" xfId="3707"/>
    <cellStyle name="Обычный 14 2 2 3 2 2 4 3" xfId="3708"/>
    <cellStyle name="Обычный 14 2 2 3 2 2 5" xfId="3709"/>
    <cellStyle name="Обычный 14 2 2 3 2 2 5 2" xfId="3710"/>
    <cellStyle name="Обычный 14 2 2 3 2 2 6" xfId="3711"/>
    <cellStyle name="Обычный 14 2 2 3 2 2 7" xfId="3712"/>
    <cellStyle name="Обычный 14 2 2 3 2 3" xfId="3713"/>
    <cellStyle name="Обычный 14 2 2 3 2 3 2" xfId="3714"/>
    <cellStyle name="Обычный 14 2 2 3 2 3 2 2" xfId="3715"/>
    <cellStyle name="Обычный 14 2 2 3 2 3 2 2 2" xfId="3716"/>
    <cellStyle name="Обычный 14 2 2 3 2 3 2 2 3" xfId="3717"/>
    <cellStyle name="Обычный 14 2 2 3 2 3 2 3" xfId="3718"/>
    <cellStyle name="Обычный 14 2 2 3 2 3 2 4" xfId="3719"/>
    <cellStyle name="Обычный 14 2 2 3 2 3 3" xfId="3720"/>
    <cellStyle name="Обычный 14 2 2 3 2 3 3 2" xfId="3721"/>
    <cellStyle name="Обычный 14 2 2 3 2 3 3 3" xfId="3722"/>
    <cellStyle name="Обычный 14 2 2 3 2 3 4" xfId="3723"/>
    <cellStyle name="Обычный 14 2 2 3 2 3 4 2" xfId="3724"/>
    <cellStyle name="Обычный 14 2 2 3 2 3 5" xfId="3725"/>
    <cellStyle name="Обычный 14 2 2 3 2 4" xfId="3726"/>
    <cellStyle name="Обычный 14 2 2 3 2 4 2" xfId="3727"/>
    <cellStyle name="Обычный 14 2 2 3 2 4 2 2" xfId="3728"/>
    <cellStyle name="Обычный 14 2 2 3 2 4 2 3" xfId="3729"/>
    <cellStyle name="Обычный 14 2 2 3 2 4 3" xfId="3730"/>
    <cellStyle name="Обычный 14 2 2 3 2 4 3 2" xfId="3731"/>
    <cellStyle name="Обычный 14 2 2 3 2 4 4" xfId="3732"/>
    <cellStyle name="Обычный 14 2 2 3 2 5" xfId="3733"/>
    <cellStyle name="Обычный 14 2 2 3 2 5 2" xfId="3734"/>
    <cellStyle name="Обычный 14 2 2 3 2 5 3" xfId="3735"/>
    <cellStyle name="Обычный 14 2 2 3 2 6" xfId="3736"/>
    <cellStyle name="Обычный 14 2 2 3 2 6 2" xfId="3737"/>
    <cellStyle name="Обычный 14 2 2 3 2 7" xfId="3738"/>
    <cellStyle name="Обычный 14 2 2 3 2 8" xfId="3739"/>
    <cellStyle name="Обычный 14 2 2 3 2 9" xfId="3740"/>
    <cellStyle name="Обычный 14 2 2 3 3" xfId="3741"/>
    <cellStyle name="Обычный 14 2 2 3 3 2" xfId="3742"/>
    <cellStyle name="Обычный 14 2 2 3 3 2 2" xfId="3743"/>
    <cellStyle name="Обычный 14 2 2 3 3 2 2 2" xfId="3744"/>
    <cellStyle name="Обычный 14 2 2 3 3 2 2 2 2" xfId="3745"/>
    <cellStyle name="Обычный 14 2 2 3 3 2 2 2 3" xfId="3746"/>
    <cellStyle name="Обычный 14 2 2 3 3 2 2 3" xfId="3747"/>
    <cellStyle name="Обычный 14 2 2 3 3 2 2 4" xfId="3748"/>
    <cellStyle name="Обычный 14 2 2 3 3 2 3" xfId="3749"/>
    <cellStyle name="Обычный 14 2 2 3 3 2 3 2" xfId="3750"/>
    <cellStyle name="Обычный 14 2 2 3 3 2 3 3" xfId="3751"/>
    <cellStyle name="Обычный 14 2 2 3 3 2 4" xfId="3752"/>
    <cellStyle name="Обычный 14 2 2 3 3 2 4 2" xfId="3753"/>
    <cellStyle name="Обычный 14 2 2 3 3 2 5" xfId="3754"/>
    <cellStyle name="Обычный 14 2 2 3 3 3" xfId="3755"/>
    <cellStyle name="Обычный 14 2 2 3 3 3 2" xfId="3756"/>
    <cellStyle name="Обычный 14 2 2 3 3 3 2 2" xfId="3757"/>
    <cellStyle name="Обычный 14 2 2 3 3 3 2 3" xfId="3758"/>
    <cellStyle name="Обычный 14 2 2 3 3 3 3" xfId="3759"/>
    <cellStyle name="Обычный 14 2 2 3 3 3 4" xfId="3760"/>
    <cellStyle name="Обычный 14 2 2 3 3 4" xfId="3761"/>
    <cellStyle name="Обычный 14 2 2 3 3 4 2" xfId="3762"/>
    <cellStyle name="Обычный 14 2 2 3 3 4 3" xfId="3763"/>
    <cellStyle name="Обычный 14 2 2 3 3 5" xfId="3764"/>
    <cellStyle name="Обычный 14 2 2 3 3 5 2" xfId="3765"/>
    <cellStyle name="Обычный 14 2 2 3 3 6" xfId="3766"/>
    <cellStyle name="Обычный 14 2 2 3 3 7" xfId="3767"/>
    <cellStyle name="Обычный 14 2 2 3 4" xfId="3768"/>
    <cellStyle name="Обычный 14 2 2 3 4 2" xfId="3769"/>
    <cellStyle name="Обычный 14 2 2 3 4 2 2" xfId="3770"/>
    <cellStyle name="Обычный 14 2 2 3 4 2 2 2" xfId="3771"/>
    <cellStyle name="Обычный 14 2 2 3 4 2 2 3" xfId="3772"/>
    <cellStyle name="Обычный 14 2 2 3 4 2 3" xfId="3773"/>
    <cellStyle name="Обычный 14 2 2 3 4 2 4" xfId="3774"/>
    <cellStyle name="Обычный 14 2 2 3 4 3" xfId="3775"/>
    <cellStyle name="Обычный 14 2 2 3 4 3 2" xfId="3776"/>
    <cellStyle name="Обычный 14 2 2 3 4 3 3" xfId="3777"/>
    <cellStyle name="Обычный 14 2 2 3 4 4" xfId="3778"/>
    <cellStyle name="Обычный 14 2 2 3 4 4 2" xfId="3779"/>
    <cellStyle name="Обычный 14 2 2 3 4 5" xfId="3780"/>
    <cellStyle name="Обычный 14 2 2 3 5" xfId="3781"/>
    <cellStyle name="Обычный 14 2 2 3 5 2" xfId="3782"/>
    <cellStyle name="Обычный 14 2 2 3 5 2 2" xfId="3783"/>
    <cellStyle name="Обычный 14 2 2 3 5 2 3" xfId="3784"/>
    <cellStyle name="Обычный 14 2 2 3 5 3" xfId="3785"/>
    <cellStyle name="Обычный 14 2 2 3 5 3 2" xfId="3786"/>
    <cellStyle name="Обычный 14 2 2 3 5 4" xfId="3787"/>
    <cellStyle name="Обычный 14 2 2 3 6" xfId="3788"/>
    <cellStyle name="Обычный 14 2 2 3 6 2" xfId="3789"/>
    <cellStyle name="Обычный 14 2 2 3 6 3" xfId="3790"/>
    <cellStyle name="Обычный 14 2 2 3 7" xfId="3791"/>
    <cellStyle name="Обычный 14 2 2 3 7 2" xfId="3792"/>
    <cellStyle name="Обычный 14 2 2 3 8" xfId="3793"/>
    <cellStyle name="Обычный 14 2 2 3 9" xfId="3794"/>
    <cellStyle name="Обычный 14 2 2 4" xfId="3795"/>
    <cellStyle name="Обычный 14 2 2 4 2" xfId="3796"/>
    <cellStyle name="Обычный 14 2 2 4 2 2" xfId="3797"/>
    <cellStyle name="Обычный 14 2 2 4 2 2 2" xfId="3798"/>
    <cellStyle name="Обычный 14 2 2 4 2 2 2 2" xfId="3799"/>
    <cellStyle name="Обычный 14 2 2 4 2 2 2 2 2" xfId="3800"/>
    <cellStyle name="Обычный 14 2 2 4 2 2 2 2 3" xfId="3801"/>
    <cellStyle name="Обычный 14 2 2 4 2 2 2 3" xfId="3802"/>
    <cellStyle name="Обычный 14 2 2 4 2 2 2 4" xfId="3803"/>
    <cellStyle name="Обычный 14 2 2 4 2 2 3" xfId="3804"/>
    <cellStyle name="Обычный 14 2 2 4 2 2 3 2" xfId="3805"/>
    <cellStyle name="Обычный 14 2 2 4 2 2 3 3" xfId="3806"/>
    <cellStyle name="Обычный 14 2 2 4 2 2 4" xfId="3807"/>
    <cellStyle name="Обычный 14 2 2 4 2 2 4 2" xfId="3808"/>
    <cellStyle name="Обычный 14 2 2 4 2 2 5" xfId="3809"/>
    <cellStyle name="Обычный 14 2 2 4 2 3" xfId="3810"/>
    <cellStyle name="Обычный 14 2 2 4 2 3 2" xfId="3811"/>
    <cellStyle name="Обычный 14 2 2 4 2 3 2 2" xfId="3812"/>
    <cellStyle name="Обычный 14 2 2 4 2 3 2 3" xfId="3813"/>
    <cellStyle name="Обычный 14 2 2 4 2 3 3" xfId="3814"/>
    <cellStyle name="Обычный 14 2 2 4 2 3 4" xfId="3815"/>
    <cellStyle name="Обычный 14 2 2 4 2 4" xfId="3816"/>
    <cellStyle name="Обычный 14 2 2 4 2 4 2" xfId="3817"/>
    <cellStyle name="Обычный 14 2 2 4 2 4 3" xfId="3818"/>
    <cellStyle name="Обычный 14 2 2 4 2 5" xfId="3819"/>
    <cellStyle name="Обычный 14 2 2 4 2 5 2" xfId="3820"/>
    <cellStyle name="Обычный 14 2 2 4 2 6" xfId="3821"/>
    <cellStyle name="Обычный 14 2 2 4 2 7" xfId="3822"/>
    <cellStyle name="Обычный 14 2 2 4 3" xfId="3823"/>
    <cellStyle name="Обычный 14 2 2 4 3 2" xfId="3824"/>
    <cellStyle name="Обычный 14 2 2 4 3 2 2" xfId="3825"/>
    <cellStyle name="Обычный 14 2 2 4 3 2 2 2" xfId="3826"/>
    <cellStyle name="Обычный 14 2 2 4 3 2 2 3" xfId="3827"/>
    <cellStyle name="Обычный 14 2 2 4 3 2 3" xfId="3828"/>
    <cellStyle name="Обычный 14 2 2 4 3 2 4" xfId="3829"/>
    <cellStyle name="Обычный 14 2 2 4 3 3" xfId="3830"/>
    <cellStyle name="Обычный 14 2 2 4 3 3 2" xfId="3831"/>
    <cellStyle name="Обычный 14 2 2 4 3 3 3" xfId="3832"/>
    <cellStyle name="Обычный 14 2 2 4 3 4" xfId="3833"/>
    <cellStyle name="Обычный 14 2 2 4 3 4 2" xfId="3834"/>
    <cellStyle name="Обычный 14 2 2 4 3 5" xfId="3835"/>
    <cellStyle name="Обычный 14 2 2 4 4" xfId="3836"/>
    <cellStyle name="Обычный 14 2 2 4 4 2" xfId="3837"/>
    <cellStyle name="Обычный 14 2 2 4 4 2 2" xfId="3838"/>
    <cellStyle name="Обычный 14 2 2 4 4 2 3" xfId="3839"/>
    <cellStyle name="Обычный 14 2 2 4 4 3" xfId="3840"/>
    <cellStyle name="Обычный 14 2 2 4 4 3 2" xfId="3841"/>
    <cellStyle name="Обычный 14 2 2 4 4 4" xfId="3842"/>
    <cellStyle name="Обычный 14 2 2 4 5" xfId="3843"/>
    <cellStyle name="Обычный 14 2 2 4 5 2" xfId="3844"/>
    <cellStyle name="Обычный 14 2 2 4 5 3" xfId="3845"/>
    <cellStyle name="Обычный 14 2 2 4 6" xfId="3846"/>
    <cellStyle name="Обычный 14 2 2 4 6 2" xfId="3847"/>
    <cellStyle name="Обычный 14 2 2 4 7" xfId="3848"/>
    <cellStyle name="Обычный 14 2 2 4 8" xfId="3849"/>
    <cellStyle name="Обычный 14 2 2 4 9" xfId="3850"/>
    <cellStyle name="Обычный 14 2 2 5" xfId="3851"/>
    <cellStyle name="Обычный 14 2 2 5 2" xfId="3852"/>
    <cellStyle name="Обычный 14 2 2 5 2 2" xfId="3853"/>
    <cellStyle name="Обычный 14 2 2 5 2 2 2" xfId="3854"/>
    <cellStyle name="Обычный 14 2 2 5 2 2 2 2" xfId="3855"/>
    <cellStyle name="Обычный 14 2 2 5 2 2 2 3" xfId="3856"/>
    <cellStyle name="Обычный 14 2 2 5 2 2 3" xfId="3857"/>
    <cellStyle name="Обычный 14 2 2 5 2 2 4" xfId="3858"/>
    <cellStyle name="Обычный 14 2 2 5 2 3" xfId="3859"/>
    <cellStyle name="Обычный 14 2 2 5 2 3 2" xfId="3860"/>
    <cellStyle name="Обычный 14 2 2 5 2 3 3" xfId="3861"/>
    <cellStyle name="Обычный 14 2 2 5 2 4" xfId="3862"/>
    <cellStyle name="Обычный 14 2 2 5 2 4 2" xfId="3863"/>
    <cellStyle name="Обычный 14 2 2 5 2 5" xfId="3864"/>
    <cellStyle name="Обычный 14 2 2 5 3" xfId="3865"/>
    <cellStyle name="Обычный 14 2 2 5 3 2" xfId="3866"/>
    <cellStyle name="Обычный 14 2 2 5 3 2 2" xfId="3867"/>
    <cellStyle name="Обычный 14 2 2 5 3 2 3" xfId="3868"/>
    <cellStyle name="Обычный 14 2 2 5 3 3" xfId="3869"/>
    <cellStyle name="Обычный 14 2 2 5 3 4" xfId="3870"/>
    <cellStyle name="Обычный 14 2 2 5 4" xfId="3871"/>
    <cellStyle name="Обычный 14 2 2 5 4 2" xfId="3872"/>
    <cellStyle name="Обычный 14 2 2 5 4 3" xfId="3873"/>
    <cellStyle name="Обычный 14 2 2 5 5" xfId="3874"/>
    <cellStyle name="Обычный 14 2 2 5 5 2" xfId="3875"/>
    <cellStyle name="Обычный 14 2 2 5 6" xfId="3876"/>
    <cellStyle name="Обычный 14 2 2 5 7" xfId="3877"/>
    <cellStyle name="Обычный 14 2 2 6" xfId="3878"/>
    <cellStyle name="Обычный 14 2 2 6 2" xfId="3879"/>
    <cellStyle name="Обычный 14 2 2 6 2 2" xfId="3880"/>
    <cellStyle name="Обычный 14 2 2 6 2 2 2" xfId="3881"/>
    <cellStyle name="Обычный 14 2 2 6 2 2 3" xfId="3882"/>
    <cellStyle name="Обычный 14 2 2 6 2 3" xfId="3883"/>
    <cellStyle name="Обычный 14 2 2 6 2 4" xfId="3884"/>
    <cellStyle name="Обычный 14 2 2 6 3" xfId="3885"/>
    <cellStyle name="Обычный 14 2 2 6 3 2" xfId="3886"/>
    <cellStyle name="Обычный 14 2 2 6 3 3" xfId="3887"/>
    <cellStyle name="Обычный 14 2 2 6 4" xfId="3888"/>
    <cellStyle name="Обычный 14 2 2 6 4 2" xfId="3889"/>
    <cellStyle name="Обычный 14 2 2 6 5" xfId="3890"/>
    <cellStyle name="Обычный 14 2 2 7" xfId="3891"/>
    <cellStyle name="Обычный 14 2 2 7 2" xfId="3892"/>
    <cellStyle name="Обычный 14 2 2 7 2 2" xfId="3893"/>
    <cellStyle name="Обычный 14 2 2 7 2 3" xfId="3894"/>
    <cellStyle name="Обычный 14 2 2 7 3" xfId="3895"/>
    <cellStyle name="Обычный 14 2 2 7 3 2" xfId="3896"/>
    <cellStyle name="Обычный 14 2 2 7 4" xfId="3897"/>
    <cellStyle name="Обычный 14 2 2 8" xfId="3898"/>
    <cellStyle name="Обычный 14 2 2 8 2" xfId="3899"/>
    <cellStyle name="Обычный 14 2 2 8 3" xfId="3900"/>
    <cellStyle name="Обычный 14 2 2 9" xfId="3901"/>
    <cellStyle name="Обычный 14 2 2 9 2" xfId="3902"/>
    <cellStyle name="Обычный 14 2 2_К2 откорректированная" xfId="12297"/>
    <cellStyle name="Обычный 14 2 3" xfId="3903"/>
    <cellStyle name="Обычный 14 2 3 10" xfId="3904"/>
    <cellStyle name="Обычный 14 2 3 11" xfId="3905"/>
    <cellStyle name="Обычный 14 2 3 2" xfId="3906"/>
    <cellStyle name="Обычный 14 2 3 2 10" xfId="3907"/>
    <cellStyle name="Обычный 14 2 3 2 2" xfId="3908"/>
    <cellStyle name="Обычный 14 2 3 2 2 2" xfId="3909"/>
    <cellStyle name="Обычный 14 2 3 2 2 2 2" xfId="3910"/>
    <cellStyle name="Обычный 14 2 3 2 2 2 2 2" xfId="3911"/>
    <cellStyle name="Обычный 14 2 3 2 2 2 2 2 2" xfId="3912"/>
    <cellStyle name="Обычный 14 2 3 2 2 2 2 2 2 2" xfId="3913"/>
    <cellStyle name="Обычный 14 2 3 2 2 2 2 2 2 3" xfId="3914"/>
    <cellStyle name="Обычный 14 2 3 2 2 2 2 2 3" xfId="3915"/>
    <cellStyle name="Обычный 14 2 3 2 2 2 2 2 4" xfId="3916"/>
    <cellStyle name="Обычный 14 2 3 2 2 2 2 3" xfId="3917"/>
    <cellStyle name="Обычный 14 2 3 2 2 2 2 3 2" xfId="3918"/>
    <cellStyle name="Обычный 14 2 3 2 2 2 2 3 3" xfId="3919"/>
    <cellStyle name="Обычный 14 2 3 2 2 2 2 4" xfId="3920"/>
    <cellStyle name="Обычный 14 2 3 2 2 2 2 4 2" xfId="3921"/>
    <cellStyle name="Обычный 14 2 3 2 2 2 2 5" xfId="3922"/>
    <cellStyle name="Обычный 14 2 3 2 2 2 3" xfId="3923"/>
    <cellStyle name="Обычный 14 2 3 2 2 2 3 2" xfId="3924"/>
    <cellStyle name="Обычный 14 2 3 2 2 2 3 2 2" xfId="3925"/>
    <cellStyle name="Обычный 14 2 3 2 2 2 3 2 3" xfId="3926"/>
    <cellStyle name="Обычный 14 2 3 2 2 2 3 3" xfId="3927"/>
    <cellStyle name="Обычный 14 2 3 2 2 2 3 4" xfId="3928"/>
    <cellStyle name="Обычный 14 2 3 2 2 2 4" xfId="3929"/>
    <cellStyle name="Обычный 14 2 3 2 2 2 4 2" xfId="3930"/>
    <cellStyle name="Обычный 14 2 3 2 2 2 4 3" xfId="3931"/>
    <cellStyle name="Обычный 14 2 3 2 2 2 5" xfId="3932"/>
    <cellStyle name="Обычный 14 2 3 2 2 2 5 2" xfId="3933"/>
    <cellStyle name="Обычный 14 2 3 2 2 2 6" xfId="3934"/>
    <cellStyle name="Обычный 14 2 3 2 2 2 7" xfId="3935"/>
    <cellStyle name="Обычный 14 2 3 2 2 3" xfId="3936"/>
    <cellStyle name="Обычный 14 2 3 2 2 3 2" xfId="3937"/>
    <cellStyle name="Обычный 14 2 3 2 2 3 2 2" xfId="3938"/>
    <cellStyle name="Обычный 14 2 3 2 2 3 2 2 2" xfId="3939"/>
    <cellStyle name="Обычный 14 2 3 2 2 3 2 2 3" xfId="3940"/>
    <cellStyle name="Обычный 14 2 3 2 2 3 2 3" xfId="3941"/>
    <cellStyle name="Обычный 14 2 3 2 2 3 2 4" xfId="3942"/>
    <cellStyle name="Обычный 14 2 3 2 2 3 3" xfId="3943"/>
    <cellStyle name="Обычный 14 2 3 2 2 3 3 2" xfId="3944"/>
    <cellStyle name="Обычный 14 2 3 2 2 3 3 3" xfId="3945"/>
    <cellStyle name="Обычный 14 2 3 2 2 3 4" xfId="3946"/>
    <cellStyle name="Обычный 14 2 3 2 2 3 4 2" xfId="3947"/>
    <cellStyle name="Обычный 14 2 3 2 2 3 5" xfId="3948"/>
    <cellStyle name="Обычный 14 2 3 2 2 4" xfId="3949"/>
    <cellStyle name="Обычный 14 2 3 2 2 4 2" xfId="3950"/>
    <cellStyle name="Обычный 14 2 3 2 2 4 2 2" xfId="3951"/>
    <cellStyle name="Обычный 14 2 3 2 2 4 2 3" xfId="3952"/>
    <cellStyle name="Обычный 14 2 3 2 2 4 3" xfId="3953"/>
    <cellStyle name="Обычный 14 2 3 2 2 4 3 2" xfId="3954"/>
    <cellStyle name="Обычный 14 2 3 2 2 4 4" xfId="3955"/>
    <cellStyle name="Обычный 14 2 3 2 2 5" xfId="3956"/>
    <cellStyle name="Обычный 14 2 3 2 2 5 2" xfId="3957"/>
    <cellStyle name="Обычный 14 2 3 2 2 5 3" xfId="3958"/>
    <cellStyle name="Обычный 14 2 3 2 2 6" xfId="3959"/>
    <cellStyle name="Обычный 14 2 3 2 2 6 2" xfId="3960"/>
    <cellStyle name="Обычный 14 2 3 2 2 7" xfId="3961"/>
    <cellStyle name="Обычный 14 2 3 2 2 8" xfId="3962"/>
    <cellStyle name="Обычный 14 2 3 2 2 9" xfId="3963"/>
    <cellStyle name="Обычный 14 2 3 2 3" xfId="3964"/>
    <cellStyle name="Обычный 14 2 3 2 3 2" xfId="3965"/>
    <cellStyle name="Обычный 14 2 3 2 3 2 2" xfId="3966"/>
    <cellStyle name="Обычный 14 2 3 2 3 2 2 2" xfId="3967"/>
    <cellStyle name="Обычный 14 2 3 2 3 2 2 2 2" xfId="3968"/>
    <cellStyle name="Обычный 14 2 3 2 3 2 2 2 3" xfId="3969"/>
    <cellStyle name="Обычный 14 2 3 2 3 2 2 3" xfId="3970"/>
    <cellStyle name="Обычный 14 2 3 2 3 2 2 4" xfId="3971"/>
    <cellStyle name="Обычный 14 2 3 2 3 2 3" xfId="3972"/>
    <cellStyle name="Обычный 14 2 3 2 3 2 3 2" xfId="3973"/>
    <cellStyle name="Обычный 14 2 3 2 3 2 3 3" xfId="3974"/>
    <cellStyle name="Обычный 14 2 3 2 3 2 4" xfId="3975"/>
    <cellStyle name="Обычный 14 2 3 2 3 2 4 2" xfId="3976"/>
    <cellStyle name="Обычный 14 2 3 2 3 2 5" xfId="3977"/>
    <cellStyle name="Обычный 14 2 3 2 3 3" xfId="3978"/>
    <cellStyle name="Обычный 14 2 3 2 3 3 2" xfId="3979"/>
    <cellStyle name="Обычный 14 2 3 2 3 3 2 2" xfId="3980"/>
    <cellStyle name="Обычный 14 2 3 2 3 3 2 3" xfId="3981"/>
    <cellStyle name="Обычный 14 2 3 2 3 3 3" xfId="3982"/>
    <cellStyle name="Обычный 14 2 3 2 3 3 4" xfId="3983"/>
    <cellStyle name="Обычный 14 2 3 2 3 4" xfId="3984"/>
    <cellStyle name="Обычный 14 2 3 2 3 4 2" xfId="3985"/>
    <cellStyle name="Обычный 14 2 3 2 3 4 3" xfId="3986"/>
    <cellStyle name="Обычный 14 2 3 2 3 5" xfId="3987"/>
    <cellStyle name="Обычный 14 2 3 2 3 5 2" xfId="3988"/>
    <cellStyle name="Обычный 14 2 3 2 3 6" xfId="3989"/>
    <cellStyle name="Обычный 14 2 3 2 3 7" xfId="3990"/>
    <cellStyle name="Обычный 14 2 3 2 4" xfId="3991"/>
    <cellStyle name="Обычный 14 2 3 2 4 2" xfId="3992"/>
    <cellStyle name="Обычный 14 2 3 2 4 2 2" xfId="3993"/>
    <cellStyle name="Обычный 14 2 3 2 4 2 2 2" xfId="3994"/>
    <cellStyle name="Обычный 14 2 3 2 4 2 2 3" xfId="3995"/>
    <cellStyle name="Обычный 14 2 3 2 4 2 3" xfId="3996"/>
    <cellStyle name="Обычный 14 2 3 2 4 2 4" xfId="3997"/>
    <cellStyle name="Обычный 14 2 3 2 4 3" xfId="3998"/>
    <cellStyle name="Обычный 14 2 3 2 4 3 2" xfId="3999"/>
    <cellStyle name="Обычный 14 2 3 2 4 3 3" xfId="4000"/>
    <cellStyle name="Обычный 14 2 3 2 4 4" xfId="4001"/>
    <cellStyle name="Обычный 14 2 3 2 4 4 2" xfId="4002"/>
    <cellStyle name="Обычный 14 2 3 2 4 5" xfId="4003"/>
    <cellStyle name="Обычный 14 2 3 2 5" xfId="4004"/>
    <cellStyle name="Обычный 14 2 3 2 5 2" xfId="4005"/>
    <cellStyle name="Обычный 14 2 3 2 5 2 2" xfId="4006"/>
    <cellStyle name="Обычный 14 2 3 2 5 2 3" xfId="4007"/>
    <cellStyle name="Обычный 14 2 3 2 5 3" xfId="4008"/>
    <cellStyle name="Обычный 14 2 3 2 5 3 2" xfId="4009"/>
    <cellStyle name="Обычный 14 2 3 2 5 4" xfId="4010"/>
    <cellStyle name="Обычный 14 2 3 2 6" xfId="4011"/>
    <cellStyle name="Обычный 14 2 3 2 6 2" xfId="4012"/>
    <cellStyle name="Обычный 14 2 3 2 6 3" xfId="4013"/>
    <cellStyle name="Обычный 14 2 3 2 7" xfId="4014"/>
    <cellStyle name="Обычный 14 2 3 2 7 2" xfId="4015"/>
    <cellStyle name="Обычный 14 2 3 2 8" xfId="4016"/>
    <cellStyle name="Обычный 14 2 3 2 9" xfId="4017"/>
    <cellStyle name="Обычный 14 2 3 3" xfId="4018"/>
    <cellStyle name="Обычный 14 2 3 3 2" xfId="4019"/>
    <cellStyle name="Обычный 14 2 3 3 2 2" xfId="4020"/>
    <cellStyle name="Обычный 14 2 3 3 2 2 2" xfId="4021"/>
    <cellStyle name="Обычный 14 2 3 3 2 2 2 2" xfId="4022"/>
    <cellStyle name="Обычный 14 2 3 3 2 2 2 2 2" xfId="4023"/>
    <cellStyle name="Обычный 14 2 3 3 2 2 2 2 3" xfId="4024"/>
    <cellStyle name="Обычный 14 2 3 3 2 2 2 3" xfId="4025"/>
    <cellStyle name="Обычный 14 2 3 3 2 2 2 4" xfId="4026"/>
    <cellStyle name="Обычный 14 2 3 3 2 2 3" xfId="4027"/>
    <cellStyle name="Обычный 14 2 3 3 2 2 3 2" xfId="4028"/>
    <cellStyle name="Обычный 14 2 3 3 2 2 3 3" xfId="4029"/>
    <cellStyle name="Обычный 14 2 3 3 2 2 4" xfId="4030"/>
    <cellStyle name="Обычный 14 2 3 3 2 2 4 2" xfId="4031"/>
    <cellStyle name="Обычный 14 2 3 3 2 2 5" xfId="4032"/>
    <cellStyle name="Обычный 14 2 3 3 2 3" xfId="4033"/>
    <cellStyle name="Обычный 14 2 3 3 2 3 2" xfId="4034"/>
    <cellStyle name="Обычный 14 2 3 3 2 3 2 2" xfId="4035"/>
    <cellStyle name="Обычный 14 2 3 3 2 3 2 3" xfId="4036"/>
    <cellStyle name="Обычный 14 2 3 3 2 3 3" xfId="4037"/>
    <cellStyle name="Обычный 14 2 3 3 2 3 4" xfId="4038"/>
    <cellStyle name="Обычный 14 2 3 3 2 4" xfId="4039"/>
    <cellStyle name="Обычный 14 2 3 3 2 4 2" xfId="4040"/>
    <cellStyle name="Обычный 14 2 3 3 2 4 3" xfId="4041"/>
    <cellStyle name="Обычный 14 2 3 3 2 5" xfId="4042"/>
    <cellStyle name="Обычный 14 2 3 3 2 5 2" xfId="4043"/>
    <cellStyle name="Обычный 14 2 3 3 2 6" xfId="4044"/>
    <cellStyle name="Обычный 14 2 3 3 2 7" xfId="4045"/>
    <cellStyle name="Обычный 14 2 3 3 3" xfId="4046"/>
    <cellStyle name="Обычный 14 2 3 3 3 2" xfId="4047"/>
    <cellStyle name="Обычный 14 2 3 3 3 2 2" xfId="4048"/>
    <cellStyle name="Обычный 14 2 3 3 3 2 2 2" xfId="4049"/>
    <cellStyle name="Обычный 14 2 3 3 3 2 2 3" xfId="4050"/>
    <cellStyle name="Обычный 14 2 3 3 3 2 3" xfId="4051"/>
    <cellStyle name="Обычный 14 2 3 3 3 2 4" xfId="4052"/>
    <cellStyle name="Обычный 14 2 3 3 3 3" xfId="4053"/>
    <cellStyle name="Обычный 14 2 3 3 3 3 2" xfId="4054"/>
    <cellStyle name="Обычный 14 2 3 3 3 3 3" xfId="4055"/>
    <cellStyle name="Обычный 14 2 3 3 3 4" xfId="4056"/>
    <cellStyle name="Обычный 14 2 3 3 3 4 2" xfId="4057"/>
    <cellStyle name="Обычный 14 2 3 3 3 5" xfId="4058"/>
    <cellStyle name="Обычный 14 2 3 3 4" xfId="4059"/>
    <cellStyle name="Обычный 14 2 3 3 4 2" xfId="4060"/>
    <cellStyle name="Обычный 14 2 3 3 4 2 2" xfId="4061"/>
    <cellStyle name="Обычный 14 2 3 3 4 2 3" xfId="4062"/>
    <cellStyle name="Обычный 14 2 3 3 4 3" xfId="4063"/>
    <cellStyle name="Обычный 14 2 3 3 4 3 2" xfId="4064"/>
    <cellStyle name="Обычный 14 2 3 3 4 4" xfId="4065"/>
    <cellStyle name="Обычный 14 2 3 3 5" xfId="4066"/>
    <cellStyle name="Обычный 14 2 3 3 5 2" xfId="4067"/>
    <cellStyle name="Обычный 14 2 3 3 5 3" xfId="4068"/>
    <cellStyle name="Обычный 14 2 3 3 6" xfId="4069"/>
    <cellStyle name="Обычный 14 2 3 3 6 2" xfId="4070"/>
    <cellStyle name="Обычный 14 2 3 3 7" xfId="4071"/>
    <cellStyle name="Обычный 14 2 3 3 8" xfId="4072"/>
    <cellStyle name="Обычный 14 2 3 3 9" xfId="4073"/>
    <cellStyle name="Обычный 14 2 3 4" xfId="4074"/>
    <cellStyle name="Обычный 14 2 3 4 2" xfId="4075"/>
    <cellStyle name="Обычный 14 2 3 4 2 2" xfId="4076"/>
    <cellStyle name="Обычный 14 2 3 4 2 2 2" xfId="4077"/>
    <cellStyle name="Обычный 14 2 3 4 2 2 2 2" xfId="4078"/>
    <cellStyle name="Обычный 14 2 3 4 2 2 2 3" xfId="4079"/>
    <cellStyle name="Обычный 14 2 3 4 2 2 3" xfId="4080"/>
    <cellStyle name="Обычный 14 2 3 4 2 2 4" xfId="4081"/>
    <cellStyle name="Обычный 14 2 3 4 2 3" xfId="4082"/>
    <cellStyle name="Обычный 14 2 3 4 2 3 2" xfId="4083"/>
    <cellStyle name="Обычный 14 2 3 4 2 3 3" xfId="4084"/>
    <cellStyle name="Обычный 14 2 3 4 2 4" xfId="4085"/>
    <cellStyle name="Обычный 14 2 3 4 2 4 2" xfId="4086"/>
    <cellStyle name="Обычный 14 2 3 4 2 5" xfId="4087"/>
    <cellStyle name="Обычный 14 2 3 4 3" xfId="4088"/>
    <cellStyle name="Обычный 14 2 3 4 3 2" xfId="4089"/>
    <cellStyle name="Обычный 14 2 3 4 3 2 2" xfId="4090"/>
    <cellStyle name="Обычный 14 2 3 4 3 2 3" xfId="4091"/>
    <cellStyle name="Обычный 14 2 3 4 3 3" xfId="4092"/>
    <cellStyle name="Обычный 14 2 3 4 3 4" xfId="4093"/>
    <cellStyle name="Обычный 14 2 3 4 4" xfId="4094"/>
    <cellStyle name="Обычный 14 2 3 4 4 2" xfId="4095"/>
    <cellStyle name="Обычный 14 2 3 4 4 3" xfId="4096"/>
    <cellStyle name="Обычный 14 2 3 4 5" xfId="4097"/>
    <cellStyle name="Обычный 14 2 3 4 5 2" xfId="4098"/>
    <cellStyle name="Обычный 14 2 3 4 6" xfId="4099"/>
    <cellStyle name="Обычный 14 2 3 4 7" xfId="4100"/>
    <cellStyle name="Обычный 14 2 3 5" xfId="4101"/>
    <cellStyle name="Обычный 14 2 3 5 2" xfId="4102"/>
    <cellStyle name="Обычный 14 2 3 5 2 2" xfId="4103"/>
    <cellStyle name="Обычный 14 2 3 5 2 2 2" xfId="4104"/>
    <cellStyle name="Обычный 14 2 3 5 2 2 3" xfId="4105"/>
    <cellStyle name="Обычный 14 2 3 5 2 3" xfId="4106"/>
    <cellStyle name="Обычный 14 2 3 5 2 4" xfId="4107"/>
    <cellStyle name="Обычный 14 2 3 5 3" xfId="4108"/>
    <cellStyle name="Обычный 14 2 3 5 3 2" xfId="4109"/>
    <cellStyle name="Обычный 14 2 3 5 3 3" xfId="4110"/>
    <cellStyle name="Обычный 14 2 3 5 4" xfId="4111"/>
    <cellStyle name="Обычный 14 2 3 5 4 2" xfId="4112"/>
    <cellStyle name="Обычный 14 2 3 5 5" xfId="4113"/>
    <cellStyle name="Обычный 14 2 3 6" xfId="4114"/>
    <cellStyle name="Обычный 14 2 3 6 2" xfId="4115"/>
    <cellStyle name="Обычный 14 2 3 6 2 2" xfId="4116"/>
    <cellStyle name="Обычный 14 2 3 6 2 3" xfId="4117"/>
    <cellStyle name="Обычный 14 2 3 6 3" xfId="4118"/>
    <cellStyle name="Обычный 14 2 3 6 3 2" xfId="4119"/>
    <cellStyle name="Обычный 14 2 3 6 4" xfId="4120"/>
    <cellStyle name="Обычный 14 2 3 7" xfId="4121"/>
    <cellStyle name="Обычный 14 2 3 7 2" xfId="4122"/>
    <cellStyle name="Обычный 14 2 3 7 3" xfId="4123"/>
    <cellStyle name="Обычный 14 2 3 8" xfId="4124"/>
    <cellStyle name="Обычный 14 2 3 8 2" xfId="4125"/>
    <cellStyle name="Обычный 14 2 3 9" xfId="4126"/>
    <cellStyle name="Обычный 14 2 3_К2 откорректированная" xfId="12298"/>
    <cellStyle name="Обычный 14 2 4" xfId="4127"/>
    <cellStyle name="Обычный 14 2 4 10" xfId="4128"/>
    <cellStyle name="Обычный 14 2 4 2" xfId="4129"/>
    <cellStyle name="Обычный 14 2 4 2 2" xfId="4130"/>
    <cellStyle name="Обычный 14 2 4 2 2 2" xfId="4131"/>
    <cellStyle name="Обычный 14 2 4 2 2 2 2" xfId="4132"/>
    <cellStyle name="Обычный 14 2 4 2 2 2 2 2" xfId="4133"/>
    <cellStyle name="Обычный 14 2 4 2 2 2 2 2 2" xfId="4134"/>
    <cellStyle name="Обычный 14 2 4 2 2 2 2 2 3" xfId="4135"/>
    <cellStyle name="Обычный 14 2 4 2 2 2 2 3" xfId="4136"/>
    <cellStyle name="Обычный 14 2 4 2 2 2 2 4" xfId="4137"/>
    <cellStyle name="Обычный 14 2 4 2 2 2 3" xfId="4138"/>
    <cellStyle name="Обычный 14 2 4 2 2 2 3 2" xfId="4139"/>
    <cellStyle name="Обычный 14 2 4 2 2 2 3 3" xfId="4140"/>
    <cellStyle name="Обычный 14 2 4 2 2 2 4" xfId="4141"/>
    <cellStyle name="Обычный 14 2 4 2 2 2 4 2" xfId="4142"/>
    <cellStyle name="Обычный 14 2 4 2 2 2 5" xfId="4143"/>
    <cellStyle name="Обычный 14 2 4 2 2 3" xfId="4144"/>
    <cellStyle name="Обычный 14 2 4 2 2 3 2" xfId="4145"/>
    <cellStyle name="Обычный 14 2 4 2 2 3 2 2" xfId="4146"/>
    <cellStyle name="Обычный 14 2 4 2 2 3 2 3" xfId="4147"/>
    <cellStyle name="Обычный 14 2 4 2 2 3 3" xfId="4148"/>
    <cellStyle name="Обычный 14 2 4 2 2 3 4" xfId="4149"/>
    <cellStyle name="Обычный 14 2 4 2 2 4" xfId="4150"/>
    <cellStyle name="Обычный 14 2 4 2 2 4 2" xfId="4151"/>
    <cellStyle name="Обычный 14 2 4 2 2 4 3" xfId="4152"/>
    <cellStyle name="Обычный 14 2 4 2 2 5" xfId="4153"/>
    <cellStyle name="Обычный 14 2 4 2 2 5 2" xfId="4154"/>
    <cellStyle name="Обычный 14 2 4 2 2 6" xfId="4155"/>
    <cellStyle name="Обычный 14 2 4 2 2 7" xfId="4156"/>
    <cellStyle name="Обычный 14 2 4 2 3" xfId="4157"/>
    <cellStyle name="Обычный 14 2 4 2 3 2" xfId="4158"/>
    <cellStyle name="Обычный 14 2 4 2 3 2 2" xfId="4159"/>
    <cellStyle name="Обычный 14 2 4 2 3 2 2 2" xfId="4160"/>
    <cellStyle name="Обычный 14 2 4 2 3 2 2 3" xfId="4161"/>
    <cellStyle name="Обычный 14 2 4 2 3 2 3" xfId="4162"/>
    <cellStyle name="Обычный 14 2 4 2 3 2 4" xfId="4163"/>
    <cellStyle name="Обычный 14 2 4 2 3 3" xfId="4164"/>
    <cellStyle name="Обычный 14 2 4 2 3 3 2" xfId="4165"/>
    <cellStyle name="Обычный 14 2 4 2 3 3 3" xfId="4166"/>
    <cellStyle name="Обычный 14 2 4 2 3 4" xfId="4167"/>
    <cellStyle name="Обычный 14 2 4 2 3 4 2" xfId="4168"/>
    <cellStyle name="Обычный 14 2 4 2 3 5" xfId="4169"/>
    <cellStyle name="Обычный 14 2 4 2 4" xfId="4170"/>
    <cellStyle name="Обычный 14 2 4 2 4 2" xfId="4171"/>
    <cellStyle name="Обычный 14 2 4 2 4 2 2" xfId="4172"/>
    <cellStyle name="Обычный 14 2 4 2 4 2 3" xfId="4173"/>
    <cellStyle name="Обычный 14 2 4 2 4 3" xfId="4174"/>
    <cellStyle name="Обычный 14 2 4 2 4 3 2" xfId="4175"/>
    <cellStyle name="Обычный 14 2 4 2 4 4" xfId="4176"/>
    <cellStyle name="Обычный 14 2 4 2 5" xfId="4177"/>
    <cellStyle name="Обычный 14 2 4 2 5 2" xfId="4178"/>
    <cellStyle name="Обычный 14 2 4 2 5 3" xfId="4179"/>
    <cellStyle name="Обычный 14 2 4 2 6" xfId="4180"/>
    <cellStyle name="Обычный 14 2 4 2 6 2" xfId="4181"/>
    <cellStyle name="Обычный 14 2 4 2 7" xfId="4182"/>
    <cellStyle name="Обычный 14 2 4 2 8" xfId="4183"/>
    <cellStyle name="Обычный 14 2 4 2 9" xfId="4184"/>
    <cellStyle name="Обычный 14 2 4 3" xfId="4185"/>
    <cellStyle name="Обычный 14 2 4 3 2" xfId="4186"/>
    <cellStyle name="Обычный 14 2 4 3 2 2" xfId="4187"/>
    <cellStyle name="Обычный 14 2 4 3 2 2 2" xfId="4188"/>
    <cellStyle name="Обычный 14 2 4 3 2 2 2 2" xfId="4189"/>
    <cellStyle name="Обычный 14 2 4 3 2 2 2 3" xfId="4190"/>
    <cellStyle name="Обычный 14 2 4 3 2 2 3" xfId="4191"/>
    <cellStyle name="Обычный 14 2 4 3 2 2 4" xfId="4192"/>
    <cellStyle name="Обычный 14 2 4 3 2 3" xfId="4193"/>
    <cellStyle name="Обычный 14 2 4 3 2 3 2" xfId="4194"/>
    <cellStyle name="Обычный 14 2 4 3 2 3 3" xfId="4195"/>
    <cellStyle name="Обычный 14 2 4 3 2 4" xfId="4196"/>
    <cellStyle name="Обычный 14 2 4 3 2 4 2" xfId="4197"/>
    <cellStyle name="Обычный 14 2 4 3 2 5" xfId="4198"/>
    <cellStyle name="Обычный 14 2 4 3 3" xfId="4199"/>
    <cellStyle name="Обычный 14 2 4 3 3 2" xfId="4200"/>
    <cellStyle name="Обычный 14 2 4 3 3 2 2" xfId="4201"/>
    <cellStyle name="Обычный 14 2 4 3 3 2 3" xfId="4202"/>
    <cellStyle name="Обычный 14 2 4 3 3 3" xfId="4203"/>
    <cellStyle name="Обычный 14 2 4 3 3 4" xfId="4204"/>
    <cellStyle name="Обычный 14 2 4 3 4" xfId="4205"/>
    <cellStyle name="Обычный 14 2 4 3 4 2" xfId="4206"/>
    <cellStyle name="Обычный 14 2 4 3 4 3" xfId="4207"/>
    <cellStyle name="Обычный 14 2 4 3 5" xfId="4208"/>
    <cellStyle name="Обычный 14 2 4 3 5 2" xfId="4209"/>
    <cellStyle name="Обычный 14 2 4 3 6" xfId="4210"/>
    <cellStyle name="Обычный 14 2 4 3 7" xfId="4211"/>
    <cellStyle name="Обычный 14 2 4 4" xfId="4212"/>
    <cellStyle name="Обычный 14 2 4 4 2" xfId="4213"/>
    <cellStyle name="Обычный 14 2 4 4 2 2" xfId="4214"/>
    <cellStyle name="Обычный 14 2 4 4 2 2 2" xfId="4215"/>
    <cellStyle name="Обычный 14 2 4 4 2 2 3" xfId="4216"/>
    <cellStyle name="Обычный 14 2 4 4 2 3" xfId="4217"/>
    <cellStyle name="Обычный 14 2 4 4 2 4" xfId="4218"/>
    <cellStyle name="Обычный 14 2 4 4 3" xfId="4219"/>
    <cellStyle name="Обычный 14 2 4 4 3 2" xfId="4220"/>
    <cellStyle name="Обычный 14 2 4 4 3 3" xfId="4221"/>
    <cellStyle name="Обычный 14 2 4 4 4" xfId="4222"/>
    <cellStyle name="Обычный 14 2 4 4 4 2" xfId="4223"/>
    <cellStyle name="Обычный 14 2 4 4 5" xfId="4224"/>
    <cellStyle name="Обычный 14 2 4 5" xfId="4225"/>
    <cellStyle name="Обычный 14 2 4 5 2" xfId="4226"/>
    <cellStyle name="Обычный 14 2 4 5 2 2" xfId="4227"/>
    <cellStyle name="Обычный 14 2 4 5 2 3" xfId="4228"/>
    <cellStyle name="Обычный 14 2 4 5 3" xfId="4229"/>
    <cellStyle name="Обычный 14 2 4 5 3 2" xfId="4230"/>
    <cellStyle name="Обычный 14 2 4 5 4" xfId="4231"/>
    <cellStyle name="Обычный 14 2 4 6" xfId="4232"/>
    <cellStyle name="Обычный 14 2 4 6 2" xfId="4233"/>
    <cellStyle name="Обычный 14 2 4 6 3" xfId="4234"/>
    <cellStyle name="Обычный 14 2 4 7" xfId="4235"/>
    <cellStyle name="Обычный 14 2 4 7 2" xfId="4236"/>
    <cellStyle name="Обычный 14 2 4 8" xfId="4237"/>
    <cellStyle name="Обычный 14 2 4 9" xfId="4238"/>
    <cellStyle name="Обычный 14 2 5" xfId="4239"/>
    <cellStyle name="Обычный 14 2 5 2" xfId="4240"/>
    <cellStyle name="Обычный 14 2 5 2 2" xfId="4241"/>
    <cellStyle name="Обычный 14 2 5 2 2 2" xfId="4242"/>
    <cellStyle name="Обычный 14 2 5 2 2 2 2" xfId="4243"/>
    <cellStyle name="Обычный 14 2 5 2 2 2 2 2" xfId="4244"/>
    <cellStyle name="Обычный 14 2 5 2 2 2 2 3" xfId="4245"/>
    <cellStyle name="Обычный 14 2 5 2 2 2 3" xfId="4246"/>
    <cellStyle name="Обычный 14 2 5 2 2 2 4" xfId="4247"/>
    <cellStyle name="Обычный 14 2 5 2 2 3" xfId="4248"/>
    <cellStyle name="Обычный 14 2 5 2 2 3 2" xfId="4249"/>
    <cellStyle name="Обычный 14 2 5 2 2 3 3" xfId="4250"/>
    <cellStyle name="Обычный 14 2 5 2 2 4" xfId="4251"/>
    <cellStyle name="Обычный 14 2 5 2 2 4 2" xfId="4252"/>
    <cellStyle name="Обычный 14 2 5 2 2 5" xfId="4253"/>
    <cellStyle name="Обычный 14 2 5 2 3" xfId="4254"/>
    <cellStyle name="Обычный 14 2 5 2 3 2" xfId="4255"/>
    <cellStyle name="Обычный 14 2 5 2 3 2 2" xfId="4256"/>
    <cellStyle name="Обычный 14 2 5 2 3 2 3" xfId="4257"/>
    <cellStyle name="Обычный 14 2 5 2 3 3" xfId="4258"/>
    <cellStyle name="Обычный 14 2 5 2 3 4" xfId="4259"/>
    <cellStyle name="Обычный 14 2 5 2 4" xfId="4260"/>
    <cellStyle name="Обычный 14 2 5 2 4 2" xfId="4261"/>
    <cellStyle name="Обычный 14 2 5 2 4 3" xfId="4262"/>
    <cellStyle name="Обычный 14 2 5 2 5" xfId="4263"/>
    <cellStyle name="Обычный 14 2 5 2 5 2" xfId="4264"/>
    <cellStyle name="Обычный 14 2 5 2 6" xfId="4265"/>
    <cellStyle name="Обычный 14 2 5 2 7" xfId="4266"/>
    <cellStyle name="Обычный 14 2 5 3" xfId="4267"/>
    <cellStyle name="Обычный 14 2 5 3 2" xfId="4268"/>
    <cellStyle name="Обычный 14 2 5 3 2 2" xfId="4269"/>
    <cellStyle name="Обычный 14 2 5 3 2 2 2" xfId="4270"/>
    <cellStyle name="Обычный 14 2 5 3 2 2 3" xfId="4271"/>
    <cellStyle name="Обычный 14 2 5 3 2 3" xfId="4272"/>
    <cellStyle name="Обычный 14 2 5 3 2 4" xfId="4273"/>
    <cellStyle name="Обычный 14 2 5 3 3" xfId="4274"/>
    <cellStyle name="Обычный 14 2 5 3 3 2" xfId="4275"/>
    <cellStyle name="Обычный 14 2 5 3 3 3" xfId="4276"/>
    <cellStyle name="Обычный 14 2 5 3 4" xfId="4277"/>
    <cellStyle name="Обычный 14 2 5 3 4 2" xfId="4278"/>
    <cellStyle name="Обычный 14 2 5 3 5" xfId="4279"/>
    <cellStyle name="Обычный 14 2 5 4" xfId="4280"/>
    <cellStyle name="Обычный 14 2 5 4 2" xfId="4281"/>
    <cellStyle name="Обычный 14 2 5 4 2 2" xfId="4282"/>
    <cellStyle name="Обычный 14 2 5 4 2 3" xfId="4283"/>
    <cellStyle name="Обычный 14 2 5 4 3" xfId="4284"/>
    <cellStyle name="Обычный 14 2 5 4 3 2" xfId="4285"/>
    <cellStyle name="Обычный 14 2 5 4 4" xfId="4286"/>
    <cellStyle name="Обычный 14 2 5 5" xfId="4287"/>
    <cellStyle name="Обычный 14 2 5 5 2" xfId="4288"/>
    <cellStyle name="Обычный 14 2 5 5 3" xfId="4289"/>
    <cellStyle name="Обычный 14 2 5 6" xfId="4290"/>
    <cellStyle name="Обычный 14 2 5 6 2" xfId="4291"/>
    <cellStyle name="Обычный 14 2 5 7" xfId="4292"/>
    <cellStyle name="Обычный 14 2 5 8" xfId="4293"/>
    <cellStyle name="Обычный 14 2 5 9" xfId="4294"/>
    <cellStyle name="Обычный 14 2 6" xfId="4295"/>
    <cellStyle name="Обычный 14 2 6 2" xfId="4296"/>
    <cellStyle name="Обычный 14 2 6 2 2" xfId="4297"/>
    <cellStyle name="Обычный 14 2 6 2 2 2" xfId="4298"/>
    <cellStyle name="Обычный 14 2 6 2 2 2 2" xfId="4299"/>
    <cellStyle name="Обычный 14 2 6 2 2 2 3" xfId="4300"/>
    <cellStyle name="Обычный 14 2 6 2 2 3" xfId="4301"/>
    <cellStyle name="Обычный 14 2 6 2 2 4" xfId="4302"/>
    <cellStyle name="Обычный 14 2 6 2 3" xfId="4303"/>
    <cellStyle name="Обычный 14 2 6 2 3 2" xfId="4304"/>
    <cellStyle name="Обычный 14 2 6 2 3 3" xfId="4305"/>
    <cellStyle name="Обычный 14 2 6 2 4" xfId="4306"/>
    <cellStyle name="Обычный 14 2 6 2 4 2" xfId="4307"/>
    <cellStyle name="Обычный 14 2 6 2 5" xfId="4308"/>
    <cellStyle name="Обычный 14 2 6 3" xfId="4309"/>
    <cellStyle name="Обычный 14 2 6 3 2" xfId="4310"/>
    <cellStyle name="Обычный 14 2 6 3 2 2" xfId="4311"/>
    <cellStyle name="Обычный 14 2 6 3 2 3" xfId="4312"/>
    <cellStyle name="Обычный 14 2 6 3 3" xfId="4313"/>
    <cellStyle name="Обычный 14 2 6 3 4" xfId="4314"/>
    <cellStyle name="Обычный 14 2 6 4" xfId="4315"/>
    <cellStyle name="Обычный 14 2 6 4 2" xfId="4316"/>
    <cellStyle name="Обычный 14 2 6 4 3" xfId="4317"/>
    <cellStyle name="Обычный 14 2 6 5" xfId="4318"/>
    <cellStyle name="Обычный 14 2 6 5 2" xfId="4319"/>
    <cellStyle name="Обычный 14 2 6 6" xfId="4320"/>
    <cellStyle name="Обычный 14 2 6 7" xfId="4321"/>
    <cellStyle name="Обычный 14 2 7" xfId="4322"/>
    <cellStyle name="Обычный 14 2 7 2" xfId="4323"/>
    <cellStyle name="Обычный 14 2 7 2 2" xfId="4324"/>
    <cellStyle name="Обычный 14 2 7 2 2 2" xfId="4325"/>
    <cellStyle name="Обычный 14 2 7 2 2 3" xfId="4326"/>
    <cellStyle name="Обычный 14 2 7 2 3" xfId="4327"/>
    <cellStyle name="Обычный 14 2 7 2 4" xfId="4328"/>
    <cellStyle name="Обычный 14 2 7 3" xfId="4329"/>
    <cellStyle name="Обычный 14 2 7 3 2" xfId="4330"/>
    <cellStyle name="Обычный 14 2 7 3 3" xfId="4331"/>
    <cellStyle name="Обычный 14 2 7 4" xfId="4332"/>
    <cellStyle name="Обычный 14 2 7 4 2" xfId="4333"/>
    <cellStyle name="Обычный 14 2 7 5" xfId="4334"/>
    <cellStyle name="Обычный 14 2 8" xfId="4335"/>
    <cellStyle name="Обычный 14 2 8 2" xfId="4336"/>
    <cellStyle name="Обычный 14 2 8 2 2" xfId="4337"/>
    <cellStyle name="Обычный 14 2 8 2 3" xfId="4338"/>
    <cellStyle name="Обычный 14 2 8 3" xfId="4339"/>
    <cellStyle name="Обычный 14 2 8 3 2" xfId="4340"/>
    <cellStyle name="Обычный 14 2 8 4" xfId="4341"/>
    <cellStyle name="Обычный 14 2 9" xfId="4342"/>
    <cellStyle name="Обычный 14 2 9 2" xfId="4343"/>
    <cellStyle name="Обычный 14 2 9 3" xfId="4344"/>
    <cellStyle name="Обычный 14 2_К2 откорректированная" xfId="12299"/>
    <cellStyle name="Обычный 14 3" xfId="4345"/>
    <cellStyle name="Обычный 14 3 10" xfId="4346"/>
    <cellStyle name="Обычный 14 3 11" xfId="4347"/>
    <cellStyle name="Обычный 14 3 12" xfId="4348"/>
    <cellStyle name="Обычный 14 3 2" xfId="4349"/>
    <cellStyle name="Обычный 14 3 2 10" xfId="4350"/>
    <cellStyle name="Обычный 14 3 2 11" xfId="4351"/>
    <cellStyle name="Обычный 14 3 2 2" xfId="4352"/>
    <cellStyle name="Обычный 14 3 2 2 10" xfId="4353"/>
    <cellStyle name="Обычный 14 3 2 2 2" xfId="4354"/>
    <cellStyle name="Обычный 14 3 2 2 2 2" xfId="4355"/>
    <cellStyle name="Обычный 14 3 2 2 2 2 2" xfId="4356"/>
    <cellStyle name="Обычный 14 3 2 2 2 2 2 2" xfId="4357"/>
    <cellStyle name="Обычный 14 3 2 2 2 2 2 2 2" xfId="4358"/>
    <cellStyle name="Обычный 14 3 2 2 2 2 2 2 2 2" xfId="4359"/>
    <cellStyle name="Обычный 14 3 2 2 2 2 2 2 2 3" xfId="4360"/>
    <cellStyle name="Обычный 14 3 2 2 2 2 2 2 3" xfId="4361"/>
    <cellStyle name="Обычный 14 3 2 2 2 2 2 2 4" xfId="4362"/>
    <cellStyle name="Обычный 14 3 2 2 2 2 2 3" xfId="4363"/>
    <cellStyle name="Обычный 14 3 2 2 2 2 2 3 2" xfId="4364"/>
    <cellStyle name="Обычный 14 3 2 2 2 2 2 3 3" xfId="4365"/>
    <cellStyle name="Обычный 14 3 2 2 2 2 2 4" xfId="4366"/>
    <cellStyle name="Обычный 14 3 2 2 2 2 2 4 2" xfId="4367"/>
    <cellStyle name="Обычный 14 3 2 2 2 2 2 5" xfId="4368"/>
    <cellStyle name="Обычный 14 3 2 2 2 2 3" xfId="4369"/>
    <cellStyle name="Обычный 14 3 2 2 2 2 3 2" xfId="4370"/>
    <cellStyle name="Обычный 14 3 2 2 2 2 3 2 2" xfId="4371"/>
    <cellStyle name="Обычный 14 3 2 2 2 2 3 2 3" xfId="4372"/>
    <cellStyle name="Обычный 14 3 2 2 2 2 3 3" xfId="4373"/>
    <cellStyle name="Обычный 14 3 2 2 2 2 3 4" xfId="4374"/>
    <cellStyle name="Обычный 14 3 2 2 2 2 4" xfId="4375"/>
    <cellStyle name="Обычный 14 3 2 2 2 2 4 2" xfId="4376"/>
    <cellStyle name="Обычный 14 3 2 2 2 2 4 3" xfId="4377"/>
    <cellStyle name="Обычный 14 3 2 2 2 2 5" xfId="4378"/>
    <cellStyle name="Обычный 14 3 2 2 2 2 5 2" xfId="4379"/>
    <cellStyle name="Обычный 14 3 2 2 2 2 6" xfId="4380"/>
    <cellStyle name="Обычный 14 3 2 2 2 2 7" xfId="4381"/>
    <cellStyle name="Обычный 14 3 2 2 2 3" xfId="4382"/>
    <cellStyle name="Обычный 14 3 2 2 2 3 2" xfId="4383"/>
    <cellStyle name="Обычный 14 3 2 2 2 3 2 2" xfId="4384"/>
    <cellStyle name="Обычный 14 3 2 2 2 3 2 2 2" xfId="4385"/>
    <cellStyle name="Обычный 14 3 2 2 2 3 2 2 3" xfId="4386"/>
    <cellStyle name="Обычный 14 3 2 2 2 3 2 3" xfId="4387"/>
    <cellStyle name="Обычный 14 3 2 2 2 3 2 4" xfId="4388"/>
    <cellStyle name="Обычный 14 3 2 2 2 3 3" xfId="4389"/>
    <cellStyle name="Обычный 14 3 2 2 2 3 3 2" xfId="4390"/>
    <cellStyle name="Обычный 14 3 2 2 2 3 3 3" xfId="4391"/>
    <cellStyle name="Обычный 14 3 2 2 2 3 4" xfId="4392"/>
    <cellStyle name="Обычный 14 3 2 2 2 3 4 2" xfId="4393"/>
    <cellStyle name="Обычный 14 3 2 2 2 3 5" xfId="4394"/>
    <cellStyle name="Обычный 14 3 2 2 2 4" xfId="4395"/>
    <cellStyle name="Обычный 14 3 2 2 2 4 2" xfId="4396"/>
    <cellStyle name="Обычный 14 3 2 2 2 4 2 2" xfId="4397"/>
    <cellStyle name="Обычный 14 3 2 2 2 4 2 3" xfId="4398"/>
    <cellStyle name="Обычный 14 3 2 2 2 4 3" xfId="4399"/>
    <cellStyle name="Обычный 14 3 2 2 2 4 3 2" xfId="4400"/>
    <cellStyle name="Обычный 14 3 2 2 2 4 4" xfId="4401"/>
    <cellStyle name="Обычный 14 3 2 2 2 5" xfId="4402"/>
    <cellStyle name="Обычный 14 3 2 2 2 5 2" xfId="4403"/>
    <cellStyle name="Обычный 14 3 2 2 2 5 3" xfId="4404"/>
    <cellStyle name="Обычный 14 3 2 2 2 6" xfId="4405"/>
    <cellStyle name="Обычный 14 3 2 2 2 6 2" xfId="4406"/>
    <cellStyle name="Обычный 14 3 2 2 2 7" xfId="4407"/>
    <cellStyle name="Обычный 14 3 2 2 2 8" xfId="4408"/>
    <cellStyle name="Обычный 14 3 2 2 2 9" xfId="4409"/>
    <cellStyle name="Обычный 14 3 2 2 3" xfId="4410"/>
    <cellStyle name="Обычный 14 3 2 2 3 2" xfId="4411"/>
    <cellStyle name="Обычный 14 3 2 2 3 2 2" xfId="4412"/>
    <cellStyle name="Обычный 14 3 2 2 3 2 2 2" xfId="4413"/>
    <cellStyle name="Обычный 14 3 2 2 3 2 2 2 2" xfId="4414"/>
    <cellStyle name="Обычный 14 3 2 2 3 2 2 2 3" xfId="4415"/>
    <cellStyle name="Обычный 14 3 2 2 3 2 2 3" xfId="4416"/>
    <cellStyle name="Обычный 14 3 2 2 3 2 2 4" xfId="4417"/>
    <cellStyle name="Обычный 14 3 2 2 3 2 3" xfId="4418"/>
    <cellStyle name="Обычный 14 3 2 2 3 2 3 2" xfId="4419"/>
    <cellStyle name="Обычный 14 3 2 2 3 2 3 3" xfId="4420"/>
    <cellStyle name="Обычный 14 3 2 2 3 2 4" xfId="4421"/>
    <cellStyle name="Обычный 14 3 2 2 3 2 4 2" xfId="4422"/>
    <cellStyle name="Обычный 14 3 2 2 3 2 5" xfId="4423"/>
    <cellStyle name="Обычный 14 3 2 2 3 3" xfId="4424"/>
    <cellStyle name="Обычный 14 3 2 2 3 3 2" xfId="4425"/>
    <cellStyle name="Обычный 14 3 2 2 3 3 2 2" xfId="4426"/>
    <cellStyle name="Обычный 14 3 2 2 3 3 2 3" xfId="4427"/>
    <cellStyle name="Обычный 14 3 2 2 3 3 3" xfId="4428"/>
    <cellStyle name="Обычный 14 3 2 2 3 3 4" xfId="4429"/>
    <cellStyle name="Обычный 14 3 2 2 3 4" xfId="4430"/>
    <cellStyle name="Обычный 14 3 2 2 3 4 2" xfId="4431"/>
    <cellStyle name="Обычный 14 3 2 2 3 4 3" xfId="4432"/>
    <cellStyle name="Обычный 14 3 2 2 3 5" xfId="4433"/>
    <cellStyle name="Обычный 14 3 2 2 3 5 2" xfId="4434"/>
    <cellStyle name="Обычный 14 3 2 2 3 6" xfId="4435"/>
    <cellStyle name="Обычный 14 3 2 2 3 7" xfId="4436"/>
    <cellStyle name="Обычный 14 3 2 2 4" xfId="4437"/>
    <cellStyle name="Обычный 14 3 2 2 4 2" xfId="4438"/>
    <cellStyle name="Обычный 14 3 2 2 4 2 2" xfId="4439"/>
    <cellStyle name="Обычный 14 3 2 2 4 2 2 2" xfId="4440"/>
    <cellStyle name="Обычный 14 3 2 2 4 2 2 3" xfId="4441"/>
    <cellStyle name="Обычный 14 3 2 2 4 2 3" xfId="4442"/>
    <cellStyle name="Обычный 14 3 2 2 4 2 4" xfId="4443"/>
    <cellStyle name="Обычный 14 3 2 2 4 3" xfId="4444"/>
    <cellStyle name="Обычный 14 3 2 2 4 3 2" xfId="4445"/>
    <cellStyle name="Обычный 14 3 2 2 4 3 3" xfId="4446"/>
    <cellStyle name="Обычный 14 3 2 2 4 4" xfId="4447"/>
    <cellStyle name="Обычный 14 3 2 2 4 4 2" xfId="4448"/>
    <cellStyle name="Обычный 14 3 2 2 4 5" xfId="4449"/>
    <cellStyle name="Обычный 14 3 2 2 5" xfId="4450"/>
    <cellStyle name="Обычный 14 3 2 2 5 2" xfId="4451"/>
    <cellStyle name="Обычный 14 3 2 2 5 2 2" xfId="4452"/>
    <cellStyle name="Обычный 14 3 2 2 5 2 3" xfId="4453"/>
    <cellStyle name="Обычный 14 3 2 2 5 3" xfId="4454"/>
    <cellStyle name="Обычный 14 3 2 2 5 3 2" xfId="4455"/>
    <cellStyle name="Обычный 14 3 2 2 5 4" xfId="4456"/>
    <cellStyle name="Обычный 14 3 2 2 6" xfId="4457"/>
    <cellStyle name="Обычный 14 3 2 2 6 2" xfId="4458"/>
    <cellStyle name="Обычный 14 3 2 2 6 3" xfId="4459"/>
    <cellStyle name="Обычный 14 3 2 2 7" xfId="4460"/>
    <cellStyle name="Обычный 14 3 2 2 7 2" xfId="4461"/>
    <cellStyle name="Обычный 14 3 2 2 8" xfId="4462"/>
    <cellStyle name="Обычный 14 3 2 2 9" xfId="4463"/>
    <cellStyle name="Обычный 14 3 2 3" xfId="4464"/>
    <cellStyle name="Обычный 14 3 2 3 2" xfId="4465"/>
    <cellStyle name="Обычный 14 3 2 3 2 2" xfId="4466"/>
    <cellStyle name="Обычный 14 3 2 3 2 2 2" xfId="4467"/>
    <cellStyle name="Обычный 14 3 2 3 2 2 2 2" xfId="4468"/>
    <cellStyle name="Обычный 14 3 2 3 2 2 2 2 2" xfId="4469"/>
    <cellStyle name="Обычный 14 3 2 3 2 2 2 2 3" xfId="4470"/>
    <cellStyle name="Обычный 14 3 2 3 2 2 2 3" xfId="4471"/>
    <cellStyle name="Обычный 14 3 2 3 2 2 2 4" xfId="4472"/>
    <cellStyle name="Обычный 14 3 2 3 2 2 3" xfId="4473"/>
    <cellStyle name="Обычный 14 3 2 3 2 2 3 2" xfId="4474"/>
    <cellStyle name="Обычный 14 3 2 3 2 2 3 3" xfId="4475"/>
    <cellStyle name="Обычный 14 3 2 3 2 2 4" xfId="4476"/>
    <cellStyle name="Обычный 14 3 2 3 2 2 4 2" xfId="4477"/>
    <cellStyle name="Обычный 14 3 2 3 2 2 5" xfId="4478"/>
    <cellStyle name="Обычный 14 3 2 3 2 3" xfId="4479"/>
    <cellStyle name="Обычный 14 3 2 3 2 3 2" xfId="4480"/>
    <cellStyle name="Обычный 14 3 2 3 2 3 2 2" xfId="4481"/>
    <cellStyle name="Обычный 14 3 2 3 2 3 2 3" xfId="4482"/>
    <cellStyle name="Обычный 14 3 2 3 2 3 3" xfId="4483"/>
    <cellStyle name="Обычный 14 3 2 3 2 3 4" xfId="4484"/>
    <cellStyle name="Обычный 14 3 2 3 2 4" xfId="4485"/>
    <cellStyle name="Обычный 14 3 2 3 2 4 2" xfId="4486"/>
    <cellStyle name="Обычный 14 3 2 3 2 4 3" xfId="4487"/>
    <cellStyle name="Обычный 14 3 2 3 2 5" xfId="4488"/>
    <cellStyle name="Обычный 14 3 2 3 2 5 2" xfId="4489"/>
    <cellStyle name="Обычный 14 3 2 3 2 6" xfId="4490"/>
    <cellStyle name="Обычный 14 3 2 3 2 7" xfId="4491"/>
    <cellStyle name="Обычный 14 3 2 3 3" xfId="4492"/>
    <cellStyle name="Обычный 14 3 2 3 3 2" xfId="4493"/>
    <cellStyle name="Обычный 14 3 2 3 3 2 2" xfId="4494"/>
    <cellStyle name="Обычный 14 3 2 3 3 2 2 2" xfId="4495"/>
    <cellStyle name="Обычный 14 3 2 3 3 2 2 3" xfId="4496"/>
    <cellStyle name="Обычный 14 3 2 3 3 2 3" xfId="4497"/>
    <cellStyle name="Обычный 14 3 2 3 3 2 4" xfId="4498"/>
    <cellStyle name="Обычный 14 3 2 3 3 3" xfId="4499"/>
    <cellStyle name="Обычный 14 3 2 3 3 3 2" xfId="4500"/>
    <cellStyle name="Обычный 14 3 2 3 3 3 3" xfId="4501"/>
    <cellStyle name="Обычный 14 3 2 3 3 4" xfId="4502"/>
    <cellStyle name="Обычный 14 3 2 3 3 4 2" xfId="4503"/>
    <cellStyle name="Обычный 14 3 2 3 3 5" xfId="4504"/>
    <cellStyle name="Обычный 14 3 2 3 4" xfId="4505"/>
    <cellStyle name="Обычный 14 3 2 3 4 2" xfId="4506"/>
    <cellStyle name="Обычный 14 3 2 3 4 2 2" xfId="4507"/>
    <cellStyle name="Обычный 14 3 2 3 4 2 3" xfId="4508"/>
    <cellStyle name="Обычный 14 3 2 3 4 3" xfId="4509"/>
    <cellStyle name="Обычный 14 3 2 3 4 3 2" xfId="4510"/>
    <cellStyle name="Обычный 14 3 2 3 4 4" xfId="4511"/>
    <cellStyle name="Обычный 14 3 2 3 5" xfId="4512"/>
    <cellStyle name="Обычный 14 3 2 3 5 2" xfId="4513"/>
    <cellStyle name="Обычный 14 3 2 3 5 3" xfId="4514"/>
    <cellStyle name="Обычный 14 3 2 3 6" xfId="4515"/>
    <cellStyle name="Обычный 14 3 2 3 6 2" xfId="4516"/>
    <cellStyle name="Обычный 14 3 2 3 7" xfId="4517"/>
    <cellStyle name="Обычный 14 3 2 3 8" xfId="4518"/>
    <cellStyle name="Обычный 14 3 2 3 9" xfId="4519"/>
    <cellStyle name="Обычный 14 3 2 4" xfId="4520"/>
    <cellStyle name="Обычный 14 3 2 4 2" xfId="4521"/>
    <cellStyle name="Обычный 14 3 2 4 2 2" xfId="4522"/>
    <cellStyle name="Обычный 14 3 2 4 2 2 2" xfId="4523"/>
    <cellStyle name="Обычный 14 3 2 4 2 2 2 2" xfId="4524"/>
    <cellStyle name="Обычный 14 3 2 4 2 2 2 3" xfId="4525"/>
    <cellStyle name="Обычный 14 3 2 4 2 2 3" xfId="4526"/>
    <cellStyle name="Обычный 14 3 2 4 2 2 4" xfId="4527"/>
    <cellStyle name="Обычный 14 3 2 4 2 3" xfId="4528"/>
    <cellStyle name="Обычный 14 3 2 4 2 3 2" xfId="4529"/>
    <cellStyle name="Обычный 14 3 2 4 2 3 3" xfId="4530"/>
    <cellStyle name="Обычный 14 3 2 4 2 4" xfId="4531"/>
    <cellStyle name="Обычный 14 3 2 4 2 4 2" xfId="4532"/>
    <cellStyle name="Обычный 14 3 2 4 2 5" xfId="4533"/>
    <cellStyle name="Обычный 14 3 2 4 3" xfId="4534"/>
    <cellStyle name="Обычный 14 3 2 4 3 2" xfId="4535"/>
    <cellStyle name="Обычный 14 3 2 4 3 2 2" xfId="4536"/>
    <cellStyle name="Обычный 14 3 2 4 3 2 3" xfId="4537"/>
    <cellStyle name="Обычный 14 3 2 4 3 3" xfId="4538"/>
    <cellStyle name="Обычный 14 3 2 4 3 4" xfId="4539"/>
    <cellStyle name="Обычный 14 3 2 4 4" xfId="4540"/>
    <cellStyle name="Обычный 14 3 2 4 4 2" xfId="4541"/>
    <cellStyle name="Обычный 14 3 2 4 4 3" xfId="4542"/>
    <cellStyle name="Обычный 14 3 2 4 5" xfId="4543"/>
    <cellStyle name="Обычный 14 3 2 4 5 2" xfId="4544"/>
    <cellStyle name="Обычный 14 3 2 4 6" xfId="4545"/>
    <cellStyle name="Обычный 14 3 2 4 7" xfId="4546"/>
    <cellStyle name="Обычный 14 3 2 5" xfId="4547"/>
    <cellStyle name="Обычный 14 3 2 5 2" xfId="4548"/>
    <cellStyle name="Обычный 14 3 2 5 2 2" xfId="4549"/>
    <cellStyle name="Обычный 14 3 2 5 2 2 2" xfId="4550"/>
    <cellStyle name="Обычный 14 3 2 5 2 2 3" xfId="4551"/>
    <cellStyle name="Обычный 14 3 2 5 2 3" xfId="4552"/>
    <cellStyle name="Обычный 14 3 2 5 2 4" xfId="4553"/>
    <cellStyle name="Обычный 14 3 2 5 3" xfId="4554"/>
    <cellStyle name="Обычный 14 3 2 5 3 2" xfId="4555"/>
    <cellStyle name="Обычный 14 3 2 5 3 3" xfId="4556"/>
    <cellStyle name="Обычный 14 3 2 5 4" xfId="4557"/>
    <cellStyle name="Обычный 14 3 2 5 4 2" xfId="4558"/>
    <cellStyle name="Обычный 14 3 2 5 5" xfId="4559"/>
    <cellStyle name="Обычный 14 3 2 6" xfId="4560"/>
    <cellStyle name="Обычный 14 3 2 6 2" xfId="4561"/>
    <cellStyle name="Обычный 14 3 2 6 2 2" xfId="4562"/>
    <cellStyle name="Обычный 14 3 2 6 2 3" xfId="4563"/>
    <cellStyle name="Обычный 14 3 2 6 3" xfId="4564"/>
    <cellStyle name="Обычный 14 3 2 6 3 2" xfId="4565"/>
    <cellStyle name="Обычный 14 3 2 6 4" xfId="4566"/>
    <cellStyle name="Обычный 14 3 2 7" xfId="4567"/>
    <cellStyle name="Обычный 14 3 2 7 2" xfId="4568"/>
    <cellStyle name="Обычный 14 3 2 7 3" xfId="4569"/>
    <cellStyle name="Обычный 14 3 2 8" xfId="4570"/>
    <cellStyle name="Обычный 14 3 2 8 2" xfId="4571"/>
    <cellStyle name="Обычный 14 3 2 9" xfId="4572"/>
    <cellStyle name="Обычный 14 3 2_К2 откорректированная" xfId="12300"/>
    <cellStyle name="Обычный 14 3 3" xfId="4573"/>
    <cellStyle name="Обычный 14 3 3 10" xfId="4574"/>
    <cellStyle name="Обычный 14 3 3 2" xfId="4575"/>
    <cellStyle name="Обычный 14 3 3 2 2" xfId="4576"/>
    <cellStyle name="Обычный 14 3 3 2 2 2" xfId="4577"/>
    <cellStyle name="Обычный 14 3 3 2 2 2 2" xfId="4578"/>
    <cellStyle name="Обычный 14 3 3 2 2 2 2 2" xfId="4579"/>
    <cellStyle name="Обычный 14 3 3 2 2 2 2 2 2" xfId="4580"/>
    <cellStyle name="Обычный 14 3 3 2 2 2 2 2 3" xfId="4581"/>
    <cellStyle name="Обычный 14 3 3 2 2 2 2 3" xfId="4582"/>
    <cellStyle name="Обычный 14 3 3 2 2 2 2 4" xfId="4583"/>
    <cellStyle name="Обычный 14 3 3 2 2 2 3" xfId="4584"/>
    <cellStyle name="Обычный 14 3 3 2 2 2 3 2" xfId="4585"/>
    <cellStyle name="Обычный 14 3 3 2 2 2 3 3" xfId="4586"/>
    <cellStyle name="Обычный 14 3 3 2 2 2 4" xfId="4587"/>
    <cellStyle name="Обычный 14 3 3 2 2 2 4 2" xfId="4588"/>
    <cellStyle name="Обычный 14 3 3 2 2 2 5" xfId="4589"/>
    <cellStyle name="Обычный 14 3 3 2 2 3" xfId="4590"/>
    <cellStyle name="Обычный 14 3 3 2 2 3 2" xfId="4591"/>
    <cellStyle name="Обычный 14 3 3 2 2 3 2 2" xfId="4592"/>
    <cellStyle name="Обычный 14 3 3 2 2 3 2 3" xfId="4593"/>
    <cellStyle name="Обычный 14 3 3 2 2 3 3" xfId="4594"/>
    <cellStyle name="Обычный 14 3 3 2 2 3 4" xfId="4595"/>
    <cellStyle name="Обычный 14 3 3 2 2 4" xfId="4596"/>
    <cellStyle name="Обычный 14 3 3 2 2 4 2" xfId="4597"/>
    <cellStyle name="Обычный 14 3 3 2 2 4 3" xfId="4598"/>
    <cellStyle name="Обычный 14 3 3 2 2 5" xfId="4599"/>
    <cellStyle name="Обычный 14 3 3 2 2 5 2" xfId="4600"/>
    <cellStyle name="Обычный 14 3 3 2 2 6" xfId="4601"/>
    <cellStyle name="Обычный 14 3 3 2 2 7" xfId="4602"/>
    <cellStyle name="Обычный 14 3 3 2 3" xfId="4603"/>
    <cellStyle name="Обычный 14 3 3 2 3 2" xfId="4604"/>
    <cellStyle name="Обычный 14 3 3 2 3 2 2" xfId="4605"/>
    <cellStyle name="Обычный 14 3 3 2 3 2 2 2" xfId="4606"/>
    <cellStyle name="Обычный 14 3 3 2 3 2 2 3" xfId="4607"/>
    <cellStyle name="Обычный 14 3 3 2 3 2 3" xfId="4608"/>
    <cellStyle name="Обычный 14 3 3 2 3 2 4" xfId="4609"/>
    <cellStyle name="Обычный 14 3 3 2 3 3" xfId="4610"/>
    <cellStyle name="Обычный 14 3 3 2 3 3 2" xfId="4611"/>
    <cellStyle name="Обычный 14 3 3 2 3 3 3" xfId="4612"/>
    <cellStyle name="Обычный 14 3 3 2 3 4" xfId="4613"/>
    <cellStyle name="Обычный 14 3 3 2 3 4 2" xfId="4614"/>
    <cellStyle name="Обычный 14 3 3 2 3 5" xfId="4615"/>
    <cellStyle name="Обычный 14 3 3 2 4" xfId="4616"/>
    <cellStyle name="Обычный 14 3 3 2 4 2" xfId="4617"/>
    <cellStyle name="Обычный 14 3 3 2 4 2 2" xfId="4618"/>
    <cellStyle name="Обычный 14 3 3 2 4 2 3" xfId="4619"/>
    <cellStyle name="Обычный 14 3 3 2 4 3" xfId="4620"/>
    <cellStyle name="Обычный 14 3 3 2 4 3 2" xfId="4621"/>
    <cellStyle name="Обычный 14 3 3 2 4 4" xfId="4622"/>
    <cellStyle name="Обычный 14 3 3 2 5" xfId="4623"/>
    <cellStyle name="Обычный 14 3 3 2 5 2" xfId="4624"/>
    <cellStyle name="Обычный 14 3 3 2 5 3" xfId="4625"/>
    <cellStyle name="Обычный 14 3 3 2 6" xfId="4626"/>
    <cellStyle name="Обычный 14 3 3 2 6 2" xfId="4627"/>
    <cellStyle name="Обычный 14 3 3 2 7" xfId="4628"/>
    <cellStyle name="Обычный 14 3 3 2 8" xfId="4629"/>
    <cellStyle name="Обычный 14 3 3 2 9" xfId="4630"/>
    <cellStyle name="Обычный 14 3 3 3" xfId="4631"/>
    <cellStyle name="Обычный 14 3 3 3 2" xfId="4632"/>
    <cellStyle name="Обычный 14 3 3 3 2 2" xfId="4633"/>
    <cellStyle name="Обычный 14 3 3 3 2 2 2" xfId="4634"/>
    <cellStyle name="Обычный 14 3 3 3 2 2 2 2" xfId="4635"/>
    <cellStyle name="Обычный 14 3 3 3 2 2 2 3" xfId="4636"/>
    <cellStyle name="Обычный 14 3 3 3 2 2 3" xfId="4637"/>
    <cellStyle name="Обычный 14 3 3 3 2 2 4" xfId="4638"/>
    <cellStyle name="Обычный 14 3 3 3 2 3" xfId="4639"/>
    <cellStyle name="Обычный 14 3 3 3 2 3 2" xfId="4640"/>
    <cellStyle name="Обычный 14 3 3 3 2 3 3" xfId="4641"/>
    <cellStyle name="Обычный 14 3 3 3 2 4" xfId="4642"/>
    <cellStyle name="Обычный 14 3 3 3 2 4 2" xfId="4643"/>
    <cellStyle name="Обычный 14 3 3 3 2 5" xfId="4644"/>
    <cellStyle name="Обычный 14 3 3 3 3" xfId="4645"/>
    <cellStyle name="Обычный 14 3 3 3 3 2" xfId="4646"/>
    <cellStyle name="Обычный 14 3 3 3 3 2 2" xfId="4647"/>
    <cellStyle name="Обычный 14 3 3 3 3 2 3" xfId="4648"/>
    <cellStyle name="Обычный 14 3 3 3 3 3" xfId="4649"/>
    <cellStyle name="Обычный 14 3 3 3 3 4" xfId="4650"/>
    <cellStyle name="Обычный 14 3 3 3 4" xfId="4651"/>
    <cellStyle name="Обычный 14 3 3 3 4 2" xfId="4652"/>
    <cellStyle name="Обычный 14 3 3 3 4 3" xfId="4653"/>
    <cellStyle name="Обычный 14 3 3 3 5" xfId="4654"/>
    <cellStyle name="Обычный 14 3 3 3 5 2" xfId="4655"/>
    <cellStyle name="Обычный 14 3 3 3 6" xfId="4656"/>
    <cellStyle name="Обычный 14 3 3 3 7" xfId="4657"/>
    <cellStyle name="Обычный 14 3 3 4" xfId="4658"/>
    <cellStyle name="Обычный 14 3 3 4 2" xfId="4659"/>
    <cellStyle name="Обычный 14 3 3 4 2 2" xfId="4660"/>
    <cellStyle name="Обычный 14 3 3 4 2 2 2" xfId="4661"/>
    <cellStyle name="Обычный 14 3 3 4 2 2 3" xfId="4662"/>
    <cellStyle name="Обычный 14 3 3 4 2 3" xfId="4663"/>
    <cellStyle name="Обычный 14 3 3 4 2 4" xfId="4664"/>
    <cellStyle name="Обычный 14 3 3 4 3" xfId="4665"/>
    <cellStyle name="Обычный 14 3 3 4 3 2" xfId="4666"/>
    <cellStyle name="Обычный 14 3 3 4 3 3" xfId="4667"/>
    <cellStyle name="Обычный 14 3 3 4 4" xfId="4668"/>
    <cellStyle name="Обычный 14 3 3 4 4 2" xfId="4669"/>
    <cellStyle name="Обычный 14 3 3 4 5" xfId="4670"/>
    <cellStyle name="Обычный 14 3 3 5" xfId="4671"/>
    <cellStyle name="Обычный 14 3 3 5 2" xfId="4672"/>
    <cellStyle name="Обычный 14 3 3 5 2 2" xfId="4673"/>
    <cellStyle name="Обычный 14 3 3 5 2 3" xfId="4674"/>
    <cellStyle name="Обычный 14 3 3 5 3" xfId="4675"/>
    <cellStyle name="Обычный 14 3 3 5 3 2" xfId="4676"/>
    <cellStyle name="Обычный 14 3 3 5 4" xfId="4677"/>
    <cellStyle name="Обычный 14 3 3 6" xfId="4678"/>
    <cellStyle name="Обычный 14 3 3 6 2" xfId="4679"/>
    <cellStyle name="Обычный 14 3 3 6 3" xfId="4680"/>
    <cellStyle name="Обычный 14 3 3 7" xfId="4681"/>
    <cellStyle name="Обычный 14 3 3 7 2" xfId="4682"/>
    <cellStyle name="Обычный 14 3 3 8" xfId="4683"/>
    <cellStyle name="Обычный 14 3 3 9" xfId="4684"/>
    <cellStyle name="Обычный 14 3 4" xfId="4685"/>
    <cellStyle name="Обычный 14 3 4 2" xfId="4686"/>
    <cellStyle name="Обычный 14 3 4 2 2" xfId="4687"/>
    <cellStyle name="Обычный 14 3 4 2 2 2" xfId="4688"/>
    <cellStyle name="Обычный 14 3 4 2 2 2 2" xfId="4689"/>
    <cellStyle name="Обычный 14 3 4 2 2 2 2 2" xfId="4690"/>
    <cellStyle name="Обычный 14 3 4 2 2 2 2 3" xfId="4691"/>
    <cellStyle name="Обычный 14 3 4 2 2 2 3" xfId="4692"/>
    <cellStyle name="Обычный 14 3 4 2 2 2 4" xfId="4693"/>
    <cellStyle name="Обычный 14 3 4 2 2 3" xfId="4694"/>
    <cellStyle name="Обычный 14 3 4 2 2 3 2" xfId="4695"/>
    <cellStyle name="Обычный 14 3 4 2 2 3 3" xfId="4696"/>
    <cellStyle name="Обычный 14 3 4 2 2 4" xfId="4697"/>
    <cellStyle name="Обычный 14 3 4 2 2 4 2" xfId="4698"/>
    <cellStyle name="Обычный 14 3 4 2 2 5" xfId="4699"/>
    <cellStyle name="Обычный 14 3 4 2 3" xfId="4700"/>
    <cellStyle name="Обычный 14 3 4 2 3 2" xfId="4701"/>
    <cellStyle name="Обычный 14 3 4 2 3 2 2" xfId="4702"/>
    <cellStyle name="Обычный 14 3 4 2 3 2 3" xfId="4703"/>
    <cellStyle name="Обычный 14 3 4 2 3 3" xfId="4704"/>
    <cellStyle name="Обычный 14 3 4 2 3 4" xfId="4705"/>
    <cellStyle name="Обычный 14 3 4 2 4" xfId="4706"/>
    <cellStyle name="Обычный 14 3 4 2 4 2" xfId="4707"/>
    <cellStyle name="Обычный 14 3 4 2 4 3" xfId="4708"/>
    <cellStyle name="Обычный 14 3 4 2 5" xfId="4709"/>
    <cellStyle name="Обычный 14 3 4 2 5 2" xfId="4710"/>
    <cellStyle name="Обычный 14 3 4 2 6" xfId="4711"/>
    <cellStyle name="Обычный 14 3 4 2 7" xfId="4712"/>
    <cellStyle name="Обычный 14 3 4 3" xfId="4713"/>
    <cellStyle name="Обычный 14 3 4 3 2" xfId="4714"/>
    <cellStyle name="Обычный 14 3 4 3 2 2" xfId="4715"/>
    <cellStyle name="Обычный 14 3 4 3 2 2 2" xfId="4716"/>
    <cellStyle name="Обычный 14 3 4 3 2 2 3" xfId="4717"/>
    <cellStyle name="Обычный 14 3 4 3 2 3" xfId="4718"/>
    <cellStyle name="Обычный 14 3 4 3 2 4" xfId="4719"/>
    <cellStyle name="Обычный 14 3 4 3 3" xfId="4720"/>
    <cellStyle name="Обычный 14 3 4 3 3 2" xfId="4721"/>
    <cellStyle name="Обычный 14 3 4 3 3 3" xfId="4722"/>
    <cellStyle name="Обычный 14 3 4 3 4" xfId="4723"/>
    <cellStyle name="Обычный 14 3 4 3 4 2" xfId="4724"/>
    <cellStyle name="Обычный 14 3 4 3 5" xfId="4725"/>
    <cellStyle name="Обычный 14 3 4 4" xfId="4726"/>
    <cellStyle name="Обычный 14 3 4 4 2" xfId="4727"/>
    <cellStyle name="Обычный 14 3 4 4 2 2" xfId="4728"/>
    <cellStyle name="Обычный 14 3 4 4 2 3" xfId="4729"/>
    <cellStyle name="Обычный 14 3 4 4 3" xfId="4730"/>
    <cellStyle name="Обычный 14 3 4 4 3 2" xfId="4731"/>
    <cellStyle name="Обычный 14 3 4 4 4" xfId="4732"/>
    <cellStyle name="Обычный 14 3 4 5" xfId="4733"/>
    <cellStyle name="Обычный 14 3 4 5 2" xfId="4734"/>
    <cellStyle name="Обычный 14 3 4 5 3" xfId="4735"/>
    <cellStyle name="Обычный 14 3 4 6" xfId="4736"/>
    <cellStyle name="Обычный 14 3 4 6 2" xfId="4737"/>
    <cellStyle name="Обычный 14 3 4 7" xfId="4738"/>
    <cellStyle name="Обычный 14 3 4 8" xfId="4739"/>
    <cellStyle name="Обычный 14 3 4 9" xfId="4740"/>
    <cellStyle name="Обычный 14 3 5" xfId="4741"/>
    <cellStyle name="Обычный 14 3 5 2" xfId="4742"/>
    <cellStyle name="Обычный 14 3 5 2 2" xfId="4743"/>
    <cellStyle name="Обычный 14 3 5 2 2 2" xfId="4744"/>
    <cellStyle name="Обычный 14 3 5 2 2 2 2" xfId="4745"/>
    <cellStyle name="Обычный 14 3 5 2 2 2 3" xfId="4746"/>
    <cellStyle name="Обычный 14 3 5 2 2 3" xfId="4747"/>
    <cellStyle name="Обычный 14 3 5 2 2 4" xfId="4748"/>
    <cellStyle name="Обычный 14 3 5 2 3" xfId="4749"/>
    <cellStyle name="Обычный 14 3 5 2 3 2" xfId="4750"/>
    <cellStyle name="Обычный 14 3 5 2 3 3" xfId="4751"/>
    <cellStyle name="Обычный 14 3 5 2 4" xfId="4752"/>
    <cellStyle name="Обычный 14 3 5 2 4 2" xfId="4753"/>
    <cellStyle name="Обычный 14 3 5 2 5" xfId="4754"/>
    <cellStyle name="Обычный 14 3 5 3" xfId="4755"/>
    <cellStyle name="Обычный 14 3 5 3 2" xfId="4756"/>
    <cellStyle name="Обычный 14 3 5 3 2 2" xfId="4757"/>
    <cellStyle name="Обычный 14 3 5 3 2 3" xfId="4758"/>
    <cellStyle name="Обычный 14 3 5 3 3" xfId="4759"/>
    <cellStyle name="Обычный 14 3 5 3 4" xfId="4760"/>
    <cellStyle name="Обычный 14 3 5 4" xfId="4761"/>
    <cellStyle name="Обычный 14 3 5 4 2" xfId="4762"/>
    <cellStyle name="Обычный 14 3 5 4 3" xfId="4763"/>
    <cellStyle name="Обычный 14 3 5 5" xfId="4764"/>
    <cellStyle name="Обычный 14 3 5 5 2" xfId="4765"/>
    <cellStyle name="Обычный 14 3 5 6" xfId="4766"/>
    <cellStyle name="Обычный 14 3 5 7" xfId="4767"/>
    <cellStyle name="Обычный 14 3 6" xfId="4768"/>
    <cellStyle name="Обычный 14 3 6 2" xfId="4769"/>
    <cellStyle name="Обычный 14 3 6 2 2" xfId="4770"/>
    <cellStyle name="Обычный 14 3 6 2 2 2" xfId="4771"/>
    <cellStyle name="Обычный 14 3 6 2 2 3" xfId="4772"/>
    <cellStyle name="Обычный 14 3 6 2 3" xfId="4773"/>
    <cellStyle name="Обычный 14 3 6 2 4" xfId="4774"/>
    <cellStyle name="Обычный 14 3 6 3" xfId="4775"/>
    <cellStyle name="Обычный 14 3 6 3 2" xfId="4776"/>
    <cellStyle name="Обычный 14 3 6 3 3" xfId="4777"/>
    <cellStyle name="Обычный 14 3 6 4" xfId="4778"/>
    <cellStyle name="Обычный 14 3 6 4 2" xfId="4779"/>
    <cellStyle name="Обычный 14 3 6 5" xfId="4780"/>
    <cellStyle name="Обычный 14 3 7" xfId="4781"/>
    <cellStyle name="Обычный 14 3 7 2" xfId="4782"/>
    <cellStyle name="Обычный 14 3 7 2 2" xfId="4783"/>
    <cellStyle name="Обычный 14 3 7 2 3" xfId="4784"/>
    <cellStyle name="Обычный 14 3 7 3" xfId="4785"/>
    <cellStyle name="Обычный 14 3 7 3 2" xfId="4786"/>
    <cellStyle name="Обычный 14 3 7 4" xfId="4787"/>
    <cellStyle name="Обычный 14 3 8" xfId="4788"/>
    <cellStyle name="Обычный 14 3 8 2" xfId="4789"/>
    <cellStyle name="Обычный 14 3 8 3" xfId="4790"/>
    <cellStyle name="Обычный 14 3 9" xfId="4791"/>
    <cellStyle name="Обычный 14 3 9 2" xfId="4792"/>
    <cellStyle name="Обычный 14 3_К2 откорректированная" xfId="12301"/>
    <cellStyle name="Обычный 14 4" xfId="4793"/>
    <cellStyle name="Обычный 14 4 10" xfId="4794"/>
    <cellStyle name="Обычный 14 4 11" xfId="4795"/>
    <cellStyle name="Обычный 14 4 2" xfId="4796"/>
    <cellStyle name="Обычный 14 4 2 10" xfId="4797"/>
    <cellStyle name="Обычный 14 4 2 2" xfId="4798"/>
    <cellStyle name="Обычный 14 4 2 2 2" xfId="4799"/>
    <cellStyle name="Обычный 14 4 2 2 2 2" xfId="4800"/>
    <cellStyle name="Обычный 14 4 2 2 2 2 2" xfId="4801"/>
    <cellStyle name="Обычный 14 4 2 2 2 2 2 2" xfId="4802"/>
    <cellStyle name="Обычный 14 4 2 2 2 2 2 2 2" xfId="4803"/>
    <cellStyle name="Обычный 14 4 2 2 2 2 2 2 3" xfId="4804"/>
    <cellStyle name="Обычный 14 4 2 2 2 2 2 3" xfId="4805"/>
    <cellStyle name="Обычный 14 4 2 2 2 2 2 4" xfId="4806"/>
    <cellStyle name="Обычный 14 4 2 2 2 2 3" xfId="4807"/>
    <cellStyle name="Обычный 14 4 2 2 2 2 3 2" xfId="4808"/>
    <cellStyle name="Обычный 14 4 2 2 2 2 3 3" xfId="4809"/>
    <cellStyle name="Обычный 14 4 2 2 2 2 4" xfId="4810"/>
    <cellStyle name="Обычный 14 4 2 2 2 2 4 2" xfId="4811"/>
    <cellStyle name="Обычный 14 4 2 2 2 2 5" xfId="4812"/>
    <cellStyle name="Обычный 14 4 2 2 2 3" xfId="4813"/>
    <cellStyle name="Обычный 14 4 2 2 2 3 2" xfId="4814"/>
    <cellStyle name="Обычный 14 4 2 2 2 3 2 2" xfId="4815"/>
    <cellStyle name="Обычный 14 4 2 2 2 3 2 3" xfId="4816"/>
    <cellStyle name="Обычный 14 4 2 2 2 3 3" xfId="4817"/>
    <cellStyle name="Обычный 14 4 2 2 2 3 4" xfId="4818"/>
    <cellStyle name="Обычный 14 4 2 2 2 4" xfId="4819"/>
    <cellStyle name="Обычный 14 4 2 2 2 4 2" xfId="4820"/>
    <cellStyle name="Обычный 14 4 2 2 2 4 3" xfId="4821"/>
    <cellStyle name="Обычный 14 4 2 2 2 5" xfId="4822"/>
    <cellStyle name="Обычный 14 4 2 2 2 5 2" xfId="4823"/>
    <cellStyle name="Обычный 14 4 2 2 2 6" xfId="4824"/>
    <cellStyle name="Обычный 14 4 2 2 2 7" xfId="4825"/>
    <cellStyle name="Обычный 14 4 2 2 3" xfId="4826"/>
    <cellStyle name="Обычный 14 4 2 2 3 2" xfId="4827"/>
    <cellStyle name="Обычный 14 4 2 2 3 2 2" xfId="4828"/>
    <cellStyle name="Обычный 14 4 2 2 3 2 2 2" xfId="4829"/>
    <cellStyle name="Обычный 14 4 2 2 3 2 2 3" xfId="4830"/>
    <cellStyle name="Обычный 14 4 2 2 3 2 3" xfId="4831"/>
    <cellStyle name="Обычный 14 4 2 2 3 2 4" xfId="4832"/>
    <cellStyle name="Обычный 14 4 2 2 3 3" xfId="4833"/>
    <cellStyle name="Обычный 14 4 2 2 3 3 2" xfId="4834"/>
    <cellStyle name="Обычный 14 4 2 2 3 3 3" xfId="4835"/>
    <cellStyle name="Обычный 14 4 2 2 3 4" xfId="4836"/>
    <cellStyle name="Обычный 14 4 2 2 3 4 2" xfId="4837"/>
    <cellStyle name="Обычный 14 4 2 2 3 5" xfId="4838"/>
    <cellStyle name="Обычный 14 4 2 2 4" xfId="4839"/>
    <cellStyle name="Обычный 14 4 2 2 4 2" xfId="4840"/>
    <cellStyle name="Обычный 14 4 2 2 4 2 2" xfId="4841"/>
    <cellStyle name="Обычный 14 4 2 2 4 2 3" xfId="4842"/>
    <cellStyle name="Обычный 14 4 2 2 4 3" xfId="4843"/>
    <cellStyle name="Обычный 14 4 2 2 4 3 2" xfId="4844"/>
    <cellStyle name="Обычный 14 4 2 2 4 4" xfId="4845"/>
    <cellStyle name="Обычный 14 4 2 2 5" xfId="4846"/>
    <cellStyle name="Обычный 14 4 2 2 5 2" xfId="4847"/>
    <cellStyle name="Обычный 14 4 2 2 5 3" xfId="4848"/>
    <cellStyle name="Обычный 14 4 2 2 6" xfId="4849"/>
    <cellStyle name="Обычный 14 4 2 2 6 2" xfId="4850"/>
    <cellStyle name="Обычный 14 4 2 2 7" xfId="4851"/>
    <cellStyle name="Обычный 14 4 2 2 8" xfId="4852"/>
    <cellStyle name="Обычный 14 4 2 2 9" xfId="4853"/>
    <cellStyle name="Обычный 14 4 2 3" xfId="4854"/>
    <cellStyle name="Обычный 14 4 2 3 2" xfId="4855"/>
    <cellStyle name="Обычный 14 4 2 3 2 2" xfId="4856"/>
    <cellStyle name="Обычный 14 4 2 3 2 2 2" xfId="4857"/>
    <cellStyle name="Обычный 14 4 2 3 2 2 2 2" xfId="4858"/>
    <cellStyle name="Обычный 14 4 2 3 2 2 2 3" xfId="4859"/>
    <cellStyle name="Обычный 14 4 2 3 2 2 3" xfId="4860"/>
    <cellStyle name="Обычный 14 4 2 3 2 2 4" xfId="4861"/>
    <cellStyle name="Обычный 14 4 2 3 2 3" xfId="4862"/>
    <cellStyle name="Обычный 14 4 2 3 2 3 2" xfId="4863"/>
    <cellStyle name="Обычный 14 4 2 3 2 3 3" xfId="4864"/>
    <cellStyle name="Обычный 14 4 2 3 2 4" xfId="4865"/>
    <cellStyle name="Обычный 14 4 2 3 2 4 2" xfId="4866"/>
    <cellStyle name="Обычный 14 4 2 3 2 5" xfId="4867"/>
    <cellStyle name="Обычный 14 4 2 3 3" xfId="4868"/>
    <cellStyle name="Обычный 14 4 2 3 3 2" xfId="4869"/>
    <cellStyle name="Обычный 14 4 2 3 3 2 2" xfId="4870"/>
    <cellStyle name="Обычный 14 4 2 3 3 2 3" xfId="4871"/>
    <cellStyle name="Обычный 14 4 2 3 3 3" xfId="4872"/>
    <cellStyle name="Обычный 14 4 2 3 3 4" xfId="4873"/>
    <cellStyle name="Обычный 14 4 2 3 4" xfId="4874"/>
    <cellStyle name="Обычный 14 4 2 3 4 2" xfId="4875"/>
    <cellStyle name="Обычный 14 4 2 3 4 3" xfId="4876"/>
    <cellStyle name="Обычный 14 4 2 3 5" xfId="4877"/>
    <cellStyle name="Обычный 14 4 2 3 5 2" xfId="4878"/>
    <cellStyle name="Обычный 14 4 2 3 6" xfId="4879"/>
    <cellStyle name="Обычный 14 4 2 3 7" xfId="4880"/>
    <cellStyle name="Обычный 14 4 2 4" xfId="4881"/>
    <cellStyle name="Обычный 14 4 2 4 2" xfId="4882"/>
    <cellStyle name="Обычный 14 4 2 4 2 2" xfId="4883"/>
    <cellStyle name="Обычный 14 4 2 4 2 2 2" xfId="4884"/>
    <cellStyle name="Обычный 14 4 2 4 2 2 3" xfId="4885"/>
    <cellStyle name="Обычный 14 4 2 4 2 3" xfId="4886"/>
    <cellStyle name="Обычный 14 4 2 4 2 4" xfId="4887"/>
    <cellStyle name="Обычный 14 4 2 4 3" xfId="4888"/>
    <cellStyle name="Обычный 14 4 2 4 3 2" xfId="4889"/>
    <cellStyle name="Обычный 14 4 2 4 3 3" xfId="4890"/>
    <cellStyle name="Обычный 14 4 2 4 4" xfId="4891"/>
    <cellStyle name="Обычный 14 4 2 4 4 2" xfId="4892"/>
    <cellStyle name="Обычный 14 4 2 4 5" xfId="4893"/>
    <cellStyle name="Обычный 14 4 2 5" xfId="4894"/>
    <cellStyle name="Обычный 14 4 2 5 2" xfId="4895"/>
    <cellStyle name="Обычный 14 4 2 5 2 2" xfId="4896"/>
    <cellStyle name="Обычный 14 4 2 5 2 3" xfId="4897"/>
    <cellStyle name="Обычный 14 4 2 5 3" xfId="4898"/>
    <cellStyle name="Обычный 14 4 2 5 3 2" xfId="4899"/>
    <cellStyle name="Обычный 14 4 2 5 4" xfId="4900"/>
    <cellStyle name="Обычный 14 4 2 6" xfId="4901"/>
    <cellStyle name="Обычный 14 4 2 6 2" xfId="4902"/>
    <cellStyle name="Обычный 14 4 2 6 3" xfId="4903"/>
    <cellStyle name="Обычный 14 4 2 7" xfId="4904"/>
    <cellStyle name="Обычный 14 4 2 7 2" xfId="4905"/>
    <cellStyle name="Обычный 14 4 2 8" xfId="4906"/>
    <cellStyle name="Обычный 14 4 2 9" xfId="4907"/>
    <cellStyle name="Обычный 14 4 3" xfId="4908"/>
    <cellStyle name="Обычный 14 4 3 2" xfId="4909"/>
    <cellStyle name="Обычный 14 4 3 2 2" xfId="4910"/>
    <cellStyle name="Обычный 14 4 3 2 2 2" xfId="4911"/>
    <cellStyle name="Обычный 14 4 3 2 2 2 2" xfId="4912"/>
    <cellStyle name="Обычный 14 4 3 2 2 2 2 2" xfId="4913"/>
    <cellStyle name="Обычный 14 4 3 2 2 2 2 3" xfId="4914"/>
    <cellStyle name="Обычный 14 4 3 2 2 2 3" xfId="4915"/>
    <cellStyle name="Обычный 14 4 3 2 2 2 4" xfId="4916"/>
    <cellStyle name="Обычный 14 4 3 2 2 3" xfId="4917"/>
    <cellStyle name="Обычный 14 4 3 2 2 3 2" xfId="4918"/>
    <cellStyle name="Обычный 14 4 3 2 2 3 3" xfId="4919"/>
    <cellStyle name="Обычный 14 4 3 2 2 4" xfId="4920"/>
    <cellStyle name="Обычный 14 4 3 2 2 4 2" xfId="4921"/>
    <cellStyle name="Обычный 14 4 3 2 2 5" xfId="4922"/>
    <cellStyle name="Обычный 14 4 3 2 3" xfId="4923"/>
    <cellStyle name="Обычный 14 4 3 2 3 2" xfId="4924"/>
    <cellStyle name="Обычный 14 4 3 2 3 2 2" xfId="4925"/>
    <cellStyle name="Обычный 14 4 3 2 3 2 3" xfId="4926"/>
    <cellStyle name="Обычный 14 4 3 2 3 3" xfId="4927"/>
    <cellStyle name="Обычный 14 4 3 2 3 4" xfId="4928"/>
    <cellStyle name="Обычный 14 4 3 2 4" xfId="4929"/>
    <cellStyle name="Обычный 14 4 3 2 4 2" xfId="4930"/>
    <cellStyle name="Обычный 14 4 3 2 4 3" xfId="4931"/>
    <cellStyle name="Обычный 14 4 3 2 5" xfId="4932"/>
    <cellStyle name="Обычный 14 4 3 2 5 2" xfId="4933"/>
    <cellStyle name="Обычный 14 4 3 2 6" xfId="4934"/>
    <cellStyle name="Обычный 14 4 3 2 7" xfId="4935"/>
    <cellStyle name="Обычный 14 4 3 3" xfId="4936"/>
    <cellStyle name="Обычный 14 4 3 3 2" xfId="4937"/>
    <cellStyle name="Обычный 14 4 3 3 2 2" xfId="4938"/>
    <cellStyle name="Обычный 14 4 3 3 2 2 2" xfId="4939"/>
    <cellStyle name="Обычный 14 4 3 3 2 2 3" xfId="4940"/>
    <cellStyle name="Обычный 14 4 3 3 2 3" xfId="4941"/>
    <cellStyle name="Обычный 14 4 3 3 2 4" xfId="4942"/>
    <cellStyle name="Обычный 14 4 3 3 3" xfId="4943"/>
    <cellStyle name="Обычный 14 4 3 3 3 2" xfId="4944"/>
    <cellStyle name="Обычный 14 4 3 3 3 3" xfId="4945"/>
    <cellStyle name="Обычный 14 4 3 3 4" xfId="4946"/>
    <cellStyle name="Обычный 14 4 3 3 4 2" xfId="4947"/>
    <cellStyle name="Обычный 14 4 3 3 5" xfId="4948"/>
    <cellStyle name="Обычный 14 4 3 4" xfId="4949"/>
    <cellStyle name="Обычный 14 4 3 4 2" xfId="4950"/>
    <cellStyle name="Обычный 14 4 3 4 2 2" xfId="4951"/>
    <cellStyle name="Обычный 14 4 3 4 2 3" xfId="4952"/>
    <cellStyle name="Обычный 14 4 3 4 3" xfId="4953"/>
    <cellStyle name="Обычный 14 4 3 4 3 2" xfId="4954"/>
    <cellStyle name="Обычный 14 4 3 4 4" xfId="4955"/>
    <cellStyle name="Обычный 14 4 3 5" xfId="4956"/>
    <cellStyle name="Обычный 14 4 3 5 2" xfId="4957"/>
    <cellStyle name="Обычный 14 4 3 5 3" xfId="4958"/>
    <cellStyle name="Обычный 14 4 3 6" xfId="4959"/>
    <cellStyle name="Обычный 14 4 3 6 2" xfId="4960"/>
    <cellStyle name="Обычный 14 4 3 7" xfId="4961"/>
    <cellStyle name="Обычный 14 4 3 8" xfId="4962"/>
    <cellStyle name="Обычный 14 4 3 9" xfId="4963"/>
    <cellStyle name="Обычный 14 4 4" xfId="4964"/>
    <cellStyle name="Обычный 14 4 4 2" xfId="4965"/>
    <cellStyle name="Обычный 14 4 4 2 2" xfId="4966"/>
    <cellStyle name="Обычный 14 4 4 2 2 2" xfId="4967"/>
    <cellStyle name="Обычный 14 4 4 2 2 2 2" xfId="4968"/>
    <cellStyle name="Обычный 14 4 4 2 2 2 3" xfId="4969"/>
    <cellStyle name="Обычный 14 4 4 2 2 3" xfId="4970"/>
    <cellStyle name="Обычный 14 4 4 2 2 4" xfId="4971"/>
    <cellStyle name="Обычный 14 4 4 2 3" xfId="4972"/>
    <cellStyle name="Обычный 14 4 4 2 3 2" xfId="4973"/>
    <cellStyle name="Обычный 14 4 4 2 3 3" xfId="4974"/>
    <cellStyle name="Обычный 14 4 4 2 4" xfId="4975"/>
    <cellStyle name="Обычный 14 4 4 2 4 2" xfId="4976"/>
    <cellStyle name="Обычный 14 4 4 2 5" xfId="4977"/>
    <cellStyle name="Обычный 14 4 4 3" xfId="4978"/>
    <cellStyle name="Обычный 14 4 4 3 2" xfId="4979"/>
    <cellStyle name="Обычный 14 4 4 3 2 2" xfId="4980"/>
    <cellStyle name="Обычный 14 4 4 3 2 3" xfId="4981"/>
    <cellStyle name="Обычный 14 4 4 3 3" xfId="4982"/>
    <cellStyle name="Обычный 14 4 4 3 4" xfId="4983"/>
    <cellStyle name="Обычный 14 4 4 4" xfId="4984"/>
    <cellStyle name="Обычный 14 4 4 4 2" xfId="4985"/>
    <cellStyle name="Обычный 14 4 4 4 3" xfId="4986"/>
    <cellStyle name="Обычный 14 4 4 5" xfId="4987"/>
    <cellStyle name="Обычный 14 4 4 5 2" xfId="4988"/>
    <cellStyle name="Обычный 14 4 4 6" xfId="4989"/>
    <cellStyle name="Обычный 14 4 4 7" xfId="4990"/>
    <cellStyle name="Обычный 14 4 5" xfId="4991"/>
    <cellStyle name="Обычный 14 4 5 2" xfId="4992"/>
    <cellStyle name="Обычный 14 4 5 2 2" xfId="4993"/>
    <cellStyle name="Обычный 14 4 5 2 2 2" xfId="4994"/>
    <cellStyle name="Обычный 14 4 5 2 2 3" xfId="4995"/>
    <cellStyle name="Обычный 14 4 5 2 3" xfId="4996"/>
    <cellStyle name="Обычный 14 4 5 2 4" xfId="4997"/>
    <cellStyle name="Обычный 14 4 5 3" xfId="4998"/>
    <cellStyle name="Обычный 14 4 5 3 2" xfId="4999"/>
    <cellStyle name="Обычный 14 4 5 3 3" xfId="5000"/>
    <cellStyle name="Обычный 14 4 5 4" xfId="5001"/>
    <cellStyle name="Обычный 14 4 5 4 2" xfId="5002"/>
    <cellStyle name="Обычный 14 4 5 5" xfId="5003"/>
    <cellStyle name="Обычный 14 4 6" xfId="5004"/>
    <cellStyle name="Обычный 14 4 6 2" xfId="5005"/>
    <cellStyle name="Обычный 14 4 6 2 2" xfId="5006"/>
    <cellStyle name="Обычный 14 4 6 2 3" xfId="5007"/>
    <cellStyle name="Обычный 14 4 6 3" xfId="5008"/>
    <cellStyle name="Обычный 14 4 6 3 2" xfId="5009"/>
    <cellStyle name="Обычный 14 4 6 4" xfId="5010"/>
    <cellStyle name="Обычный 14 4 7" xfId="5011"/>
    <cellStyle name="Обычный 14 4 7 2" xfId="5012"/>
    <cellStyle name="Обычный 14 4 7 3" xfId="5013"/>
    <cellStyle name="Обычный 14 4 8" xfId="5014"/>
    <cellStyle name="Обычный 14 4 8 2" xfId="5015"/>
    <cellStyle name="Обычный 14 4 9" xfId="5016"/>
    <cellStyle name="Обычный 14 4_К2 откорректированная" xfId="12302"/>
    <cellStyle name="Обычный 14 5" xfId="5017"/>
    <cellStyle name="Обычный 14 5 10" xfId="5018"/>
    <cellStyle name="Обычный 14 5 2" xfId="5019"/>
    <cellStyle name="Обычный 14 5 2 2" xfId="5020"/>
    <cellStyle name="Обычный 14 5 2 2 2" xfId="5021"/>
    <cellStyle name="Обычный 14 5 2 2 2 2" xfId="5022"/>
    <cellStyle name="Обычный 14 5 2 2 2 2 2" xfId="5023"/>
    <cellStyle name="Обычный 14 5 2 2 2 2 2 2" xfId="5024"/>
    <cellStyle name="Обычный 14 5 2 2 2 2 2 3" xfId="5025"/>
    <cellStyle name="Обычный 14 5 2 2 2 2 3" xfId="5026"/>
    <cellStyle name="Обычный 14 5 2 2 2 2 4" xfId="5027"/>
    <cellStyle name="Обычный 14 5 2 2 2 3" xfId="5028"/>
    <cellStyle name="Обычный 14 5 2 2 2 3 2" xfId="5029"/>
    <cellStyle name="Обычный 14 5 2 2 2 3 3" xfId="5030"/>
    <cellStyle name="Обычный 14 5 2 2 2 4" xfId="5031"/>
    <cellStyle name="Обычный 14 5 2 2 2 4 2" xfId="5032"/>
    <cellStyle name="Обычный 14 5 2 2 2 5" xfId="5033"/>
    <cellStyle name="Обычный 14 5 2 2 3" xfId="5034"/>
    <cellStyle name="Обычный 14 5 2 2 3 2" xfId="5035"/>
    <cellStyle name="Обычный 14 5 2 2 3 2 2" xfId="5036"/>
    <cellStyle name="Обычный 14 5 2 2 3 2 3" xfId="5037"/>
    <cellStyle name="Обычный 14 5 2 2 3 3" xfId="5038"/>
    <cellStyle name="Обычный 14 5 2 2 3 4" xfId="5039"/>
    <cellStyle name="Обычный 14 5 2 2 4" xfId="5040"/>
    <cellStyle name="Обычный 14 5 2 2 4 2" xfId="5041"/>
    <cellStyle name="Обычный 14 5 2 2 4 3" xfId="5042"/>
    <cellStyle name="Обычный 14 5 2 2 5" xfId="5043"/>
    <cellStyle name="Обычный 14 5 2 2 5 2" xfId="5044"/>
    <cellStyle name="Обычный 14 5 2 2 6" xfId="5045"/>
    <cellStyle name="Обычный 14 5 2 2 7" xfId="5046"/>
    <cellStyle name="Обычный 14 5 2 3" xfId="5047"/>
    <cellStyle name="Обычный 14 5 2 3 2" xfId="5048"/>
    <cellStyle name="Обычный 14 5 2 3 2 2" xfId="5049"/>
    <cellStyle name="Обычный 14 5 2 3 2 2 2" xfId="5050"/>
    <cellStyle name="Обычный 14 5 2 3 2 2 3" xfId="5051"/>
    <cellStyle name="Обычный 14 5 2 3 2 3" xfId="5052"/>
    <cellStyle name="Обычный 14 5 2 3 2 4" xfId="5053"/>
    <cellStyle name="Обычный 14 5 2 3 3" xfId="5054"/>
    <cellStyle name="Обычный 14 5 2 3 3 2" xfId="5055"/>
    <cellStyle name="Обычный 14 5 2 3 3 3" xfId="5056"/>
    <cellStyle name="Обычный 14 5 2 3 4" xfId="5057"/>
    <cellStyle name="Обычный 14 5 2 3 4 2" xfId="5058"/>
    <cellStyle name="Обычный 14 5 2 3 5" xfId="5059"/>
    <cellStyle name="Обычный 14 5 2 4" xfId="5060"/>
    <cellStyle name="Обычный 14 5 2 4 2" xfId="5061"/>
    <cellStyle name="Обычный 14 5 2 4 2 2" xfId="5062"/>
    <cellStyle name="Обычный 14 5 2 4 2 3" xfId="5063"/>
    <cellStyle name="Обычный 14 5 2 4 3" xfId="5064"/>
    <cellStyle name="Обычный 14 5 2 4 3 2" xfId="5065"/>
    <cellStyle name="Обычный 14 5 2 4 4" xfId="5066"/>
    <cellStyle name="Обычный 14 5 2 5" xfId="5067"/>
    <cellStyle name="Обычный 14 5 2 5 2" xfId="5068"/>
    <cellStyle name="Обычный 14 5 2 5 3" xfId="5069"/>
    <cellStyle name="Обычный 14 5 2 6" xfId="5070"/>
    <cellStyle name="Обычный 14 5 2 6 2" xfId="5071"/>
    <cellStyle name="Обычный 14 5 2 7" xfId="5072"/>
    <cellStyle name="Обычный 14 5 2 8" xfId="5073"/>
    <cellStyle name="Обычный 14 5 2 9" xfId="5074"/>
    <cellStyle name="Обычный 14 5 3" xfId="5075"/>
    <cellStyle name="Обычный 14 5 3 2" xfId="5076"/>
    <cellStyle name="Обычный 14 5 3 2 2" xfId="5077"/>
    <cellStyle name="Обычный 14 5 3 2 2 2" xfId="5078"/>
    <cellStyle name="Обычный 14 5 3 2 2 2 2" xfId="5079"/>
    <cellStyle name="Обычный 14 5 3 2 2 2 3" xfId="5080"/>
    <cellStyle name="Обычный 14 5 3 2 2 3" xfId="5081"/>
    <cellStyle name="Обычный 14 5 3 2 2 4" xfId="5082"/>
    <cellStyle name="Обычный 14 5 3 2 3" xfId="5083"/>
    <cellStyle name="Обычный 14 5 3 2 3 2" xfId="5084"/>
    <cellStyle name="Обычный 14 5 3 2 3 3" xfId="5085"/>
    <cellStyle name="Обычный 14 5 3 2 4" xfId="5086"/>
    <cellStyle name="Обычный 14 5 3 2 4 2" xfId="5087"/>
    <cellStyle name="Обычный 14 5 3 2 5" xfId="5088"/>
    <cellStyle name="Обычный 14 5 3 3" xfId="5089"/>
    <cellStyle name="Обычный 14 5 3 3 2" xfId="5090"/>
    <cellStyle name="Обычный 14 5 3 3 2 2" xfId="5091"/>
    <cellStyle name="Обычный 14 5 3 3 2 3" xfId="5092"/>
    <cellStyle name="Обычный 14 5 3 3 3" xfId="5093"/>
    <cellStyle name="Обычный 14 5 3 3 4" xfId="5094"/>
    <cellStyle name="Обычный 14 5 3 4" xfId="5095"/>
    <cellStyle name="Обычный 14 5 3 4 2" xfId="5096"/>
    <cellStyle name="Обычный 14 5 3 4 3" xfId="5097"/>
    <cellStyle name="Обычный 14 5 3 5" xfId="5098"/>
    <cellStyle name="Обычный 14 5 3 5 2" xfId="5099"/>
    <cellStyle name="Обычный 14 5 3 6" xfId="5100"/>
    <cellStyle name="Обычный 14 5 3 7" xfId="5101"/>
    <cellStyle name="Обычный 14 5 4" xfId="5102"/>
    <cellStyle name="Обычный 14 5 4 2" xfId="5103"/>
    <cellStyle name="Обычный 14 5 4 2 2" xfId="5104"/>
    <cellStyle name="Обычный 14 5 4 2 2 2" xfId="5105"/>
    <cellStyle name="Обычный 14 5 4 2 2 3" xfId="5106"/>
    <cellStyle name="Обычный 14 5 4 2 3" xfId="5107"/>
    <cellStyle name="Обычный 14 5 4 2 4" xfId="5108"/>
    <cellStyle name="Обычный 14 5 4 3" xfId="5109"/>
    <cellStyle name="Обычный 14 5 4 3 2" xfId="5110"/>
    <cellStyle name="Обычный 14 5 4 3 3" xfId="5111"/>
    <cellStyle name="Обычный 14 5 4 4" xfId="5112"/>
    <cellStyle name="Обычный 14 5 4 4 2" xfId="5113"/>
    <cellStyle name="Обычный 14 5 4 5" xfId="5114"/>
    <cellStyle name="Обычный 14 5 5" xfId="5115"/>
    <cellStyle name="Обычный 14 5 5 2" xfId="5116"/>
    <cellStyle name="Обычный 14 5 5 2 2" xfId="5117"/>
    <cellStyle name="Обычный 14 5 5 2 3" xfId="5118"/>
    <cellStyle name="Обычный 14 5 5 3" xfId="5119"/>
    <cellStyle name="Обычный 14 5 5 3 2" xfId="5120"/>
    <cellStyle name="Обычный 14 5 5 4" xfId="5121"/>
    <cellStyle name="Обычный 14 5 6" xfId="5122"/>
    <cellStyle name="Обычный 14 5 6 2" xfId="5123"/>
    <cellStyle name="Обычный 14 5 6 3" xfId="5124"/>
    <cellStyle name="Обычный 14 5 7" xfId="5125"/>
    <cellStyle name="Обычный 14 5 7 2" xfId="5126"/>
    <cellStyle name="Обычный 14 5 8" xfId="5127"/>
    <cellStyle name="Обычный 14 5 9" xfId="5128"/>
    <cellStyle name="Обычный 14 6" xfId="5129"/>
    <cellStyle name="Обычный 14 6 2" xfId="5130"/>
    <cellStyle name="Обычный 14 6 2 2" xfId="5131"/>
    <cellStyle name="Обычный 14 6 2 2 2" xfId="5132"/>
    <cellStyle name="Обычный 14 6 2 2 2 2" xfId="5133"/>
    <cellStyle name="Обычный 14 6 2 2 2 2 2" xfId="5134"/>
    <cellStyle name="Обычный 14 6 2 2 2 2 3" xfId="5135"/>
    <cellStyle name="Обычный 14 6 2 2 2 3" xfId="5136"/>
    <cellStyle name="Обычный 14 6 2 2 2 4" xfId="5137"/>
    <cellStyle name="Обычный 14 6 2 2 3" xfId="5138"/>
    <cellStyle name="Обычный 14 6 2 2 3 2" xfId="5139"/>
    <cellStyle name="Обычный 14 6 2 2 3 3" xfId="5140"/>
    <cellStyle name="Обычный 14 6 2 2 4" xfId="5141"/>
    <cellStyle name="Обычный 14 6 2 2 4 2" xfId="5142"/>
    <cellStyle name="Обычный 14 6 2 2 5" xfId="5143"/>
    <cellStyle name="Обычный 14 6 2 3" xfId="5144"/>
    <cellStyle name="Обычный 14 6 2 3 2" xfId="5145"/>
    <cellStyle name="Обычный 14 6 2 3 2 2" xfId="5146"/>
    <cellStyle name="Обычный 14 6 2 3 2 3" xfId="5147"/>
    <cellStyle name="Обычный 14 6 2 3 3" xfId="5148"/>
    <cellStyle name="Обычный 14 6 2 3 4" xfId="5149"/>
    <cellStyle name="Обычный 14 6 2 4" xfId="5150"/>
    <cellStyle name="Обычный 14 6 2 4 2" xfId="5151"/>
    <cellStyle name="Обычный 14 6 2 4 3" xfId="5152"/>
    <cellStyle name="Обычный 14 6 2 5" xfId="5153"/>
    <cellStyle name="Обычный 14 6 2 5 2" xfId="5154"/>
    <cellStyle name="Обычный 14 6 2 6" xfId="5155"/>
    <cellStyle name="Обычный 14 6 2 7" xfId="5156"/>
    <cellStyle name="Обычный 14 6 3" xfId="5157"/>
    <cellStyle name="Обычный 14 6 3 2" xfId="5158"/>
    <cellStyle name="Обычный 14 6 3 2 2" xfId="5159"/>
    <cellStyle name="Обычный 14 6 3 2 2 2" xfId="5160"/>
    <cellStyle name="Обычный 14 6 3 2 2 3" xfId="5161"/>
    <cellStyle name="Обычный 14 6 3 2 3" xfId="5162"/>
    <cellStyle name="Обычный 14 6 3 2 4" xfId="5163"/>
    <cellStyle name="Обычный 14 6 3 3" xfId="5164"/>
    <cellStyle name="Обычный 14 6 3 3 2" xfId="5165"/>
    <cellStyle name="Обычный 14 6 3 3 3" xfId="5166"/>
    <cellStyle name="Обычный 14 6 3 4" xfId="5167"/>
    <cellStyle name="Обычный 14 6 3 4 2" xfId="5168"/>
    <cellStyle name="Обычный 14 6 3 5" xfId="5169"/>
    <cellStyle name="Обычный 14 6 4" xfId="5170"/>
    <cellStyle name="Обычный 14 6 4 2" xfId="5171"/>
    <cellStyle name="Обычный 14 6 4 2 2" xfId="5172"/>
    <cellStyle name="Обычный 14 6 4 2 3" xfId="5173"/>
    <cellStyle name="Обычный 14 6 4 3" xfId="5174"/>
    <cellStyle name="Обычный 14 6 4 3 2" xfId="5175"/>
    <cellStyle name="Обычный 14 6 4 4" xfId="5176"/>
    <cellStyle name="Обычный 14 6 5" xfId="5177"/>
    <cellStyle name="Обычный 14 6 5 2" xfId="5178"/>
    <cellStyle name="Обычный 14 6 5 3" xfId="5179"/>
    <cellStyle name="Обычный 14 6 6" xfId="5180"/>
    <cellStyle name="Обычный 14 6 6 2" xfId="5181"/>
    <cellStyle name="Обычный 14 6 7" xfId="5182"/>
    <cellStyle name="Обычный 14 6 8" xfId="5183"/>
    <cellStyle name="Обычный 14 6 9" xfId="5184"/>
    <cellStyle name="Обычный 14 7" xfId="5185"/>
    <cellStyle name="Обычный 14 7 2" xfId="5186"/>
    <cellStyle name="Обычный 14 7 2 2" xfId="5187"/>
    <cellStyle name="Обычный 14 7 2 2 2" xfId="5188"/>
    <cellStyle name="Обычный 14 7 2 2 2 2" xfId="5189"/>
    <cellStyle name="Обычный 14 7 2 2 2 2 2" xfId="5190"/>
    <cellStyle name="Обычный 14 7 2 2 2 2 3" xfId="5191"/>
    <cellStyle name="Обычный 14 7 2 2 2 3" xfId="5192"/>
    <cellStyle name="Обычный 14 7 2 2 2 4" xfId="5193"/>
    <cellStyle name="Обычный 14 7 2 2 3" xfId="5194"/>
    <cellStyle name="Обычный 14 7 2 2 3 2" xfId="5195"/>
    <cellStyle name="Обычный 14 7 2 2 3 3" xfId="5196"/>
    <cellStyle name="Обычный 14 7 2 2 4" xfId="5197"/>
    <cellStyle name="Обычный 14 7 2 2 4 2" xfId="5198"/>
    <cellStyle name="Обычный 14 7 2 2 5" xfId="5199"/>
    <cellStyle name="Обычный 14 7 2 3" xfId="5200"/>
    <cellStyle name="Обычный 14 7 2 3 2" xfId="5201"/>
    <cellStyle name="Обычный 14 7 2 3 2 2" xfId="5202"/>
    <cellStyle name="Обычный 14 7 2 3 2 3" xfId="5203"/>
    <cellStyle name="Обычный 14 7 2 3 3" xfId="5204"/>
    <cellStyle name="Обычный 14 7 2 3 4" xfId="5205"/>
    <cellStyle name="Обычный 14 7 2 4" xfId="5206"/>
    <cellStyle name="Обычный 14 7 2 4 2" xfId="5207"/>
    <cellStyle name="Обычный 14 7 2 4 3" xfId="5208"/>
    <cellStyle name="Обычный 14 7 2 5" xfId="5209"/>
    <cellStyle name="Обычный 14 7 2 5 2" xfId="5210"/>
    <cellStyle name="Обычный 14 7 2 6" xfId="5211"/>
    <cellStyle name="Обычный 14 7 2 7" xfId="5212"/>
    <cellStyle name="Обычный 14 7 3" xfId="5213"/>
    <cellStyle name="Обычный 14 7 3 2" xfId="5214"/>
    <cellStyle name="Обычный 14 7 3 2 2" xfId="5215"/>
    <cellStyle name="Обычный 14 7 3 2 2 2" xfId="5216"/>
    <cellStyle name="Обычный 14 7 3 2 2 3" xfId="5217"/>
    <cellStyle name="Обычный 14 7 3 2 3" xfId="5218"/>
    <cellStyle name="Обычный 14 7 3 2 4" xfId="5219"/>
    <cellStyle name="Обычный 14 7 3 3" xfId="5220"/>
    <cellStyle name="Обычный 14 7 3 3 2" xfId="5221"/>
    <cellStyle name="Обычный 14 7 3 3 3" xfId="5222"/>
    <cellStyle name="Обычный 14 7 3 4" xfId="5223"/>
    <cellStyle name="Обычный 14 7 3 4 2" xfId="5224"/>
    <cellStyle name="Обычный 14 7 3 5" xfId="5225"/>
    <cellStyle name="Обычный 14 7 4" xfId="5226"/>
    <cellStyle name="Обычный 14 7 4 2" xfId="5227"/>
    <cellStyle name="Обычный 14 7 4 2 2" xfId="5228"/>
    <cellStyle name="Обычный 14 7 4 2 3" xfId="5229"/>
    <cellStyle name="Обычный 14 7 4 3" xfId="5230"/>
    <cellStyle name="Обычный 14 7 4 3 2" xfId="5231"/>
    <cellStyle name="Обычный 14 7 4 4" xfId="5232"/>
    <cellStyle name="Обычный 14 7 5" xfId="5233"/>
    <cellStyle name="Обычный 14 7 5 2" xfId="5234"/>
    <cellStyle name="Обычный 14 7 5 3" xfId="5235"/>
    <cellStyle name="Обычный 14 7 6" xfId="5236"/>
    <cellStyle name="Обычный 14 7 6 2" xfId="5237"/>
    <cellStyle name="Обычный 14 7 7" xfId="5238"/>
    <cellStyle name="Обычный 14 7 8" xfId="5239"/>
    <cellStyle name="Обычный 14 7 9" xfId="5240"/>
    <cellStyle name="Обычный 14 8" xfId="5241"/>
    <cellStyle name="Обычный 14 8 2" xfId="5242"/>
    <cellStyle name="Обычный 14 8 2 2" xfId="5243"/>
    <cellStyle name="Обычный 14 8 2 3" xfId="5244"/>
    <cellStyle name="Обычный 14 8 3" xfId="5245"/>
    <cellStyle name="Обычный 14 8 4" xfId="5246"/>
    <cellStyle name="Обычный 14 8 5" xfId="5247"/>
    <cellStyle name="Обычный 14 9" xfId="5248"/>
    <cellStyle name="Обычный 14_К2 откорректированная" xfId="12303"/>
    <cellStyle name="Обычный 15" xfId="5249"/>
    <cellStyle name="Обычный 15 10" xfId="5250"/>
    <cellStyle name="Обычный 15 11" xfId="5251"/>
    <cellStyle name="Обычный 15 2" xfId="5252"/>
    <cellStyle name="Обычный 15 2 2" xfId="5253"/>
    <cellStyle name="Обычный 15 2 2 10" xfId="5254"/>
    <cellStyle name="Обычный 15 2 2 11" xfId="5255"/>
    <cellStyle name="Обычный 15 2 2 2" xfId="5256"/>
    <cellStyle name="Обычный 15 2 2 2 10" xfId="5257"/>
    <cellStyle name="Обычный 15 2 2 2 2" xfId="5258"/>
    <cellStyle name="Обычный 15 2 2 2 2 2" xfId="5259"/>
    <cellStyle name="Обычный 15 2 2 2 2 2 2" xfId="5260"/>
    <cellStyle name="Обычный 15 2 2 2 2 2 2 2" xfId="5261"/>
    <cellStyle name="Обычный 15 2 2 2 2 2 2 2 2" xfId="5262"/>
    <cellStyle name="Обычный 15 2 2 2 2 2 2 2 2 2" xfId="5263"/>
    <cellStyle name="Обычный 15 2 2 2 2 2 2 2 2 3" xfId="5264"/>
    <cellStyle name="Обычный 15 2 2 2 2 2 2 2 3" xfId="5265"/>
    <cellStyle name="Обычный 15 2 2 2 2 2 2 2 4" xfId="5266"/>
    <cellStyle name="Обычный 15 2 2 2 2 2 2 3" xfId="5267"/>
    <cellStyle name="Обычный 15 2 2 2 2 2 2 3 2" xfId="5268"/>
    <cellStyle name="Обычный 15 2 2 2 2 2 2 3 3" xfId="5269"/>
    <cellStyle name="Обычный 15 2 2 2 2 2 2 4" xfId="5270"/>
    <cellStyle name="Обычный 15 2 2 2 2 2 2 4 2" xfId="5271"/>
    <cellStyle name="Обычный 15 2 2 2 2 2 2 5" xfId="5272"/>
    <cellStyle name="Обычный 15 2 2 2 2 2 3" xfId="5273"/>
    <cellStyle name="Обычный 15 2 2 2 2 2 3 2" xfId="5274"/>
    <cellStyle name="Обычный 15 2 2 2 2 2 3 2 2" xfId="5275"/>
    <cellStyle name="Обычный 15 2 2 2 2 2 3 2 3" xfId="5276"/>
    <cellStyle name="Обычный 15 2 2 2 2 2 3 3" xfId="5277"/>
    <cellStyle name="Обычный 15 2 2 2 2 2 3 4" xfId="5278"/>
    <cellStyle name="Обычный 15 2 2 2 2 2 4" xfId="5279"/>
    <cellStyle name="Обычный 15 2 2 2 2 2 4 2" xfId="5280"/>
    <cellStyle name="Обычный 15 2 2 2 2 2 4 3" xfId="5281"/>
    <cellStyle name="Обычный 15 2 2 2 2 2 5" xfId="5282"/>
    <cellStyle name="Обычный 15 2 2 2 2 2 5 2" xfId="5283"/>
    <cellStyle name="Обычный 15 2 2 2 2 2 6" xfId="5284"/>
    <cellStyle name="Обычный 15 2 2 2 2 2 7" xfId="5285"/>
    <cellStyle name="Обычный 15 2 2 2 2 3" xfId="5286"/>
    <cellStyle name="Обычный 15 2 2 2 2 3 2" xfId="5287"/>
    <cellStyle name="Обычный 15 2 2 2 2 3 2 2" xfId="5288"/>
    <cellStyle name="Обычный 15 2 2 2 2 3 2 2 2" xfId="5289"/>
    <cellStyle name="Обычный 15 2 2 2 2 3 2 2 3" xfId="5290"/>
    <cellStyle name="Обычный 15 2 2 2 2 3 2 3" xfId="5291"/>
    <cellStyle name="Обычный 15 2 2 2 2 3 2 4" xfId="5292"/>
    <cellStyle name="Обычный 15 2 2 2 2 3 3" xfId="5293"/>
    <cellStyle name="Обычный 15 2 2 2 2 3 3 2" xfId="5294"/>
    <cellStyle name="Обычный 15 2 2 2 2 3 3 3" xfId="5295"/>
    <cellStyle name="Обычный 15 2 2 2 2 3 4" xfId="5296"/>
    <cellStyle name="Обычный 15 2 2 2 2 3 4 2" xfId="5297"/>
    <cellStyle name="Обычный 15 2 2 2 2 3 5" xfId="5298"/>
    <cellStyle name="Обычный 15 2 2 2 2 4" xfId="5299"/>
    <cellStyle name="Обычный 15 2 2 2 2 4 2" xfId="5300"/>
    <cellStyle name="Обычный 15 2 2 2 2 4 2 2" xfId="5301"/>
    <cellStyle name="Обычный 15 2 2 2 2 4 2 3" xfId="5302"/>
    <cellStyle name="Обычный 15 2 2 2 2 4 3" xfId="5303"/>
    <cellStyle name="Обычный 15 2 2 2 2 4 3 2" xfId="5304"/>
    <cellStyle name="Обычный 15 2 2 2 2 4 4" xfId="5305"/>
    <cellStyle name="Обычный 15 2 2 2 2 5" xfId="5306"/>
    <cellStyle name="Обычный 15 2 2 2 2 5 2" xfId="5307"/>
    <cellStyle name="Обычный 15 2 2 2 2 5 3" xfId="5308"/>
    <cellStyle name="Обычный 15 2 2 2 2 6" xfId="5309"/>
    <cellStyle name="Обычный 15 2 2 2 2 6 2" xfId="5310"/>
    <cellStyle name="Обычный 15 2 2 2 2 7" xfId="5311"/>
    <cellStyle name="Обычный 15 2 2 2 2 8" xfId="5312"/>
    <cellStyle name="Обычный 15 2 2 2 2 9" xfId="5313"/>
    <cellStyle name="Обычный 15 2 2 2 3" xfId="5314"/>
    <cellStyle name="Обычный 15 2 2 2 3 2" xfId="5315"/>
    <cellStyle name="Обычный 15 2 2 2 3 2 2" xfId="5316"/>
    <cellStyle name="Обычный 15 2 2 2 3 2 2 2" xfId="5317"/>
    <cellStyle name="Обычный 15 2 2 2 3 2 2 2 2" xfId="5318"/>
    <cellStyle name="Обычный 15 2 2 2 3 2 2 2 3" xfId="5319"/>
    <cellStyle name="Обычный 15 2 2 2 3 2 2 3" xfId="5320"/>
    <cellStyle name="Обычный 15 2 2 2 3 2 2 4" xfId="5321"/>
    <cellStyle name="Обычный 15 2 2 2 3 2 3" xfId="5322"/>
    <cellStyle name="Обычный 15 2 2 2 3 2 3 2" xfId="5323"/>
    <cellStyle name="Обычный 15 2 2 2 3 2 3 3" xfId="5324"/>
    <cellStyle name="Обычный 15 2 2 2 3 2 4" xfId="5325"/>
    <cellStyle name="Обычный 15 2 2 2 3 2 4 2" xfId="5326"/>
    <cellStyle name="Обычный 15 2 2 2 3 2 5" xfId="5327"/>
    <cellStyle name="Обычный 15 2 2 2 3 3" xfId="5328"/>
    <cellStyle name="Обычный 15 2 2 2 3 3 2" xfId="5329"/>
    <cellStyle name="Обычный 15 2 2 2 3 3 2 2" xfId="5330"/>
    <cellStyle name="Обычный 15 2 2 2 3 3 2 3" xfId="5331"/>
    <cellStyle name="Обычный 15 2 2 2 3 3 3" xfId="5332"/>
    <cellStyle name="Обычный 15 2 2 2 3 3 4" xfId="5333"/>
    <cellStyle name="Обычный 15 2 2 2 3 4" xfId="5334"/>
    <cellStyle name="Обычный 15 2 2 2 3 4 2" xfId="5335"/>
    <cellStyle name="Обычный 15 2 2 2 3 4 3" xfId="5336"/>
    <cellStyle name="Обычный 15 2 2 2 3 5" xfId="5337"/>
    <cellStyle name="Обычный 15 2 2 2 3 5 2" xfId="5338"/>
    <cellStyle name="Обычный 15 2 2 2 3 6" xfId="5339"/>
    <cellStyle name="Обычный 15 2 2 2 3 7" xfId="5340"/>
    <cellStyle name="Обычный 15 2 2 2 4" xfId="5341"/>
    <cellStyle name="Обычный 15 2 2 2 4 2" xfId="5342"/>
    <cellStyle name="Обычный 15 2 2 2 4 2 2" xfId="5343"/>
    <cellStyle name="Обычный 15 2 2 2 4 2 2 2" xfId="5344"/>
    <cellStyle name="Обычный 15 2 2 2 4 2 2 3" xfId="5345"/>
    <cellStyle name="Обычный 15 2 2 2 4 2 3" xfId="5346"/>
    <cellStyle name="Обычный 15 2 2 2 4 2 4" xfId="5347"/>
    <cellStyle name="Обычный 15 2 2 2 4 3" xfId="5348"/>
    <cellStyle name="Обычный 15 2 2 2 4 3 2" xfId="5349"/>
    <cellStyle name="Обычный 15 2 2 2 4 3 3" xfId="5350"/>
    <cellStyle name="Обычный 15 2 2 2 4 4" xfId="5351"/>
    <cellStyle name="Обычный 15 2 2 2 4 4 2" xfId="5352"/>
    <cellStyle name="Обычный 15 2 2 2 4 5" xfId="5353"/>
    <cellStyle name="Обычный 15 2 2 2 5" xfId="5354"/>
    <cellStyle name="Обычный 15 2 2 2 5 2" xfId="5355"/>
    <cellStyle name="Обычный 15 2 2 2 5 2 2" xfId="5356"/>
    <cellStyle name="Обычный 15 2 2 2 5 2 3" xfId="5357"/>
    <cellStyle name="Обычный 15 2 2 2 5 3" xfId="5358"/>
    <cellStyle name="Обычный 15 2 2 2 5 3 2" xfId="5359"/>
    <cellStyle name="Обычный 15 2 2 2 5 4" xfId="5360"/>
    <cellStyle name="Обычный 15 2 2 2 6" xfId="5361"/>
    <cellStyle name="Обычный 15 2 2 2 6 2" xfId="5362"/>
    <cellStyle name="Обычный 15 2 2 2 6 3" xfId="5363"/>
    <cellStyle name="Обычный 15 2 2 2 7" xfId="5364"/>
    <cellStyle name="Обычный 15 2 2 2 7 2" xfId="5365"/>
    <cellStyle name="Обычный 15 2 2 2 8" xfId="5366"/>
    <cellStyle name="Обычный 15 2 2 2 9" xfId="5367"/>
    <cellStyle name="Обычный 15 2 2 3" xfId="5368"/>
    <cellStyle name="Обычный 15 2 2 3 2" xfId="5369"/>
    <cellStyle name="Обычный 15 2 2 3 2 2" xfId="5370"/>
    <cellStyle name="Обычный 15 2 2 3 2 2 2" xfId="5371"/>
    <cellStyle name="Обычный 15 2 2 3 2 2 2 2" xfId="5372"/>
    <cellStyle name="Обычный 15 2 2 3 2 2 2 2 2" xfId="5373"/>
    <cellStyle name="Обычный 15 2 2 3 2 2 2 2 3" xfId="5374"/>
    <cellStyle name="Обычный 15 2 2 3 2 2 2 3" xfId="5375"/>
    <cellStyle name="Обычный 15 2 2 3 2 2 2 4" xfId="5376"/>
    <cellStyle name="Обычный 15 2 2 3 2 2 3" xfId="5377"/>
    <cellStyle name="Обычный 15 2 2 3 2 2 3 2" xfId="5378"/>
    <cellStyle name="Обычный 15 2 2 3 2 2 3 3" xfId="5379"/>
    <cellStyle name="Обычный 15 2 2 3 2 2 4" xfId="5380"/>
    <cellStyle name="Обычный 15 2 2 3 2 2 4 2" xfId="5381"/>
    <cellStyle name="Обычный 15 2 2 3 2 2 5" xfId="5382"/>
    <cellStyle name="Обычный 15 2 2 3 2 3" xfId="5383"/>
    <cellStyle name="Обычный 15 2 2 3 2 3 2" xfId="5384"/>
    <cellStyle name="Обычный 15 2 2 3 2 3 2 2" xfId="5385"/>
    <cellStyle name="Обычный 15 2 2 3 2 3 2 3" xfId="5386"/>
    <cellStyle name="Обычный 15 2 2 3 2 3 3" xfId="5387"/>
    <cellStyle name="Обычный 15 2 2 3 2 3 4" xfId="5388"/>
    <cellStyle name="Обычный 15 2 2 3 2 4" xfId="5389"/>
    <cellStyle name="Обычный 15 2 2 3 2 4 2" xfId="5390"/>
    <cellStyle name="Обычный 15 2 2 3 2 4 3" xfId="5391"/>
    <cellStyle name="Обычный 15 2 2 3 2 5" xfId="5392"/>
    <cellStyle name="Обычный 15 2 2 3 2 5 2" xfId="5393"/>
    <cellStyle name="Обычный 15 2 2 3 2 6" xfId="5394"/>
    <cellStyle name="Обычный 15 2 2 3 2 7" xfId="5395"/>
    <cellStyle name="Обычный 15 2 2 3 3" xfId="5396"/>
    <cellStyle name="Обычный 15 2 2 3 3 2" xfId="5397"/>
    <cellStyle name="Обычный 15 2 2 3 3 2 2" xfId="5398"/>
    <cellStyle name="Обычный 15 2 2 3 3 2 2 2" xfId="5399"/>
    <cellStyle name="Обычный 15 2 2 3 3 2 2 3" xfId="5400"/>
    <cellStyle name="Обычный 15 2 2 3 3 2 3" xfId="5401"/>
    <cellStyle name="Обычный 15 2 2 3 3 2 4" xfId="5402"/>
    <cellStyle name="Обычный 15 2 2 3 3 3" xfId="5403"/>
    <cellStyle name="Обычный 15 2 2 3 3 3 2" xfId="5404"/>
    <cellStyle name="Обычный 15 2 2 3 3 3 3" xfId="5405"/>
    <cellStyle name="Обычный 15 2 2 3 3 4" xfId="5406"/>
    <cellStyle name="Обычный 15 2 2 3 3 4 2" xfId="5407"/>
    <cellStyle name="Обычный 15 2 2 3 3 5" xfId="5408"/>
    <cellStyle name="Обычный 15 2 2 3 4" xfId="5409"/>
    <cellStyle name="Обычный 15 2 2 3 4 2" xfId="5410"/>
    <cellStyle name="Обычный 15 2 2 3 4 2 2" xfId="5411"/>
    <cellStyle name="Обычный 15 2 2 3 4 2 3" xfId="5412"/>
    <cellStyle name="Обычный 15 2 2 3 4 3" xfId="5413"/>
    <cellStyle name="Обычный 15 2 2 3 4 3 2" xfId="5414"/>
    <cellStyle name="Обычный 15 2 2 3 4 4" xfId="5415"/>
    <cellStyle name="Обычный 15 2 2 3 5" xfId="5416"/>
    <cellStyle name="Обычный 15 2 2 3 5 2" xfId="5417"/>
    <cellStyle name="Обычный 15 2 2 3 5 3" xfId="5418"/>
    <cellStyle name="Обычный 15 2 2 3 6" xfId="5419"/>
    <cellStyle name="Обычный 15 2 2 3 6 2" xfId="5420"/>
    <cellStyle name="Обычный 15 2 2 3 7" xfId="5421"/>
    <cellStyle name="Обычный 15 2 2 3 8" xfId="5422"/>
    <cellStyle name="Обычный 15 2 2 3 9" xfId="5423"/>
    <cellStyle name="Обычный 15 2 2 4" xfId="5424"/>
    <cellStyle name="Обычный 15 2 2 4 2" xfId="5425"/>
    <cellStyle name="Обычный 15 2 2 4 2 2" xfId="5426"/>
    <cellStyle name="Обычный 15 2 2 4 2 2 2" xfId="5427"/>
    <cellStyle name="Обычный 15 2 2 4 2 2 2 2" xfId="5428"/>
    <cellStyle name="Обычный 15 2 2 4 2 2 2 3" xfId="5429"/>
    <cellStyle name="Обычный 15 2 2 4 2 2 3" xfId="5430"/>
    <cellStyle name="Обычный 15 2 2 4 2 2 4" xfId="5431"/>
    <cellStyle name="Обычный 15 2 2 4 2 3" xfId="5432"/>
    <cellStyle name="Обычный 15 2 2 4 2 3 2" xfId="5433"/>
    <cellStyle name="Обычный 15 2 2 4 2 3 3" xfId="5434"/>
    <cellStyle name="Обычный 15 2 2 4 2 4" xfId="5435"/>
    <cellStyle name="Обычный 15 2 2 4 2 4 2" xfId="5436"/>
    <cellStyle name="Обычный 15 2 2 4 2 5" xfId="5437"/>
    <cellStyle name="Обычный 15 2 2 4 3" xfId="5438"/>
    <cellStyle name="Обычный 15 2 2 4 3 2" xfId="5439"/>
    <cellStyle name="Обычный 15 2 2 4 3 2 2" xfId="5440"/>
    <cellStyle name="Обычный 15 2 2 4 3 2 3" xfId="5441"/>
    <cellStyle name="Обычный 15 2 2 4 3 3" xfId="5442"/>
    <cellStyle name="Обычный 15 2 2 4 3 4" xfId="5443"/>
    <cellStyle name="Обычный 15 2 2 4 4" xfId="5444"/>
    <cellStyle name="Обычный 15 2 2 4 4 2" xfId="5445"/>
    <cellStyle name="Обычный 15 2 2 4 4 3" xfId="5446"/>
    <cellStyle name="Обычный 15 2 2 4 5" xfId="5447"/>
    <cellStyle name="Обычный 15 2 2 4 5 2" xfId="5448"/>
    <cellStyle name="Обычный 15 2 2 4 6" xfId="5449"/>
    <cellStyle name="Обычный 15 2 2 4 7" xfId="5450"/>
    <cellStyle name="Обычный 15 2 2 5" xfId="5451"/>
    <cellStyle name="Обычный 15 2 2 5 2" xfId="5452"/>
    <cellStyle name="Обычный 15 2 2 5 2 2" xfId="5453"/>
    <cellStyle name="Обычный 15 2 2 5 2 2 2" xfId="5454"/>
    <cellStyle name="Обычный 15 2 2 5 2 2 3" xfId="5455"/>
    <cellStyle name="Обычный 15 2 2 5 2 3" xfId="5456"/>
    <cellStyle name="Обычный 15 2 2 5 2 4" xfId="5457"/>
    <cellStyle name="Обычный 15 2 2 5 3" xfId="5458"/>
    <cellStyle name="Обычный 15 2 2 5 3 2" xfId="5459"/>
    <cellStyle name="Обычный 15 2 2 5 3 3" xfId="5460"/>
    <cellStyle name="Обычный 15 2 2 5 4" xfId="5461"/>
    <cellStyle name="Обычный 15 2 2 5 4 2" xfId="5462"/>
    <cellStyle name="Обычный 15 2 2 5 5" xfId="5463"/>
    <cellStyle name="Обычный 15 2 2 6" xfId="5464"/>
    <cellStyle name="Обычный 15 2 2 6 2" xfId="5465"/>
    <cellStyle name="Обычный 15 2 2 6 2 2" xfId="5466"/>
    <cellStyle name="Обычный 15 2 2 6 2 3" xfId="5467"/>
    <cellStyle name="Обычный 15 2 2 6 3" xfId="5468"/>
    <cellStyle name="Обычный 15 2 2 6 3 2" xfId="5469"/>
    <cellStyle name="Обычный 15 2 2 6 4" xfId="5470"/>
    <cellStyle name="Обычный 15 2 2 7" xfId="5471"/>
    <cellStyle name="Обычный 15 2 2 7 2" xfId="5472"/>
    <cellStyle name="Обычный 15 2 2 7 3" xfId="5473"/>
    <cellStyle name="Обычный 15 2 2 8" xfId="5474"/>
    <cellStyle name="Обычный 15 2 2 8 2" xfId="5475"/>
    <cellStyle name="Обычный 15 2 2 9" xfId="5476"/>
    <cellStyle name="Обычный 15 2 2_К2 откорректированная" xfId="12304"/>
    <cellStyle name="Обычный 15 2 3" xfId="5477"/>
    <cellStyle name="Обычный 15 2 3 10" xfId="5478"/>
    <cellStyle name="Обычный 15 2 3 2" xfId="5479"/>
    <cellStyle name="Обычный 15 2 3 2 2" xfId="5480"/>
    <cellStyle name="Обычный 15 2 3 2 2 2" xfId="5481"/>
    <cellStyle name="Обычный 15 2 3 2 2 2 2" xfId="5482"/>
    <cellStyle name="Обычный 15 2 3 2 2 2 2 2" xfId="5483"/>
    <cellStyle name="Обычный 15 2 3 2 2 2 2 2 2" xfId="5484"/>
    <cellStyle name="Обычный 15 2 3 2 2 2 2 2 3" xfId="5485"/>
    <cellStyle name="Обычный 15 2 3 2 2 2 2 3" xfId="5486"/>
    <cellStyle name="Обычный 15 2 3 2 2 2 2 4" xfId="5487"/>
    <cellStyle name="Обычный 15 2 3 2 2 2 3" xfId="5488"/>
    <cellStyle name="Обычный 15 2 3 2 2 2 3 2" xfId="5489"/>
    <cellStyle name="Обычный 15 2 3 2 2 2 3 3" xfId="5490"/>
    <cellStyle name="Обычный 15 2 3 2 2 2 4" xfId="5491"/>
    <cellStyle name="Обычный 15 2 3 2 2 2 4 2" xfId="5492"/>
    <cellStyle name="Обычный 15 2 3 2 2 2 5" xfId="5493"/>
    <cellStyle name="Обычный 15 2 3 2 2 3" xfId="5494"/>
    <cellStyle name="Обычный 15 2 3 2 2 3 2" xfId="5495"/>
    <cellStyle name="Обычный 15 2 3 2 2 3 2 2" xfId="5496"/>
    <cellStyle name="Обычный 15 2 3 2 2 3 2 3" xfId="5497"/>
    <cellStyle name="Обычный 15 2 3 2 2 3 3" xfId="5498"/>
    <cellStyle name="Обычный 15 2 3 2 2 3 4" xfId="5499"/>
    <cellStyle name="Обычный 15 2 3 2 2 4" xfId="5500"/>
    <cellStyle name="Обычный 15 2 3 2 2 4 2" xfId="5501"/>
    <cellStyle name="Обычный 15 2 3 2 2 4 3" xfId="5502"/>
    <cellStyle name="Обычный 15 2 3 2 2 5" xfId="5503"/>
    <cellStyle name="Обычный 15 2 3 2 2 5 2" xfId="5504"/>
    <cellStyle name="Обычный 15 2 3 2 2 6" xfId="5505"/>
    <cellStyle name="Обычный 15 2 3 2 2 7" xfId="5506"/>
    <cellStyle name="Обычный 15 2 3 2 3" xfId="5507"/>
    <cellStyle name="Обычный 15 2 3 2 3 2" xfId="5508"/>
    <cellStyle name="Обычный 15 2 3 2 3 2 2" xfId="5509"/>
    <cellStyle name="Обычный 15 2 3 2 3 2 2 2" xfId="5510"/>
    <cellStyle name="Обычный 15 2 3 2 3 2 2 3" xfId="5511"/>
    <cellStyle name="Обычный 15 2 3 2 3 2 3" xfId="5512"/>
    <cellStyle name="Обычный 15 2 3 2 3 2 4" xfId="5513"/>
    <cellStyle name="Обычный 15 2 3 2 3 3" xfId="5514"/>
    <cellStyle name="Обычный 15 2 3 2 3 3 2" xfId="5515"/>
    <cellStyle name="Обычный 15 2 3 2 3 3 3" xfId="5516"/>
    <cellStyle name="Обычный 15 2 3 2 3 4" xfId="5517"/>
    <cellStyle name="Обычный 15 2 3 2 3 4 2" xfId="5518"/>
    <cellStyle name="Обычный 15 2 3 2 3 5" xfId="5519"/>
    <cellStyle name="Обычный 15 2 3 2 4" xfId="5520"/>
    <cellStyle name="Обычный 15 2 3 2 4 2" xfId="5521"/>
    <cellStyle name="Обычный 15 2 3 2 4 2 2" xfId="5522"/>
    <cellStyle name="Обычный 15 2 3 2 4 2 3" xfId="5523"/>
    <cellStyle name="Обычный 15 2 3 2 4 3" xfId="5524"/>
    <cellStyle name="Обычный 15 2 3 2 4 3 2" xfId="5525"/>
    <cellStyle name="Обычный 15 2 3 2 4 4" xfId="5526"/>
    <cellStyle name="Обычный 15 2 3 2 5" xfId="5527"/>
    <cellStyle name="Обычный 15 2 3 2 5 2" xfId="5528"/>
    <cellStyle name="Обычный 15 2 3 2 5 3" xfId="5529"/>
    <cellStyle name="Обычный 15 2 3 2 6" xfId="5530"/>
    <cellStyle name="Обычный 15 2 3 2 6 2" xfId="5531"/>
    <cellStyle name="Обычный 15 2 3 2 7" xfId="5532"/>
    <cellStyle name="Обычный 15 2 3 2 8" xfId="5533"/>
    <cellStyle name="Обычный 15 2 3 2 9" xfId="5534"/>
    <cellStyle name="Обычный 15 2 3 3" xfId="5535"/>
    <cellStyle name="Обычный 15 2 3 3 2" xfId="5536"/>
    <cellStyle name="Обычный 15 2 3 3 2 2" xfId="5537"/>
    <cellStyle name="Обычный 15 2 3 3 2 2 2" xfId="5538"/>
    <cellStyle name="Обычный 15 2 3 3 2 2 2 2" xfId="5539"/>
    <cellStyle name="Обычный 15 2 3 3 2 2 2 3" xfId="5540"/>
    <cellStyle name="Обычный 15 2 3 3 2 2 3" xfId="5541"/>
    <cellStyle name="Обычный 15 2 3 3 2 2 4" xfId="5542"/>
    <cellStyle name="Обычный 15 2 3 3 2 3" xfId="5543"/>
    <cellStyle name="Обычный 15 2 3 3 2 3 2" xfId="5544"/>
    <cellStyle name="Обычный 15 2 3 3 2 3 3" xfId="5545"/>
    <cellStyle name="Обычный 15 2 3 3 2 4" xfId="5546"/>
    <cellStyle name="Обычный 15 2 3 3 2 4 2" xfId="5547"/>
    <cellStyle name="Обычный 15 2 3 3 2 5" xfId="5548"/>
    <cellStyle name="Обычный 15 2 3 3 3" xfId="5549"/>
    <cellStyle name="Обычный 15 2 3 3 3 2" xfId="5550"/>
    <cellStyle name="Обычный 15 2 3 3 3 2 2" xfId="5551"/>
    <cellStyle name="Обычный 15 2 3 3 3 2 3" xfId="5552"/>
    <cellStyle name="Обычный 15 2 3 3 3 3" xfId="5553"/>
    <cellStyle name="Обычный 15 2 3 3 3 4" xfId="5554"/>
    <cellStyle name="Обычный 15 2 3 3 4" xfId="5555"/>
    <cellStyle name="Обычный 15 2 3 3 4 2" xfId="5556"/>
    <cellStyle name="Обычный 15 2 3 3 4 3" xfId="5557"/>
    <cellStyle name="Обычный 15 2 3 3 5" xfId="5558"/>
    <cellStyle name="Обычный 15 2 3 3 5 2" xfId="5559"/>
    <cellStyle name="Обычный 15 2 3 3 6" xfId="5560"/>
    <cellStyle name="Обычный 15 2 3 3 7" xfId="5561"/>
    <cellStyle name="Обычный 15 2 3 4" xfId="5562"/>
    <cellStyle name="Обычный 15 2 3 4 2" xfId="5563"/>
    <cellStyle name="Обычный 15 2 3 4 2 2" xfId="5564"/>
    <cellStyle name="Обычный 15 2 3 4 2 2 2" xfId="5565"/>
    <cellStyle name="Обычный 15 2 3 4 2 2 3" xfId="5566"/>
    <cellStyle name="Обычный 15 2 3 4 2 3" xfId="5567"/>
    <cellStyle name="Обычный 15 2 3 4 2 4" xfId="5568"/>
    <cellStyle name="Обычный 15 2 3 4 3" xfId="5569"/>
    <cellStyle name="Обычный 15 2 3 4 3 2" xfId="5570"/>
    <cellStyle name="Обычный 15 2 3 4 3 3" xfId="5571"/>
    <cellStyle name="Обычный 15 2 3 4 4" xfId="5572"/>
    <cellStyle name="Обычный 15 2 3 4 4 2" xfId="5573"/>
    <cellStyle name="Обычный 15 2 3 4 5" xfId="5574"/>
    <cellStyle name="Обычный 15 2 3 5" xfId="5575"/>
    <cellStyle name="Обычный 15 2 3 5 2" xfId="5576"/>
    <cellStyle name="Обычный 15 2 3 5 2 2" xfId="5577"/>
    <cellStyle name="Обычный 15 2 3 5 2 3" xfId="5578"/>
    <cellStyle name="Обычный 15 2 3 5 3" xfId="5579"/>
    <cellStyle name="Обычный 15 2 3 5 3 2" xfId="5580"/>
    <cellStyle name="Обычный 15 2 3 5 4" xfId="5581"/>
    <cellStyle name="Обычный 15 2 3 6" xfId="5582"/>
    <cellStyle name="Обычный 15 2 3 6 2" xfId="5583"/>
    <cellStyle name="Обычный 15 2 3 6 3" xfId="5584"/>
    <cellStyle name="Обычный 15 2 3 7" xfId="5585"/>
    <cellStyle name="Обычный 15 2 3 7 2" xfId="5586"/>
    <cellStyle name="Обычный 15 2 3 8" xfId="5587"/>
    <cellStyle name="Обычный 15 2 3 9" xfId="5588"/>
    <cellStyle name="Обычный 15 2 4" xfId="5589"/>
    <cellStyle name="Обычный 15 2 5" xfId="5590"/>
    <cellStyle name="Обычный 15 2 6" xfId="5591"/>
    <cellStyle name="Обычный 15 3" xfId="5592"/>
    <cellStyle name="Обычный 15 3 10" xfId="5593"/>
    <cellStyle name="Обычный 15 3 11" xfId="5594"/>
    <cellStyle name="Обычный 15 3 2" xfId="5595"/>
    <cellStyle name="Обычный 15 3 2 10" xfId="5596"/>
    <cellStyle name="Обычный 15 3 2 2" xfId="5597"/>
    <cellStyle name="Обычный 15 3 2 2 2" xfId="5598"/>
    <cellStyle name="Обычный 15 3 2 2 2 2" xfId="5599"/>
    <cellStyle name="Обычный 15 3 2 2 2 2 2" xfId="5600"/>
    <cellStyle name="Обычный 15 3 2 2 2 2 2 2" xfId="5601"/>
    <cellStyle name="Обычный 15 3 2 2 2 2 2 2 2" xfId="5602"/>
    <cellStyle name="Обычный 15 3 2 2 2 2 2 2 3" xfId="5603"/>
    <cellStyle name="Обычный 15 3 2 2 2 2 2 3" xfId="5604"/>
    <cellStyle name="Обычный 15 3 2 2 2 2 2 4" xfId="5605"/>
    <cellStyle name="Обычный 15 3 2 2 2 2 3" xfId="5606"/>
    <cellStyle name="Обычный 15 3 2 2 2 2 3 2" xfId="5607"/>
    <cellStyle name="Обычный 15 3 2 2 2 2 3 3" xfId="5608"/>
    <cellStyle name="Обычный 15 3 2 2 2 2 4" xfId="5609"/>
    <cellStyle name="Обычный 15 3 2 2 2 2 4 2" xfId="5610"/>
    <cellStyle name="Обычный 15 3 2 2 2 2 5" xfId="5611"/>
    <cellStyle name="Обычный 15 3 2 2 2 3" xfId="5612"/>
    <cellStyle name="Обычный 15 3 2 2 2 3 2" xfId="5613"/>
    <cellStyle name="Обычный 15 3 2 2 2 3 2 2" xfId="5614"/>
    <cellStyle name="Обычный 15 3 2 2 2 3 2 3" xfId="5615"/>
    <cellStyle name="Обычный 15 3 2 2 2 3 3" xfId="5616"/>
    <cellStyle name="Обычный 15 3 2 2 2 3 4" xfId="5617"/>
    <cellStyle name="Обычный 15 3 2 2 2 4" xfId="5618"/>
    <cellStyle name="Обычный 15 3 2 2 2 4 2" xfId="5619"/>
    <cellStyle name="Обычный 15 3 2 2 2 4 3" xfId="5620"/>
    <cellStyle name="Обычный 15 3 2 2 2 5" xfId="5621"/>
    <cellStyle name="Обычный 15 3 2 2 2 5 2" xfId="5622"/>
    <cellStyle name="Обычный 15 3 2 2 2 6" xfId="5623"/>
    <cellStyle name="Обычный 15 3 2 2 2 7" xfId="5624"/>
    <cellStyle name="Обычный 15 3 2 2 3" xfId="5625"/>
    <cellStyle name="Обычный 15 3 2 2 3 2" xfId="5626"/>
    <cellStyle name="Обычный 15 3 2 2 3 2 2" xfId="5627"/>
    <cellStyle name="Обычный 15 3 2 2 3 2 2 2" xfId="5628"/>
    <cellStyle name="Обычный 15 3 2 2 3 2 2 3" xfId="5629"/>
    <cellStyle name="Обычный 15 3 2 2 3 2 3" xfId="5630"/>
    <cellStyle name="Обычный 15 3 2 2 3 2 4" xfId="5631"/>
    <cellStyle name="Обычный 15 3 2 2 3 3" xfId="5632"/>
    <cellStyle name="Обычный 15 3 2 2 3 3 2" xfId="5633"/>
    <cellStyle name="Обычный 15 3 2 2 3 3 3" xfId="5634"/>
    <cellStyle name="Обычный 15 3 2 2 3 4" xfId="5635"/>
    <cellStyle name="Обычный 15 3 2 2 3 4 2" xfId="5636"/>
    <cellStyle name="Обычный 15 3 2 2 3 5" xfId="5637"/>
    <cellStyle name="Обычный 15 3 2 2 4" xfId="5638"/>
    <cellStyle name="Обычный 15 3 2 2 4 2" xfId="5639"/>
    <cellStyle name="Обычный 15 3 2 2 4 2 2" xfId="5640"/>
    <cellStyle name="Обычный 15 3 2 2 4 2 3" xfId="5641"/>
    <cellStyle name="Обычный 15 3 2 2 4 3" xfId="5642"/>
    <cellStyle name="Обычный 15 3 2 2 4 3 2" xfId="5643"/>
    <cellStyle name="Обычный 15 3 2 2 4 4" xfId="5644"/>
    <cellStyle name="Обычный 15 3 2 2 5" xfId="5645"/>
    <cellStyle name="Обычный 15 3 2 2 5 2" xfId="5646"/>
    <cellStyle name="Обычный 15 3 2 2 5 3" xfId="5647"/>
    <cellStyle name="Обычный 15 3 2 2 6" xfId="5648"/>
    <cellStyle name="Обычный 15 3 2 2 6 2" xfId="5649"/>
    <cellStyle name="Обычный 15 3 2 2 7" xfId="5650"/>
    <cellStyle name="Обычный 15 3 2 2 8" xfId="5651"/>
    <cellStyle name="Обычный 15 3 2 2 9" xfId="5652"/>
    <cellStyle name="Обычный 15 3 2 3" xfId="5653"/>
    <cellStyle name="Обычный 15 3 2 3 2" xfId="5654"/>
    <cellStyle name="Обычный 15 3 2 3 2 2" xfId="5655"/>
    <cellStyle name="Обычный 15 3 2 3 2 2 2" xfId="5656"/>
    <cellStyle name="Обычный 15 3 2 3 2 2 2 2" xfId="5657"/>
    <cellStyle name="Обычный 15 3 2 3 2 2 2 3" xfId="5658"/>
    <cellStyle name="Обычный 15 3 2 3 2 2 3" xfId="5659"/>
    <cellStyle name="Обычный 15 3 2 3 2 2 4" xfId="5660"/>
    <cellStyle name="Обычный 15 3 2 3 2 3" xfId="5661"/>
    <cellStyle name="Обычный 15 3 2 3 2 3 2" xfId="5662"/>
    <cellStyle name="Обычный 15 3 2 3 2 3 3" xfId="5663"/>
    <cellStyle name="Обычный 15 3 2 3 2 4" xfId="5664"/>
    <cellStyle name="Обычный 15 3 2 3 2 4 2" xfId="5665"/>
    <cellStyle name="Обычный 15 3 2 3 2 5" xfId="5666"/>
    <cellStyle name="Обычный 15 3 2 3 3" xfId="5667"/>
    <cellStyle name="Обычный 15 3 2 3 3 2" xfId="5668"/>
    <cellStyle name="Обычный 15 3 2 3 3 2 2" xfId="5669"/>
    <cellStyle name="Обычный 15 3 2 3 3 2 3" xfId="5670"/>
    <cellStyle name="Обычный 15 3 2 3 3 3" xfId="5671"/>
    <cellStyle name="Обычный 15 3 2 3 3 4" xfId="5672"/>
    <cellStyle name="Обычный 15 3 2 3 4" xfId="5673"/>
    <cellStyle name="Обычный 15 3 2 3 4 2" xfId="5674"/>
    <cellStyle name="Обычный 15 3 2 3 4 3" xfId="5675"/>
    <cellStyle name="Обычный 15 3 2 3 5" xfId="5676"/>
    <cellStyle name="Обычный 15 3 2 3 5 2" xfId="5677"/>
    <cellStyle name="Обычный 15 3 2 3 6" xfId="5678"/>
    <cellStyle name="Обычный 15 3 2 3 7" xfId="5679"/>
    <cellStyle name="Обычный 15 3 2 4" xfId="5680"/>
    <cellStyle name="Обычный 15 3 2 4 2" xfId="5681"/>
    <cellStyle name="Обычный 15 3 2 4 2 2" xfId="5682"/>
    <cellStyle name="Обычный 15 3 2 4 2 2 2" xfId="5683"/>
    <cellStyle name="Обычный 15 3 2 4 2 2 3" xfId="5684"/>
    <cellStyle name="Обычный 15 3 2 4 2 3" xfId="5685"/>
    <cellStyle name="Обычный 15 3 2 4 2 4" xfId="5686"/>
    <cellStyle name="Обычный 15 3 2 4 3" xfId="5687"/>
    <cellStyle name="Обычный 15 3 2 4 3 2" xfId="5688"/>
    <cellStyle name="Обычный 15 3 2 4 3 3" xfId="5689"/>
    <cellStyle name="Обычный 15 3 2 4 4" xfId="5690"/>
    <cellStyle name="Обычный 15 3 2 4 4 2" xfId="5691"/>
    <cellStyle name="Обычный 15 3 2 4 5" xfId="5692"/>
    <cellStyle name="Обычный 15 3 2 5" xfId="5693"/>
    <cellStyle name="Обычный 15 3 2 5 2" xfId="5694"/>
    <cellStyle name="Обычный 15 3 2 5 2 2" xfId="5695"/>
    <cellStyle name="Обычный 15 3 2 5 2 3" xfId="5696"/>
    <cellStyle name="Обычный 15 3 2 5 3" xfId="5697"/>
    <cellStyle name="Обычный 15 3 2 5 3 2" xfId="5698"/>
    <cellStyle name="Обычный 15 3 2 5 4" xfId="5699"/>
    <cellStyle name="Обычный 15 3 2 6" xfId="5700"/>
    <cellStyle name="Обычный 15 3 2 6 2" xfId="5701"/>
    <cellStyle name="Обычный 15 3 2 6 3" xfId="5702"/>
    <cellStyle name="Обычный 15 3 2 7" xfId="5703"/>
    <cellStyle name="Обычный 15 3 2 7 2" xfId="5704"/>
    <cellStyle name="Обычный 15 3 2 8" xfId="5705"/>
    <cellStyle name="Обычный 15 3 2 9" xfId="5706"/>
    <cellStyle name="Обычный 15 3 3" xfId="5707"/>
    <cellStyle name="Обычный 15 3 3 2" xfId="5708"/>
    <cellStyle name="Обычный 15 3 3 2 2" xfId="5709"/>
    <cellStyle name="Обычный 15 3 3 2 2 2" xfId="5710"/>
    <cellStyle name="Обычный 15 3 3 2 2 2 2" xfId="5711"/>
    <cellStyle name="Обычный 15 3 3 2 2 2 2 2" xfId="5712"/>
    <cellStyle name="Обычный 15 3 3 2 2 2 2 3" xfId="5713"/>
    <cellStyle name="Обычный 15 3 3 2 2 2 3" xfId="5714"/>
    <cellStyle name="Обычный 15 3 3 2 2 2 4" xfId="5715"/>
    <cellStyle name="Обычный 15 3 3 2 2 3" xfId="5716"/>
    <cellStyle name="Обычный 15 3 3 2 2 3 2" xfId="5717"/>
    <cellStyle name="Обычный 15 3 3 2 2 3 3" xfId="5718"/>
    <cellStyle name="Обычный 15 3 3 2 2 4" xfId="5719"/>
    <cellStyle name="Обычный 15 3 3 2 2 4 2" xfId="5720"/>
    <cellStyle name="Обычный 15 3 3 2 2 5" xfId="5721"/>
    <cellStyle name="Обычный 15 3 3 2 3" xfId="5722"/>
    <cellStyle name="Обычный 15 3 3 2 3 2" xfId="5723"/>
    <cellStyle name="Обычный 15 3 3 2 3 2 2" xfId="5724"/>
    <cellStyle name="Обычный 15 3 3 2 3 2 3" xfId="5725"/>
    <cellStyle name="Обычный 15 3 3 2 3 3" xfId="5726"/>
    <cellStyle name="Обычный 15 3 3 2 3 4" xfId="5727"/>
    <cellStyle name="Обычный 15 3 3 2 4" xfId="5728"/>
    <cellStyle name="Обычный 15 3 3 2 4 2" xfId="5729"/>
    <cellStyle name="Обычный 15 3 3 2 4 3" xfId="5730"/>
    <cellStyle name="Обычный 15 3 3 2 5" xfId="5731"/>
    <cellStyle name="Обычный 15 3 3 2 5 2" xfId="5732"/>
    <cellStyle name="Обычный 15 3 3 2 6" xfId="5733"/>
    <cellStyle name="Обычный 15 3 3 2 7" xfId="5734"/>
    <cellStyle name="Обычный 15 3 3 3" xfId="5735"/>
    <cellStyle name="Обычный 15 3 3 3 2" xfId="5736"/>
    <cellStyle name="Обычный 15 3 3 3 2 2" xfId="5737"/>
    <cellStyle name="Обычный 15 3 3 3 2 2 2" xfId="5738"/>
    <cellStyle name="Обычный 15 3 3 3 2 2 3" xfId="5739"/>
    <cellStyle name="Обычный 15 3 3 3 2 3" xfId="5740"/>
    <cellStyle name="Обычный 15 3 3 3 2 4" xfId="5741"/>
    <cellStyle name="Обычный 15 3 3 3 3" xfId="5742"/>
    <cellStyle name="Обычный 15 3 3 3 3 2" xfId="5743"/>
    <cellStyle name="Обычный 15 3 3 3 3 3" xfId="5744"/>
    <cellStyle name="Обычный 15 3 3 3 4" xfId="5745"/>
    <cellStyle name="Обычный 15 3 3 3 4 2" xfId="5746"/>
    <cellStyle name="Обычный 15 3 3 3 5" xfId="5747"/>
    <cellStyle name="Обычный 15 3 3 4" xfId="5748"/>
    <cellStyle name="Обычный 15 3 3 4 2" xfId="5749"/>
    <cellStyle name="Обычный 15 3 3 4 2 2" xfId="5750"/>
    <cellStyle name="Обычный 15 3 3 4 2 3" xfId="5751"/>
    <cellStyle name="Обычный 15 3 3 4 3" xfId="5752"/>
    <cellStyle name="Обычный 15 3 3 4 3 2" xfId="5753"/>
    <cellStyle name="Обычный 15 3 3 4 4" xfId="5754"/>
    <cellStyle name="Обычный 15 3 3 5" xfId="5755"/>
    <cellStyle name="Обычный 15 3 3 5 2" xfId="5756"/>
    <cellStyle name="Обычный 15 3 3 5 3" xfId="5757"/>
    <cellStyle name="Обычный 15 3 3 6" xfId="5758"/>
    <cellStyle name="Обычный 15 3 3 6 2" xfId="5759"/>
    <cellStyle name="Обычный 15 3 3 7" xfId="5760"/>
    <cellStyle name="Обычный 15 3 3 8" xfId="5761"/>
    <cellStyle name="Обычный 15 3 3 9" xfId="5762"/>
    <cellStyle name="Обычный 15 3 4" xfId="5763"/>
    <cellStyle name="Обычный 15 3 4 2" xfId="5764"/>
    <cellStyle name="Обычный 15 3 4 2 2" xfId="5765"/>
    <cellStyle name="Обычный 15 3 4 2 2 2" xfId="5766"/>
    <cellStyle name="Обычный 15 3 4 2 2 2 2" xfId="5767"/>
    <cellStyle name="Обычный 15 3 4 2 2 2 3" xfId="5768"/>
    <cellStyle name="Обычный 15 3 4 2 2 3" xfId="5769"/>
    <cellStyle name="Обычный 15 3 4 2 2 4" xfId="5770"/>
    <cellStyle name="Обычный 15 3 4 2 3" xfId="5771"/>
    <cellStyle name="Обычный 15 3 4 2 3 2" xfId="5772"/>
    <cellStyle name="Обычный 15 3 4 2 3 3" xfId="5773"/>
    <cellStyle name="Обычный 15 3 4 2 4" xfId="5774"/>
    <cellStyle name="Обычный 15 3 4 2 4 2" xfId="5775"/>
    <cellStyle name="Обычный 15 3 4 2 5" xfId="5776"/>
    <cellStyle name="Обычный 15 3 4 3" xfId="5777"/>
    <cellStyle name="Обычный 15 3 4 3 2" xfId="5778"/>
    <cellStyle name="Обычный 15 3 4 3 2 2" xfId="5779"/>
    <cellStyle name="Обычный 15 3 4 3 2 3" xfId="5780"/>
    <cellStyle name="Обычный 15 3 4 3 3" xfId="5781"/>
    <cellStyle name="Обычный 15 3 4 3 4" xfId="5782"/>
    <cellStyle name="Обычный 15 3 4 4" xfId="5783"/>
    <cellStyle name="Обычный 15 3 4 4 2" xfId="5784"/>
    <cellStyle name="Обычный 15 3 4 4 3" xfId="5785"/>
    <cellStyle name="Обычный 15 3 4 5" xfId="5786"/>
    <cellStyle name="Обычный 15 3 4 5 2" xfId="5787"/>
    <cellStyle name="Обычный 15 3 4 6" xfId="5788"/>
    <cellStyle name="Обычный 15 3 4 7" xfId="5789"/>
    <cellStyle name="Обычный 15 3 5" xfId="5790"/>
    <cellStyle name="Обычный 15 3 5 2" xfId="5791"/>
    <cellStyle name="Обычный 15 3 5 2 2" xfId="5792"/>
    <cellStyle name="Обычный 15 3 5 2 2 2" xfId="5793"/>
    <cellStyle name="Обычный 15 3 5 2 2 3" xfId="5794"/>
    <cellStyle name="Обычный 15 3 5 2 3" xfId="5795"/>
    <cellStyle name="Обычный 15 3 5 2 4" xfId="5796"/>
    <cellStyle name="Обычный 15 3 5 3" xfId="5797"/>
    <cellStyle name="Обычный 15 3 5 3 2" xfId="5798"/>
    <cellStyle name="Обычный 15 3 5 3 3" xfId="5799"/>
    <cellStyle name="Обычный 15 3 5 4" xfId="5800"/>
    <cellStyle name="Обычный 15 3 5 4 2" xfId="5801"/>
    <cellStyle name="Обычный 15 3 5 5" xfId="5802"/>
    <cellStyle name="Обычный 15 3 6" xfId="5803"/>
    <cellStyle name="Обычный 15 3 6 2" xfId="5804"/>
    <cellStyle name="Обычный 15 3 6 2 2" xfId="5805"/>
    <cellStyle name="Обычный 15 3 6 2 3" xfId="5806"/>
    <cellStyle name="Обычный 15 3 6 3" xfId="5807"/>
    <cellStyle name="Обычный 15 3 6 3 2" xfId="5808"/>
    <cellStyle name="Обычный 15 3 6 4" xfId="5809"/>
    <cellStyle name="Обычный 15 3 7" xfId="5810"/>
    <cellStyle name="Обычный 15 3 7 2" xfId="5811"/>
    <cellStyle name="Обычный 15 3 7 3" xfId="5812"/>
    <cellStyle name="Обычный 15 3 8" xfId="5813"/>
    <cellStyle name="Обычный 15 3 8 2" xfId="5814"/>
    <cellStyle name="Обычный 15 3 9" xfId="5815"/>
    <cellStyle name="Обычный 15 3_К2 откорректированная" xfId="12305"/>
    <cellStyle name="Обычный 15 4" xfId="5816"/>
    <cellStyle name="Обычный 15 4 10" xfId="5817"/>
    <cellStyle name="Обычный 15 4 2" xfId="5818"/>
    <cellStyle name="Обычный 15 4 2 2" xfId="5819"/>
    <cellStyle name="Обычный 15 4 2 2 2" xfId="5820"/>
    <cellStyle name="Обычный 15 4 2 2 2 2" xfId="5821"/>
    <cellStyle name="Обычный 15 4 2 2 2 2 2" xfId="5822"/>
    <cellStyle name="Обычный 15 4 2 2 2 2 2 2" xfId="5823"/>
    <cellStyle name="Обычный 15 4 2 2 2 2 2 3" xfId="5824"/>
    <cellStyle name="Обычный 15 4 2 2 2 2 3" xfId="5825"/>
    <cellStyle name="Обычный 15 4 2 2 2 2 4" xfId="5826"/>
    <cellStyle name="Обычный 15 4 2 2 2 3" xfId="5827"/>
    <cellStyle name="Обычный 15 4 2 2 2 3 2" xfId="5828"/>
    <cellStyle name="Обычный 15 4 2 2 2 3 3" xfId="5829"/>
    <cellStyle name="Обычный 15 4 2 2 2 4" xfId="5830"/>
    <cellStyle name="Обычный 15 4 2 2 2 4 2" xfId="5831"/>
    <cellStyle name="Обычный 15 4 2 2 2 5" xfId="5832"/>
    <cellStyle name="Обычный 15 4 2 2 3" xfId="5833"/>
    <cellStyle name="Обычный 15 4 2 2 3 2" xfId="5834"/>
    <cellStyle name="Обычный 15 4 2 2 3 2 2" xfId="5835"/>
    <cellStyle name="Обычный 15 4 2 2 3 2 3" xfId="5836"/>
    <cellStyle name="Обычный 15 4 2 2 3 3" xfId="5837"/>
    <cellStyle name="Обычный 15 4 2 2 3 4" xfId="5838"/>
    <cellStyle name="Обычный 15 4 2 2 4" xfId="5839"/>
    <cellStyle name="Обычный 15 4 2 2 4 2" xfId="5840"/>
    <cellStyle name="Обычный 15 4 2 2 4 3" xfId="5841"/>
    <cellStyle name="Обычный 15 4 2 2 5" xfId="5842"/>
    <cellStyle name="Обычный 15 4 2 2 5 2" xfId="5843"/>
    <cellStyle name="Обычный 15 4 2 2 6" xfId="5844"/>
    <cellStyle name="Обычный 15 4 2 2 7" xfId="5845"/>
    <cellStyle name="Обычный 15 4 2 3" xfId="5846"/>
    <cellStyle name="Обычный 15 4 2 3 2" xfId="5847"/>
    <cellStyle name="Обычный 15 4 2 3 2 2" xfId="5848"/>
    <cellStyle name="Обычный 15 4 2 3 2 2 2" xfId="5849"/>
    <cellStyle name="Обычный 15 4 2 3 2 2 3" xfId="5850"/>
    <cellStyle name="Обычный 15 4 2 3 2 3" xfId="5851"/>
    <cellStyle name="Обычный 15 4 2 3 2 4" xfId="5852"/>
    <cellStyle name="Обычный 15 4 2 3 3" xfId="5853"/>
    <cellStyle name="Обычный 15 4 2 3 3 2" xfId="5854"/>
    <cellStyle name="Обычный 15 4 2 3 3 3" xfId="5855"/>
    <cellStyle name="Обычный 15 4 2 3 4" xfId="5856"/>
    <cellStyle name="Обычный 15 4 2 3 4 2" xfId="5857"/>
    <cellStyle name="Обычный 15 4 2 3 5" xfId="5858"/>
    <cellStyle name="Обычный 15 4 2 4" xfId="5859"/>
    <cellStyle name="Обычный 15 4 2 4 2" xfId="5860"/>
    <cellStyle name="Обычный 15 4 2 4 2 2" xfId="5861"/>
    <cellStyle name="Обычный 15 4 2 4 2 3" xfId="5862"/>
    <cellStyle name="Обычный 15 4 2 4 3" xfId="5863"/>
    <cellStyle name="Обычный 15 4 2 4 3 2" xfId="5864"/>
    <cellStyle name="Обычный 15 4 2 4 4" xfId="5865"/>
    <cellStyle name="Обычный 15 4 2 5" xfId="5866"/>
    <cellStyle name="Обычный 15 4 2 5 2" xfId="5867"/>
    <cellStyle name="Обычный 15 4 2 5 3" xfId="5868"/>
    <cellStyle name="Обычный 15 4 2 6" xfId="5869"/>
    <cellStyle name="Обычный 15 4 2 6 2" xfId="5870"/>
    <cellStyle name="Обычный 15 4 2 7" xfId="5871"/>
    <cellStyle name="Обычный 15 4 2 8" xfId="5872"/>
    <cellStyle name="Обычный 15 4 2 9" xfId="5873"/>
    <cellStyle name="Обычный 15 4 3" xfId="5874"/>
    <cellStyle name="Обычный 15 4 3 2" xfId="5875"/>
    <cellStyle name="Обычный 15 4 3 2 2" xfId="5876"/>
    <cellStyle name="Обычный 15 4 3 2 2 2" xfId="5877"/>
    <cellStyle name="Обычный 15 4 3 2 2 2 2" xfId="5878"/>
    <cellStyle name="Обычный 15 4 3 2 2 2 3" xfId="5879"/>
    <cellStyle name="Обычный 15 4 3 2 2 3" xfId="5880"/>
    <cellStyle name="Обычный 15 4 3 2 2 4" xfId="5881"/>
    <cellStyle name="Обычный 15 4 3 2 3" xfId="5882"/>
    <cellStyle name="Обычный 15 4 3 2 3 2" xfId="5883"/>
    <cellStyle name="Обычный 15 4 3 2 3 3" xfId="5884"/>
    <cellStyle name="Обычный 15 4 3 2 4" xfId="5885"/>
    <cellStyle name="Обычный 15 4 3 2 4 2" xfId="5886"/>
    <cellStyle name="Обычный 15 4 3 2 5" xfId="5887"/>
    <cellStyle name="Обычный 15 4 3 3" xfId="5888"/>
    <cellStyle name="Обычный 15 4 3 3 2" xfId="5889"/>
    <cellStyle name="Обычный 15 4 3 3 2 2" xfId="5890"/>
    <cellStyle name="Обычный 15 4 3 3 2 3" xfId="5891"/>
    <cellStyle name="Обычный 15 4 3 3 3" xfId="5892"/>
    <cellStyle name="Обычный 15 4 3 3 4" xfId="5893"/>
    <cellStyle name="Обычный 15 4 3 4" xfId="5894"/>
    <cellStyle name="Обычный 15 4 3 4 2" xfId="5895"/>
    <cellStyle name="Обычный 15 4 3 4 3" xfId="5896"/>
    <cellStyle name="Обычный 15 4 3 5" xfId="5897"/>
    <cellStyle name="Обычный 15 4 3 5 2" xfId="5898"/>
    <cellStyle name="Обычный 15 4 3 6" xfId="5899"/>
    <cellStyle name="Обычный 15 4 3 7" xfId="5900"/>
    <cellStyle name="Обычный 15 4 4" xfId="5901"/>
    <cellStyle name="Обычный 15 4 4 2" xfId="5902"/>
    <cellStyle name="Обычный 15 4 4 2 2" xfId="5903"/>
    <cellStyle name="Обычный 15 4 4 2 2 2" xfId="5904"/>
    <cellStyle name="Обычный 15 4 4 2 2 3" xfId="5905"/>
    <cellStyle name="Обычный 15 4 4 2 3" xfId="5906"/>
    <cellStyle name="Обычный 15 4 4 2 4" xfId="5907"/>
    <cellStyle name="Обычный 15 4 4 3" xfId="5908"/>
    <cellStyle name="Обычный 15 4 4 3 2" xfId="5909"/>
    <cellStyle name="Обычный 15 4 4 3 3" xfId="5910"/>
    <cellStyle name="Обычный 15 4 4 4" xfId="5911"/>
    <cellStyle name="Обычный 15 4 4 4 2" xfId="5912"/>
    <cellStyle name="Обычный 15 4 4 5" xfId="5913"/>
    <cellStyle name="Обычный 15 4 5" xfId="5914"/>
    <cellStyle name="Обычный 15 4 5 2" xfId="5915"/>
    <cellStyle name="Обычный 15 4 5 2 2" xfId="5916"/>
    <cellStyle name="Обычный 15 4 5 2 3" xfId="5917"/>
    <cellStyle name="Обычный 15 4 5 3" xfId="5918"/>
    <cellStyle name="Обычный 15 4 5 3 2" xfId="5919"/>
    <cellStyle name="Обычный 15 4 5 4" xfId="5920"/>
    <cellStyle name="Обычный 15 4 6" xfId="5921"/>
    <cellStyle name="Обычный 15 4 6 2" xfId="5922"/>
    <cellStyle name="Обычный 15 4 6 3" xfId="5923"/>
    <cellStyle name="Обычный 15 4 7" xfId="5924"/>
    <cellStyle name="Обычный 15 4 7 2" xfId="5925"/>
    <cellStyle name="Обычный 15 4 8" xfId="5926"/>
    <cellStyle name="Обычный 15 4 9" xfId="5927"/>
    <cellStyle name="Обычный 15 5" xfId="5928"/>
    <cellStyle name="Обычный 15 6" xfId="5929"/>
    <cellStyle name="Обычный 15 6 2" xfId="5930"/>
    <cellStyle name="Обычный 15 6 2 2" xfId="5931"/>
    <cellStyle name="Обычный 15 6 2 2 2" xfId="5932"/>
    <cellStyle name="Обычный 15 6 2 2 2 2" xfId="5933"/>
    <cellStyle name="Обычный 15 6 2 2 2 2 2" xfId="5934"/>
    <cellStyle name="Обычный 15 6 2 2 2 2 3" xfId="5935"/>
    <cellStyle name="Обычный 15 6 2 2 2 3" xfId="5936"/>
    <cellStyle name="Обычный 15 6 2 2 2 4" xfId="5937"/>
    <cellStyle name="Обычный 15 6 2 2 3" xfId="5938"/>
    <cellStyle name="Обычный 15 6 2 2 3 2" xfId="5939"/>
    <cellStyle name="Обычный 15 6 2 2 3 3" xfId="5940"/>
    <cellStyle name="Обычный 15 6 2 2 4" xfId="5941"/>
    <cellStyle name="Обычный 15 6 2 2 4 2" xfId="5942"/>
    <cellStyle name="Обычный 15 6 2 2 5" xfId="5943"/>
    <cellStyle name="Обычный 15 6 2 3" xfId="5944"/>
    <cellStyle name="Обычный 15 6 2 3 2" xfId="5945"/>
    <cellStyle name="Обычный 15 6 2 3 2 2" xfId="5946"/>
    <cellStyle name="Обычный 15 6 2 3 2 3" xfId="5947"/>
    <cellStyle name="Обычный 15 6 2 3 3" xfId="5948"/>
    <cellStyle name="Обычный 15 6 2 3 4" xfId="5949"/>
    <cellStyle name="Обычный 15 6 2 4" xfId="5950"/>
    <cellStyle name="Обычный 15 6 2 4 2" xfId="5951"/>
    <cellStyle name="Обычный 15 6 2 4 3" xfId="5952"/>
    <cellStyle name="Обычный 15 6 2 5" xfId="5953"/>
    <cellStyle name="Обычный 15 6 2 5 2" xfId="5954"/>
    <cellStyle name="Обычный 15 6 2 6" xfId="5955"/>
    <cellStyle name="Обычный 15 6 2 7" xfId="5956"/>
    <cellStyle name="Обычный 15 6 3" xfId="5957"/>
    <cellStyle name="Обычный 15 6 3 2" xfId="5958"/>
    <cellStyle name="Обычный 15 6 3 2 2" xfId="5959"/>
    <cellStyle name="Обычный 15 6 3 2 2 2" xfId="5960"/>
    <cellStyle name="Обычный 15 6 3 2 2 3" xfId="5961"/>
    <cellStyle name="Обычный 15 6 3 2 3" xfId="5962"/>
    <cellStyle name="Обычный 15 6 3 2 4" xfId="5963"/>
    <cellStyle name="Обычный 15 6 3 3" xfId="5964"/>
    <cellStyle name="Обычный 15 6 3 3 2" xfId="5965"/>
    <cellStyle name="Обычный 15 6 3 3 3" xfId="5966"/>
    <cellStyle name="Обычный 15 6 3 4" xfId="5967"/>
    <cellStyle name="Обычный 15 6 3 4 2" xfId="5968"/>
    <cellStyle name="Обычный 15 6 3 5" xfId="5969"/>
    <cellStyle name="Обычный 15 6 4" xfId="5970"/>
    <cellStyle name="Обычный 15 6 4 2" xfId="5971"/>
    <cellStyle name="Обычный 15 6 4 2 2" xfId="5972"/>
    <cellStyle name="Обычный 15 6 4 2 3" xfId="5973"/>
    <cellStyle name="Обычный 15 6 4 3" xfId="5974"/>
    <cellStyle name="Обычный 15 6 4 3 2" xfId="5975"/>
    <cellStyle name="Обычный 15 6 4 4" xfId="5976"/>
    <cellStyle name="Обычный 15 6 5" xfId="5977"/>
    <cellStyle name="Обычный 15 6 5 2" xfId="5978"/>
    <cellStyle name="Обычный 15 6 5 3" xfId="5979"/>
    <cellStyle name="Обычный 15 6 6" xfId="5980"/>
    <cellStyle name="Обычный 15 6 6 2" xfId="5981"/>
    <cellStyle name="Обычный 15 6 7" xfId="5982"/>
    <cellStyle name="Обычный 15 6 8" xfId="5983"/>
    <cellStyle name="Обычный 15 6 9" xfId="5984"/>
    <cellStyle name="Обычный 15 7" xfId="5985"/>
    <cellStyle name="Обычный 15 7 2" xfId="5986"/>
    <cellStyle name="Обычный 15 7 2 2" xfId="5987"/>
    <cellStyle name="Обычный 15 7 2 2 2" xfId="5988"/>
    <cellStyle name="Обычный 15 7 2 2 2 2" xfId="5989"/>
    <cellStyle name="Обычный 15 7 2 2 2 2 2" xfId="5990"/>
    <cellStyle name="Обычный 15 7 2 2 2 2 3" xfId="5991"/>
    <cellStyle name="Обычный 15 7 2 2 2 3" xfId="5992"/>
    <cellStyle name="Обычный 15 7 2 2 2 4" xfId="5993"/>
    <cellStyle name="Обычный 15 7 2 2 3" xfId="5994"/>
    <cellStyle name="Обычный 15 7 2 2 3 2" xfId="5995"/>
    <cellStyle name="Обычный 15 7 2 2 3 3" xfId="5996"/>
    <cellStyle name="Обычный 15 7 2 2 4" xfId="5997"/>
    <cellStyle name="Обычный 15 7 2 2 4 2" xfId="5998"/>
    <cellStyle name="Обычный 15 7 2 2 5" xfId="5999"/>
    <cellStyle name="Обычный 15 7 2 3" xfId="6000"/>
    <cellStyle name="Обычный 15 7 2 3 2" xfId="6001"/>
    <cellStyle name="Обычный 15 7 2 3 2 2" xfId="6002"/>
    <cellStyle name="Обычный 15 7 2 3 2 3" xfId="6003"/>
    <cellStyle name="Обычный 15 7 2 3 3" xfId="6004"/>
    <cellStyle name="Обычный 15 7 2 3 4" xfId="6005"/>
    <cellStyle name="Обычный 15 7 2 4" xfId="6006"/>
    <cellStyle name="Обычный 15 7 2 4 2" xfId="6007"/>
    <cellStyle name="Обычный 15 7 2 4 3" xfId="6008"/>
    <cellStyle name="Обычный 15 7 2 5" xfId="6009"/>
    <cellStyle name="Обычный 15 7 2 5 2" xfId="6010"/>
    <cellStyle name="Обычный 15 7 2 6" xfId="6011"/>
    <cellStyle name="Обычный 15 7 2 7" xfId="6012"/>
    <cellStyle name="Обычный 15 7 3" xfId="6013"/>
    <cellStyle name="Обычный 15 7 3 2" xfId="6014"/>
    <cellStyle name="Обычный 15 7 3 2 2" xfId="6015"/>
    <cellStyle name="Обычный 15 7 3 2 2 2" xfId="6016"/>
    <cellStyle name="Обычный 15 7 3 2 2 3" xfId="6017"/>
    <cellStyle name="Обычный 15 7 3 2 3" xfId="6018"/>
    <cellStyle name="Обычный 15 7 3 2 4" xfId="6019"/>
    <cellStyle name="Обычный 15 7 3 3" xfId="6020"/>
    <cellStyle name="Обычный 15 7 3 3 2" xfId="6021"/>
    <cellStyle name="Обычный 15 7 3 3 3" xfId="6022"/>
    <cellStyle name="Обычный 15 7 3 4" xfId="6023"/>
    <cellStyle name="Обычный 15 7 3 4 2" xfId="6024"/>
    <cellStyle name="Обычный 15 7 3 5" xfId="6025"/>
    <cellStyle name="Обычный 15 7 4" xfId="6026"/>
    <cellStyle name="Обычный 15 7 4 2" xfId="6027"/>
    <cellStyle name="Обычный 15 7 4 2 2" xfId="6028"/>
    <cellStyle name="Обычный 15 7 4 2 3" xfId="6029"/>
    <cellStyle name="Обычный 15 7 4 3" xfId="6030"/>
    <cellStyle name="Обычный 15 7 4 3 2" xfId="6031"/>
    <cellStyle name="Обычный 15 7 4 4" xfId="6032"/>
    <cellStyle name="Обычный 15 7 5" xfId="6033"/>
    <cellStyle name="Обычный 15 7 5 2" xfId="6034"/>
    <cellStyle name="Обычный 15 7 5 3" xfId="6035"/>
    <cellStyle name="Обычный 15 7 6" xfId="6036"/>
    <cellStyle name="Обычный 15 7 6 2" xfId="6037"/>
    <cellStyle name="Обычный 15 7 7" xfId="6038"/>
    <cellStyle name="Обычный 15 7 8" xfId="6039"/>
    <cellStyle name="Обычный 15 7 9" xfId="6040"/>
    <cellStyle name="Обычный 15 8" xfId="6041"/>
    <cellStyle name="Обычный 15 8 2" xfId="6042"/>
    <cellStyle name="Обычный 15 8 2 2" xfId="6043"/>
    <cellStyle name="Обычный 15 8 2 3" xfId="6044"/>
    <cellStyle name="Обычный 15 8 3" xfId="6045"/>
    <cellStyle name="Обычный 15 8 4" xfId="6046"/>
    <cellStyle name="Обычный 15 9" xfId="6047"/>
    <cellStyle name="Обычный 15_К2 откорректированная" xfId="12306"/>
    <cellStyle name="Обычный 16" xfId="6048"/>
    <cellStyle name="Обычный 16 2" xfId="6049"/>
    <cellStyle name="Обычный 16 2 2" xfId="6050"/>
    <cellStyle name="Обычный 16 2 3" xfId="6051"/>
    <cellStyle name="Обычный 16 3" xfId="6052"/>
    <cellStyle name="Обычный 16 4" xfId="6053"/>
    <cellStyle name="Обычный 17" xfId="6054"/>
    <cellStyle name="Обычный 17 10" xfId="6055"/>
    <cellStyle name="Обычный 17 2" xfId="6056"/>
    <cellStyle name="Обычный 17 2 10" xfId="6057"/>
    <cellStyle name="Обычный 17 2 11" xfId="6058"/>
    <cellStyle name="Обычный 17 2 12" xfId="6059"/>
    <cellStyle name="Обычный 17 2 2" xfId="6060"/>
    <cellStyle name="Обычный 17 2 2 2" xfId="6061"/>
    <cellStyle name="Обычный 17 2 3" xfId="6062"/>
    <cellStyle name="Обычный 17 2 3 10" xfId="6063"/>
    <cellStyle name="Обычный 17 2 3 2" xfId="6064"/>
    <cellStyle name="Обычный 17 2 3 2 2" xfId="6065"/>
    <cellStyle name="Обычный 17 2 3 2 2 2" xfId="6066"/>
    <cellStyle name="Обычный 17 2 3 2 2 2 2" xfId="6067"/>
    <cellStyle name="Обычный 17 2 3 2 2 2 2 2" xfId="6068"/>
    <cellStyle name="Обычный 17 2 3 2 2 2 2 2 2" xfId="6069"/>
    <cellStyle name="Обычный 17 2 3 2 2 2 2 2 3" xfId="6070"/>
    <cellStyle name="Обычный 17 2 3 2 2 2 2 3" xfId="6071"/>
    <cellStyle name="Обычный 17 2 3 2 2 2 2 4" xfId="6072"/>
    <cellStyle name="Обычный 17 2 3 2 2 2 3" xfId="6073"/>
    <cellStyle name="Обычный 17 2 3 2 2 2 3 2" xfId="6074"/>
    <cellStyle name="Обычный 17 2 3 2 2 2 3 3" xfId="6075"/>
    <cellStyle name="Обычный 17 2 3 2 2 2 4" xfId="6076"/>
    <cellStyle name="Обычный 17 2 3 2 2 2 4 2" xfId="6077"/>
    <cellStyle name="Обычный 17 2 3 2 2 2 5" xfId="6078"/>
    <cellStyle name="Обычный 17 2 3 2 2 3" xfId="6079"/>
    <cellStyle name="Обычный 17 2 3 2 2 3 2" xfId="6080"/>
    <cellStyle name="Обычный 17 2 3 2 2 3 2 2" xfId="6081"/>
    <cellStyle name="Обычный 17 2 3 2 2 3 2 3" xfId="6082"/>
    <cellStyle name="Обычный 17 2 3 2 2 3 3" xfId="6083"/>
    <cellStyle name="Обычный 17 2 3 2 2 3 4" xfId="6084"/>
    <cellStyle name="Обычный 17 2 3 2 2 4" xfId="6085"/>
    <cellStyle name="Обычный 17 2 3 2 2 4 2" xfId="6086"/>
    <cellStyle name="Обычный 17 2 3 2 2 4 3" xfId="6087"/>
    <cellStyle name="Обычный 17 2 3 2 2 5" xfId="6088"/>
    <cellStyle name="Обычный 17 2 3 2 2 5 2" xfId="6089"/>
    <cellStyle name="Обычный 17 2 3 2 2 6" xfId="6090"/>
    <cellStyle name="Обычный 17 2 3 2 2 7" xfId="6091"/>
    <cellStyle name="Обычный 17 2 3 2 3" xfId="6092"/>
    <cellStyle name="Обычный 17 2 3 2 3 2" xfId="6093"/>
    <cellStyle name="Обычный 17 2 3 2 3 2 2" xfId="6094"/>
    <cellStyle name="Обычный 17 2 3 2 3 2 2 2" xfId="6095"/>
    <cellStyle name="Обычный 17 2 3 2 3 2 2 3" xfId="6096"/>
    <cellStyle name="Обычный 17 2 3 2 3 2 3" xfId="6097"/>
    <cellStyle name="Обычный 17 2 3 2 3 2 4" xfId="6098"/>
    <cellStyle name="Обычный 17 2 3 2 3 3" xfId="6099"/>
    <cellStyle name="Обычный 17 2 3 2 3 3 2" xfId="6100"/>
    <cellStyle name="Обычный 17 2 3 2 3 3 3" xfId="6101"/>
    <cellStyle name="Обычный 17 2 3 2 3 4" xfId="6102"/>
    <cellStyle name="Обычный 17 2 3 2 3 4 2" xfId="6103"/>
    <cellStyle name="Обычный 17 2 3 2 3 5" xfId="6104"/>
    <cellStyle name="Обычный 17 2 3 2 4" xfId="6105"/>
    <cellStyle name="Обычный 17 2 3 2 4 2" xfId="6106"/>
    <cellStyle name="Обычный 17 2 3 2 4 2 2" xfId="6107"/>
    <cellStyle name="Обычный 17 2 3 2 4 2 3" xfId="6108"/>
    <cellStyle name="Обычный 17 2 3 2 4 3" xfId="6109"/>
    <cellStyle name="Обычный 17 2 3 2 4 3 2" xfId="6110"/>
    <cellStyle name="Обычный 17 2 3 2 4 4" xfId="6111"/>
    <cellStyle name="Обычный 17 2 3 2 5" xfId="6112"/>
    <cellStyle name="Обычный 17 2 3 2 5 2" xfId="6113"/>
    <cellStyle name="Обычный 17 2 3 2 5 3" xfId="6114"/>
    <cellStyle name="Обычный 17 2 3 2 6" xfId="6115"/>
    <cellStyle name="Обычный 17 2 3 2 6 2" xfId="6116"/>
    <cellStyle name="Обычный 17 2 3 2 7" xfId="6117"/>
    <cellStyle name="Обычный 17 2 3 2 8" xfId="6118"/>
    <cellStyle name="Обычный 17 2 3 2 9" xfId="6119"/>
    <cellStyle name="Обычный 17 2 3 3" xfId="6120"/>
    <cellStyle name="Обычный 17 2 3 3 2" xfId="6121"/>
    <cellStyle name="Обычный 17 2 3 3 2 2" xfId="6122"/>
    <cellStyle name="Обычный 17 2 3 3 2 2 2" xfId="6123"/>
    <cellStyle name="Обычный 17 2 3 3 2 2 2 2" xfId="6124"/>
    <cellStyle name="Обычный 17 2 3 3 2 2 2 3" xfId="6125"/>
    <cellStyle name="Обычный 17 2 3 3 2 2 3" xfId="6126"/>
    <cellStyle name="Обычный 17 2 3 3 2 2 4" xfId="6127"/>
    <cellStyle name="Обычный 17 2 3 3 2 3" xfId="6128"/>
    <cellStyle name="Обычный 17 2 3 3 2 3 2" xfId="6129"/>
    <cellStyle name="Обычный 17 2 3 3 2 3 3" xfId="6130"/>
    <cellStyle name="Обычный 17 2 3 3 2 4" xfId="6131"/>
    <cellStyle name="Обычный 17 2 3 3 2 4 2" xfId="6132"/>
    <cellStyle name="Обычный 17 2 3 3 2 5" xfId="6133"/>
    <cellStyle name="Обычный 17 2 3 3 3" xfId="6134"/>
    <cellStyle name="Обычный 17 2 3 3 3 2" xfId="6135"/>
    <cellStyle name="Обычный 17 2 3 3 3 2 2" xfId="6136"/>
    <cellStyle name="Обычный 17 2 3 3 3 2 3" xfId="6137"/>
    <cellStyle name="Обычный 17 2 3 3 3 3" xfId="6138"/>
    <cellStyle name="Обычный 17 2 3 3 3 4" xfId="6139"/>
    <cellStyle name="Обычный 17 2 3 3 4" xfId="6140"/>
    <cellStyle name="Обычный 17 2 3 3 4 2" xfId="6141"/>
    <cellStyle name="Обычный 17 2 3 3 4 3" xfId="6142"/>
    <cellStyle name="Обычный 17 2 3 3 5" xfId="6143"/>
    <cellStyle name="Обычный 17 2 3 3 5 2" xfId="6144"/>
    <cellStyle name="Обычный 17 2 3 3 6" xfId="6145"/>
    <cellStyle name="Обычный 17 2 3 3 7" xfId="6146"/>
    <cellStyle name="Обычный 17 2 3 4" xfId="6147"/>
    <cellStyle name="Обычный 17 2 3 4 2" xfId="6148"/>
    <cellStyle name="Обычный 17 2 3 4 2 2" xfId="6149"/>
    <cellStyle name="Обычный 17 2 3 4 2 2 2" xfId="6150"/>
    <cellStyle name="Обычный 17 2 3 4 2 2 3" xfId="6151"/>
    <cellStyle name="Обычный 17 2 3 4 2 3" xfId="6152"/>
    <cellStyle name="Обычный 17 2 3 4 2 4" xfId="6153"/>
    <cellStyle name="Обычный 17 2 3 4 3" xfId="6154"/>
    <cellStyle name="Обычный 17 2 3 4 3 2" xfId="6155"/>
    <cellStyle name="Обычный 17 2 3 4 3 3" xfId="6156"/>
    <cellStyle name="Обычный 17 2 3 4 4" xfId="6157"/>
    <cellStyle name="Обычный 17 2 3 4 4 2" xfId="6158"/>
    <cellStyle name="Обычный 17 2 3 4 5" xfId="6159"/>
    <cellStyle name="Обычный 17 2 3 5" xfId="6160"/>
    <cellStyle name="Обычный 17 2 3 5 2" xfId="6161"/>
    <cellStyle name="Обычный 17 2 3 5 2 2" xfId="6162"/>
    <cellStyle name="Обычный 17 2 3 5 2 3" xfId="6163"/>
    <cellStyle name="Обычный 17 2 3 5 3" xfId="6164"/>
    <cellStyle name="Обычный 17 2 3 5 3 2" xfId="6165"/>
    <cellStyle name="Обычный 17 2 3 5 4" xfId="6166"/>
    <cellStyle name="Обычный 17 2 3 6" xfId="6167"/>
    <cellStyle name="Обычный 17 2 3 6 2" xfId="6168"/>
    <cellStyle name="Обычный 17 2 3 6 3" xfId="6169"/>
    <cellStyle name="Обычный 17 2 3 7" xfId="6170"/>
    <cellStyle name="Обычный 17 2 3 7 2" xfId="6171"/>
    <cellStyle name="Обычный 17 2 3 8" xfId="6172"/>
    <cellStyle name="Обычный 17 2 3 9" xfId="6173"/>
    <cellStyle name="Обычный 17 2 4" xfId="6174"/>
    <cellStyle name="Обычный 17 2 4 2" xfId="6175"/>
    <cellStyle name="Обычный 17 2 4 2 2" xfId="6176"/>
    <cellStyle name="Обычный 17 2 4 2 2 2" xfId="6177"/>
    <cellStyle name="Обычный 17 2 4 2 2 2 2" xfId="6178"/>
    <cellStyle name="Обычный 17 2 4 2 2 2 2 2" xfId="6179"/>
    <cellStyle name="Обычный 17 2 4 2 2 2 2 3" xfId="6180"/>
    <cellStyle name="Обычный 17 2 4 2 2 2 3" xfId="6181"/>
    <cellStyle name="Обычный 17 2 4 2 2 2 4" xfId="6182"/>
    <cellStyle name="Обычный 17 2 4 2 2 3" xfId="6183"/>
    <cellStyle name="Обычный 17 2 4 2 2 3 2" xfId="6184"/>
    <cellStyle name="Обычный 17 2 4 2 2 3 3" xfId="6185"/>
    <cellStyle name="Обычный 17 2 4 2 2 4" xfId="6186"/>
    <cellStyle name="Обычный 17 2 4 2 2 4 2" xfId="6187"/>
    <cellStyle name="Обычный 17 2 4 2 2 5" xfId="6188"/>
    <cellStyle name="Обычный 17 2 4 2 3" xfId="6189"/>
    <cellStyle name="Обычный 17 2 4 2 3 2" xfId="6190"/>
    <cellStyle name="Обычный 17 2 4 2 3 2 2" xfId="6191"/>
    <cellStyle name="Обычный 17 2 4 2 3 2 3" xfId="6192"/>
    <cellStyle name="Обычный 17 2 4 2 3 3" xfId="6193"/>
    <cellStyle name="Обычный 17 2 4 2 3 4" xfId="6194"/>
    <cellStyle name="Обычный 17 2 4 2 4" xfId="6195"/>
    <cellStyle name="Обычный 17 2 4 2 4 2" xfId="6196"/>
    <cellStyle name="Обычный 17 2 4 2 4 3" xfId="6197"/>
    <cellStyle name="Обычный 17 2 4 2 5" xfId="6198"/>
    <cellStyle name="Обычный 17 2 4 2 5 2" xfId="6199"/>
    <cellStyle name="Обычный 17 2 4 2 6" xfId="6200"/>
    <cellStyle name="Обычный 17 2 4 2 7" xfId="6201"/>
    <cellStyle name="Обычный 17 2 4 3" xfId="6202"/>
    <cellStyle name="Обычный 17 2 4 3 2" xfId="6203"/>
    <cellStyle name="Обычный 17 2 4 3 2 2" xfId="6204"/>
    <cellStyle name="Обычный 17 2 4 3 2 2 2" xfId="6205"/>
    <cellStyle name="Обычный 17 2 4 3 2 2 3" xfId="6206"/>
    <cellStyle name="Обычный 17 2 4 3 2 3" xfId="6207"/>
    <cellStyle name="Обычный 17 2 4 3 2 4" xfId="6208"/>
    <cellStyle name="Обычный 17 2 4 3 3" xfId="6209"/>
    <cellStyle name="Обычный 17 2 4 3 3 2" xfId="6210"/>
    <cellStyle name="Обычный 17 2 4 3 3 3" xfId="6211"/>
    <cellStyle name="Обычный 17 2 4 3 4" xfId="6212"/>
    <cellStyle name="Обычный 17 2 4 3 4 2" xfId="6213"/>
    <cellStyle name="Обычный 17 2 4 3 5" xfId="6214"/>
    <cellStyle name="Обычный 17 2 4 4" xfId="6215"/>
    <cellStyle name="Обычный 17 2 4 4 2" xfId="6216"/>
    <cellStyle name="Обычный 17 2 4 4 2 2" xfId="6217"/>
    <cellStyle name="Обычный 17 2 4 4 2 3" xfId="6218"/>
    <cellStyle name="Обычный 17 2 4 4 3" xfId="6219"/>
    <cellStyle name="Обычный 17 2 4 4 3 2" xfId="6220"/>
    <cellStyle name="Обычный 17 2 4 4 4" xfId="6221"/>
    <cellStyle name="Обычный 17 2 4 5" xfId="6222"/>
    <cellStyle name="Обычный 17 2 4 5 2" xfId="6223"/>
    <cellStyle name="Обычный 17 2 4 5 3" xfId="6224"/>
    <cellStyle name="Обычный 17 2 4 6" xfId="6225"/>
    <cellStyle name="Обычный 17 2 4 6 2" xfId="6226"/>
    <cellStyle name="Обычный 17 2 4 7" xfId="6227"/>
    <cellStyle name="Обычный 17 2 4 8" xfId="6228"/>
    <cellStyle name="Обычный 17 2 4 9" xfId="6229"/>
    <cellStyle name="Обычный 17 2 5" xfId="6230"/>
    <cellStyle name="Обычный 17 2 5 2" xfId="6231"/>
    <cellStyle name="Обычный 17 2 5 2 2" xfId="6232"/>
    <cellStyle name="Обычный 17 2 5 2 2 2" xfId="6233"/>
    <cellStyle name="Обычный 17 2 5 2 2 2 2" xfId="6234"/>
    <cellStyle name="Обычный 17 2 5 2 2 2 3" xfId="6235"/>
    <cellStyle name="Обычный 17 2 5 2 2 3" xfId="6236"/>
    <cellStyle name="Обычный 17 2 5 2 2 4" xfId="6237"/>
    <cellStyle name="Обычный 17 2 5 2 3" xfId="6238"/>
    <cellStyle name="Обычный 17 2 5 2 3 2" xfId="6239"/>
    <cellStyle name="Обычный 17 2 5 2 3 3" xfId="6240"/>
    <cellStyle name="Обычный 17 2 5 2 4" xfId="6241"/>
    <cellStyle name="Обычный 17 2 5 2 4 2" xfId="6242"/>
    <cellStyle name="Обычный 17 2 5 2 5" xfId="6243"/>
    <cellStyle name="Обычный 17 2 5 3" xfId="6244"/>
    <cellStyle name="Обычный 17 2 5 3 2" xfId="6245"/>
    <cellStyle name="Обычный 17 2 5 3 2 2" xfId="6246"/>
    <cellStyle name="Обычный 17 2 5 3 2 3" xfId="6247"/>
    <cellStyle name="Обычный 17 2 5 3 3" xfId="6248"/>
    <cellStyle name="Обычный 17 2 5 3 3 2" xfId="6249"/>
    <cellStyle name="Обычный 17 2 5 3 4" xfId="6250"/>
    <cellStyle name="Обычный 17 2 5 4" xfId="6251"/>
    <cellStyle name="Обычный 17 2 5 4 2" xfId="6252"/>
    <cellStyle name="Обычный 17 2 5 4 3" xfId="6253"/>
    <cellStyle name="Обычный 17 2 5 5" xfId="6254"/>
    <cellStyle name="Обычный 17 2 5 5 2" xfId="6255"/>
    <cellStyle name="Обычный 17 2 5 6" xfId="6256"/>
    <cellStyle name="Обычный 17 2 5 7" xfId="6257"/>
    <cellStyle name="Обычный 17 2 5 8" xfId="6258"/>
    <cellStyle name="Обычный 17 2 6" xfId="6259"/>
    <cellStyle name="Обычный 17 2 6 2" xfId="6260"/>
    <cellStyle name="Обычный 17 2 6 2 2" xfId="6261"/>
    <cellStyle name="Обычный 17 2 6 2 2 2" xfId="6262"/>
    <cellStyle name="Обычный 17 2 6 2 2 3" xfId="6263"/>
    <cellStyle name="Обычный 17 2 6 2 3" xfId="6264"/>
    <cellStyle name="Обычный 17 2 6 2 4" xfId="6265"/>
    <cellStyle name="Обычный 17 2 6 3" xfId="6266"/>
    <cellStyle name="Обычный 17 2 6 3 2" xfId="6267"/>
    <cellStyle name="Обычный 17 2 6 3 3" xfId="6268"/>
    <cellStyle name="Обычный 17 2 6 4" xfId="6269"/>
    <cellStyle name="Обычный 17 2 6 4 2" xfId="6270"/>
    <cellStyle name="Обычный 17 2 6 5" xfId="6271"/>
    <cellStyle name="Обычный 17 2 7" xfId="6272"/>
    <cellStyle name="Обычный 17 2 7 2" xfId="6273"/>
    <cellStyle name="Обычный 17 2 7 2 2" xfId="6274"/>
    <cellStyle name="Обычный 17 2 7 2 3" xfId="6275"/>
    <cellStyle name="Обычный 17 2 7 3" xfId="6276"/>
    <cellStyle name="Обычный 17 2 7 3 2" xfId="6277"/>
    <cellStyle name="Обычный 17 2 7 4" xfId="6278"/>
    <cellStyle name="Обычный 17 2 8" xfId="6279"/>
    <cellStyle name="Обычный 17 2 8 2" xfId="6280"/>
    <cellStyle name="Обычный 17 2 8 2 2" xfId="6281"/>
    <cellStyle name="Обычный 17 2 8 3" xfId="6282"/>
    <cellStyle name="Обычный 17 2 9" xfId="6283"/>
    <cellStyle name="Обычный 17 2 9 2" xfId="6284"/>
    <cellStyle name="Обычный 17 2_К2 откорректированная" xfId="12307"/>
    <cellStyle name="Обычный 17 3" xfId="6285"/>
    <cellStyle name="Обычный 17 3 10" xfId="6286"/>
    <cellStyle name="Обычный 17 3 2" xfId="6287"/>
    <cellStyle name="Обычный 17 3 2 2" xfId="6288"/>
    <cellStyle name="Обычный 17 3 2 2 2" xfId="6289"/>
    <cellStyle name="Обычный 17 3 2 2 2 2" xfId="6290"/>
    <cellStyle name="Обычный 17 3 2 2 2 2 2" xfId="6291"/>
    <cellStyle name="Обычный 17 3 2 2 2 2 2 2" xfId="6292"/>
    <cellStyle name="Обычный 17 3 2 2 2 2 2 3" xfId="6293"/>
    <cellStyle name="Обычный 17 3 2 2 2 2 3" xfId="6294"/>
    <cellStyle name="Обычный 17 3 2 2 2 2 4" xfId="6295"/>
    <cellStyle name="Обычный 17 3 2 2 2 3" xfId="6296"/>
    <cellStyle name="Обычный 17 3 2 2 2 3 2" xfId="6297"/>
    <cellStyle name="Обычный 17 3 2 2 2 3 3" xfId="6298"/>
    <cellStyle name="Обычный 17 3 2 2 2 4" xfId="6299"/>
    <cellStyle name="Обычный 17 3 2 2 2 4 2" xfId="6300"/>
    <cellStyle name="Обычный 17 3 2 2 2 5" xfId="6301"/>
    <cellStyle name="Обычный 17 3 2 2 3" xfId="6302"/>
    <cellStyle name="Обычный 17 3 2 2 3 2" xfId="6303"/>
    <cellStyle name="Обычный 17 3 2 2 3 2 2" xfId="6304"/>
    <cellStyle name="Обычный 17 3 2 2 3 2 3" xfId="6305"/>
    <cellStyle name="Обычный 17 3 2 2 3 3" xfId="6306"/>
    <cellStyle name="Обычный 17 3 2 2 3 4" xfId="6307"/>
    <cellStyle name="Обычный 17 3 2 2 4" xfId="6308"/>
    <cellStyle name="Обычный 17 3 2 2 4 2" xfId="6309"/>
    <cellStyle name="Обычный 17 3 2 2 4 3" xfId="6310"/>
    <cellStyle name="Обычный 17 3 2 2 5" xfId="6311"/>
    <cellStyle name="Обычный 17 3 2 2 5 2" xfId="6312"/>
    <cellStyle name="Обычный 17 3 2 2 6" xfId="6313"/>
    <cellStyle name="Обычный 17 3 2 2 7" xfId="6314"/>
    <cellStyle name="Обычный 17 3 2 3" xfId="6315"/>
    <cellStyle name="Обычный 17 3 2 3 2" xfId="6316"/>
    <cellStyle name="Обычный 17 3 2 3 2 2" xfId="6317"/>
    <cellStyle name="Обычный 17 3 2 3 2 2 2" xfId="6318"/>
    <cellStyle name="Обычный 17 3 2 3 2 2 3" xfId="6319"/>
    <cellStyle name="Обычный 17 3 2 3 2 3" xfId="6320"/>
    <cellStyle name="Обычный 17 3 2 3 2 4" xfId="6321"/>
    <cellStyle name="Обычный 17 3 2 3 3" xfId="6322"/>
    <cellStyle name="Обычный 17 3 2 3 3 2" xfId="6323"/>
    <cellStyle name="Обычный 17 3 2 3 3 3" xfId="6324"/>
    <cellStyle name="Обычный 17 3 2 3 4" xfId="6325"/>
    <cellStyle name="Обычный 17 3 2 3 4 2" xfId="6326"/>
    <cellStyle name="Обычный 17 3 2 3 5" xfId="6327"/>
    <cellStyle name="Обычный 17 3 2 4" xfId="6328"/>
    <cellStyle name="Обычный 17 3 2 4 2" xfId="6329"/>
    <cellStyle name="Обычный 17 3 2 4 2 2" xfId="6330"/>
    <cellStyle name="Обычный 17 3 2 4 2 3" xfId="6331"/>
    <cellStyle name="Обычный 17 3 2 4 3" xfId="6332"/>
    <cellStyle name="Обычный 17 3 2 4 3 2" xfId="6333"/>
    <cellStyle name="Обычный 17 3 2 4 4" xfId="6334"/>
    <cellStyle name="Обычный 17 3 2 5" xfId="6335"/>
    <cellStyle name="Обычный 17 3 2 5 2" xfId="6336"/>
    <cellStyle name="Обычный 17 3 2 5 3" xfId="6337"/>
    <cellStyle name="Обычный 17 3 2 6" xfId="6338"/>
    <cellStyle name="Обычный 17 3 2 6 2" xfId="6339"/>
    <cellStyle name="Обычный 17 3 2 7" xfId="6340"/>
    <cellStyle name="Обычный 17 3 2 8" xfId="6341"/>
    <cellStyle name="Обычный 17 3 2 9" xfId="6342"/>
    <cellStyle name="Обычный 17 3 3" xfId="6343"/>
    <cellStyle name="Обычный 17 3 3 2" xfId="6344"/>
    <cellStyle name="Обычный 17 3 3 2 2" xfId="6345"/>
    <cellStyle name="Обычный 17 3 3 2 2 2" xfId="6346"/>
    <cellStyle name="Обычный 17 3 3 2 2 2 2" xfId="6347"/>
    <cellStyle name="Обычный 17 3 3 2 2 2 3" xfId="6348"/>
    <cellStyle name="Обычный 17 3 3 2 2 3" xfId="6349"/>
    <cellStyle name="Обычный 17 3 3 2 2 4" xfId="6350"/>
    <cellStyle name="Обычный 17 3 3 2 3" xfId="6351"/>
    <cellStyle name="Обычный 17 3 3 2 3 2" xfId="6352"/>
    <cellStyle name="Обычный 17 3 3 2 3 3" xfId="6353"/>
    <cellStyle name="Обычный 17 3 3 2 4" xfId="6354"/>
    <cellStyle name="Обычный 17 3 3 2 4 2" xfId="6355"/>
    <cellStyle name="Обычный 17 3 3 2 5" xfId="6356"/>
    <cellStyle name="Обычный 17 3 3 3" xfId="6357"/>
    <cellStyle name="Обычный 17 3 3 3 2" xfId="6358"/>
    <cellStyle name="Обычный 17 3 3 3 2 2" xfId="6359"/>
    <cellStyle name="Обычный 17 3 3 3 2 3" xfId="6360"/>
    <cellStyle name="Обычный 17 3 3 3 3" xfId="6361"/>
    <cellStyle name="Обычный 17 3 3 3 4" xfId="6362"/>
    <cellStyle name="Обычный 17 3 3 4" xfId="6363"/>
    <cellStyle name="Обычный 17 3 3 4 2" xfId="6364"/>
    <cellStyle name="Обычный 17 3 3 4 3" xfId="6365"/>
    <cellStyle name="Обычный 17 3 3 5" xfId="6366"/>
    <cellStyle name="Обычный 17 3 3 5 2" xfId="6367"/>
    <cellStyle name="Обычный 17 3 3 6" xfId="6368"/>
    <cellStyle name="Обычный 17 3 3 7" xfId="6369"/>
    <cellStyle name="Обычный 17 3 4" xfId="6370"/>
    <cellStyle name="Обычный 17 3 4 2" xfId="6371"/>
    <cellStyle name="Обычный 17 3 4 2 2" xfId="6372"/>
    <cellStyle name="Обычный 17 3 4 2 2 2" xfId="6373"/>
    <cellStyle name="Обычный 17 3 4 2 2 3" xfId="6374"/>
    <cellStyle name="Обычный 17 3 4 2 3" xfId="6375"/>
    <cellStyle name="Обычный 17 3 4 2 4" xfId="6376"/>
    <cellStyle name="Обычный 17 3 4 3" xfId="6377"/>
    <cellStyle name="Обычный 17 3 4 3 2" xfId="6378"/>
    <cellStyle name="Обычный 17 3 4 3 3" xfId="6379"/>
    <cellStyle name="Обычный 17 3 4 4" xfId="6380"/>
    <cellStyle name="Обычный 17 3 4 4 2" xfId="6381"/>
    <cellStyle name="Обычный 17 3 4 5" xfId="6382"/>
    <cellStyle name="Обычный 17 3 5" xfId="6383"/>
    <cellStyle name="Обычный 17 3 5 2" xfId="6384"/>
    <cellStyle name="Обычный 17 3 5 2 2" xfId="6385"/>
    <cellStyle name="Обычный 17 3 5 2 3" xfId="6386"/>
    <cellStyle name="Обычный 17 3 5 3" xfId="6387"/>
    <cellStyle name="Обычный 17 3 5 3 2" xfId="6388"/>
    <cellStyle name="Обычный 17 3 5 4" xfId="6389"/>
    <cellStyle name="Обычный 17 3 6" xfId="6390"/>
    <cellStyle name="Обычный 17 3 6 2" xfId="6391"/>
    <cellStyle name="Обычный 17 3 6 3" xfId="6392"/>
    <cellStyle name="Обычный 17 3 7" xfId="6393"/>
    <cellStyle name="Обычный 17 3 7 2" xfId="6394"/>
    <cellStyle name="Обычный 17 3 8" xfId="6395"/>
    <cellStyle name="Обычный 17 3 9" xfId="6396"/>
    <cellStyle name="Обычный 17 4" xfId="6397"/>
    <cellStyle name="Обычный 17 4 2" xfId="6398"/>
    <cellStyle name="Обычный 17 4 2 2" xfId="6399"/>
    <cellStyle name="Обычный 17 4 2 2 2" xfId="6400"/>
    <cellStyle name="Обычный 17 4 2 2 2 2" xfId="6401"/>
    <cellStyle name="Обычный 17 4 2 2 2 2 2" xfId="6402"/>
    <cellStyle name="Обычный 17 4 2 2 2 2 3" xfId="6403"/>
    <cellStyle name="Обычный 17 4 2 2 2 3" xfId="6404"/>
    <cellStyle name="Обычный 17 4 2 2 2 4" xfId="6405"/>
    <cellStyle name="Обычный 17 4 2 2 3" xfId="6406"/>
    <cellStyle name="Обычный 17 4 2 2 3 2" xfId="6407"/>
    <cellStyle name="Обычный 17 4 2 2 3 3" xfId="6408"/>
    <cellStyle name="Обычный 17 4 2 2 4" xfId="6409"/>
    <cellStyle name="Обычный 17 4 2 2 4 2" xfId="6410"/>
    <cellStyle name="Обычный 17 4 2 2 5" xfId="6411"/>
    <cellStyle name="Обычный 17 4 2 3" xfId="6412"/>
    <cellStyle name="Обычный 17 4 2 3 2" xfId="6413"/>
    <cellStyle name="Обычный 17 4 2 3 2 2" xfId="6414"/>
    <cellStyle name="Обычный 17 4 2 3 2 3" xfId="6415"/>
    <cellStyle name="Обычный 17 4 2 3 3" xfId="6416"/>
    <cellStyle name="Обычный 17 4 2 3 4" xfId="6417"/>
    <cellStyle name="Обычный 17 4 2 4" xfId="6418"/>
    <cellStyle name="Обычный 17 4 2 4 2" xfId="6419"/>
    <cellStyle name="Обычный 17 4 2 4 3" xfId="6420"/>
    <cellStyle name="Обычный 17 4 2 5" xfId="6421"/>
    <cellStyle name="Обычный 17 4 2 5 2" xfId="6422"/>
    <cellStyle name="Обычный 17 4 2 6" xfId="6423"/>
    <cellStyle name="Обычный 17 4 2 7" xfId="6424"/>
    <cellStyle name="Обычный 17 4 3" xfId="6425"/>
    <cellStyle name="Обычный 17 4 3 2" xfId="6426"/>
    <cellStyle name="Обычный 17 4 3 2 2" xfId="6427"/>
    <cellStyle name="Обычный 17 4 3 2 2 2" xfId="6428"/>
    <cellStyle name="Обычный 17 4 3 2 2 3" xfId="6429"/>
    <cellStyle name="Обычный 17 4 3 2 3" xfId="6430"/>
    <cellStyle name="Обычный 17 4 3 2 4" xfId="6431"/>
    <cellStyle name="Обычный 17 4 3 3" xfId="6432"/>
    <cellStyle name="Обычный 17 4 3 3 2" xfId="6433"/>
    <cellStyle name="Обычный 17 4 3 3 3" xfId="6434"/>
    <cellStyle name="Обычный 17 4 3 4" xfId="6435"/>
    <cellStyle name="Обычный 17 4 3 4 2" xfId="6436"/>
    <cellStyle name="Обычный 17 4 3 5" xfId="6437"/>
    <cellStyle name="Обычный 17 4 4" xfId="6438"/>
    <cellStyle name="Обычный 17 4 4 2" xfId="6439"/>
    <cellStyle name="Обычный 17 4 4 2 2" xfId="6440"/>
    <cellStyle name="Обычный 17 4 4 2 3" xfId="6441"/>
    <cellStyle name="Обычный 17 4 4 3" xfId="6442"/>
    <cellStyle name="Обычный 17 4 4 3 2" xfId="6443"/>
    <cellStyle name="Обычный 17 4 4 4" xfId="6444"/>
    <cellStyle name="Обычный 17 4 5" xfId="6445"/>
    <cellStyle name="Обычный 17 4 5 2" xfId="6446"/>
    <cellStyle name="Обычный 17 4 5 3" xfId="6447"/>
    <cellStyle name="Обычный 17 4 6" xfId="6448"/>
    <cellStyle name="Обычный 17 4 6 2" xfId="6449"/>
    <cellStyle name="Обычный 17 4 7" xfId="6450"/>
    <cellStyle name="Обычный 17 4 8" xfId="6451"/>
    <cellStyle name="Обычный 17 4 9" xfId="6452"/>
    <cellStyle name="Обычный 17 5" xfId="6453"/>
    <cellStyle name="Обычный 17 5 2" xfId="6454"/>
    <cellStyle name="Обычный 17 5 2 2" xfId="6455"/>
    <cellStyle name="Обычный 17 5 2 2 2" xfId="6456"/>
    <cellStyle name="Обычный 17 5 2 2 2 2" xfId="6457"/>
    <cellStyle name="Обычный 17 5 2 2 2 3" xfId="6458"/>
    <cellStyle name="Обычный 17 5 2 2 2 4" xfId="6459"/>
    <cellStyle name="Обычный 17 5 2 2 3" xfId="6460"/>
    <cellStyle name="Обычный 17 5 2 3" xfId="6461"/>
    <cellStyle name="Обычный 17 5 3" xfId="6462"/>
    <cellStyle name="Обычный 17 5 3 2" xfId="6463"/>
    <cellStyle name="Обычный 17 5 3 2 2" xfId="6464"/>
    <cellStyle name="Обычный 17 5 3 2 3" xfId="6465"/>
    <cellStyle name="Обычный 17 5 3 3" xfId="6466"/>
    <cellStyle name="Обычный 17 5 3 3 2" xfId="6467"/>
    <cellStyle name="Обычный 17 5 3 4" xfId="6468"/>
    <cellStyle name="Обычный 17 5 4" xfId="6469"/>
    <cellStyle name="Обычный 17 5 4 2" xfId="6470"/>
    <cellStyle name="Обычный 17 5 4 2 2" xfId="6471"/>
    <cellStyle name="Обычный 17 5 4 3" xfId="6472"/>
    <cellStyle name="Обычный 17 5 5" xfId="6473"/>
    <cellStyle name="Обычный 17 5 6" xfId="6474"/>
    <cellStyle name="Обычный 17 6" xfId="6475"/>
    <cellStyle name="Обычный 17 6 10" xfId="6476"/>
    <cellStyle name="Обычный 17 6 2" xfId="6477"/>
    <cellStyle name="Обычный 17 6 2 2" xfId="6478"/>
    <cellStyle name="Обычный 17 6 2 2 2" xfId="6479"/>
    <cellStyle name="Обычный 17 6 2 2 2 2" xfId="6480"/>
    <cellStyle name="Обычный 17 6 2 2 2 2 2" xfId="6481"/>
    <cellStyle name="Обычный 17 6 2 2 2 2 3" xfId="6482"/>
    <cellStyle name="Обычный 17 6 2 2 2 3" xfId="6483"/>
    <cellStyle name="Обычный 17 6 2 2 2 4" xfId="6484"/>
    <cellStyle name="Обычный 17 6 2 2 3" xfId="6485"/>
    <cellStyle name="Обычный 17 6 2 2 3 2" xfId="6486"/>
    <cellStyle name="Обычный 17 6 2 2 3 3" xfId="6487"/>
    <cellStyle name="Обычный 17 6 2 2 4" xfId="6488"/>
    <cellStyle name="Обычный 17 6 2 2 4 2" xfId="6489"/>
    <cellStyle name="Обычный 17 6 2 2 5" xfId="6490"/>
    <cellStyle name="Обычный 17 6 2 3" xfId="6491"/>
    <cellStyle name="Обычный 17 6 2 3 2" xfId="6492"/>
    <cellStyle name="Обычный 17 6 2 3 2 2" xfId="6493"/>
    <cellStyle name="Обычный 17 6 2 3 2 3" xfId="6494"/>
    <cellStyle name="Обычный 17 6 2 3 3" xfId="6495"/>
    <cellStyle name="Обычный 17 6 2 3 4" xfId="6496"/>
    <cellStyle name="Обычный 17 6 2 4" xfId="6497"/>
    <cellStyle name="Обычный 17 6 2 4 2" xfId="6498"/>
    <cellStyle name="Обычный 17 6 2 4 3" xfId="6499"/>
    <cellStyle name="Обычный 17 6 2 5" xfId="6500"/>
    <cellStyle name="Обычный 17 6 2 5 2" xfId="6501"/>
    <cellStyle name="Обычный 17 6 2 6" xfId="6502"/>
    <cellStyle name="Обычный 17 6 2 7" xfId="6503"/>
    <cellStyle name="Обычный 17 6 3" xfId="6504"/>
    <cellStyle name="Обычный 17 6 3 2" xfId="6505"/>
    <cellStyle name="Обычный 17 6 3 2 2" xfId="6506"/>
    <cellStyle name="Обычный 17 6 3 2 2 2" xfId="6507"/>
    <cellStyle name="Обычный 17 6 3 2 2 3" xfId="6508"/>
    <cellStyle name="Обычный 17 6 3 2 3" xfId="6509"/>
    <cellStyle name="Обычный 17 6 3 2 4" xfId="6510"/>
    <cellStyle name="Обычный 17 6 3 3" xfId="6511"/>
    <cellStyle name="Обычный 17 6 3 3 2" xfId="6512"/>
    <cellStyle name="Обычный 17 6 3 3 3" xfId="6513"/>
    <cellStyle name="Обычный 17 6 3 4" xfId="6514"/>
    <cellStyle name="Обычный 17 6 3 4 2" xfId="6515"/>
    <cellStyle name="Обычный 17 6 3 5" xfId="6516"/>
    <cellStyle name="Обычный 17 6 4" xfId="6517"/>
    <cellStyle name="Обычный 17 6 4 2" xfId="6518"/>
    <cellStyle name="Обычный 17 6 4 2 2" xfId="6519"/>
    <cellStyle name="Обычный 17 6 4 2 3" xfId="6520"/>
    <cellStyle name="Обычный 17 6 4 3" xfId="6521"/>
    <cellStyle name="Обычный 17 6 4 4" xfId="6522"/>
    <cellStyle name="Обычный 17 6 5" xfId="6523"/>
    <cellStyle name="Обычный 17 6 5 2" xfId="6524"/>
    <cellStyle name="Обычный 17 6 5 3" xfId="6525"/>
    <cellStyle name="Обычный 17 6 6" xfId="6526"/>
    <cellStyle name="Обычный 17 6 6 2" xfId="6527"/>
    <cellStyle name="Обычный 17 6 7" xfId="6528"/>
    <cellStyle name="Обычный 17 6 8" xfId="6529"/>
    <cellStyle name="Обычный 17 6 9" xfId="6530"/>
    <cellStyle name="Обычный 17 7" xfId="6531"/>
    <cellStyle name="Обычный 17 7 2" xfId="6532"/>
    <cellStyle name="Обычный 17 7 2 2" xfId="6533"/>
    <cellStyle name="Обычный 17 7 3" xfId="6534"/>
    <cellStyle name="Обычный 17 8" xfId="6535"/>
    <cellStyle name="Обычный 17 8 2" xfId="6536"/>
    <cellStyle name="Обычный 17 9" xfId="6537"/>
    <cellStyle name="Обычный 17_К2 откорректированная" xfId="12308"/>
    <cellStyle name="Обычный 18" xfId="6538"/>
    <cellStyle name="Обычный 18 2" xfId="6539"/>
    <cellStyle name="Обычный 19" xfId="6540"/>
    <cellStyle name="Обычный 19 2" xfId="6541"/>
    <cellStyle name="Обычный 19 2 2" xfId="6542"/>
    <cellStyle name="Обычный 19 2 3" xfId="6543"/>
    <cellStyle name="Обычный 19 3" xfId="6544"/>
    <cellStyle name="Обычный 19 3 2" xfId="6545"/>
    <cellStyle name="Обычный 19 3 3" xfId="6546"/>
    <cellStyle name="Обычный 19 4" xfId="6547"/>
    <cellStyle name="Обычный 19_К2 откорректированная" xfId="12309"/>
    <cellStyle name="Обычный 2" xfId="43"/>
    <cellStyle name="Обычный 2 10" xfId="6548"/>
    <cellStyle name="Обычный 2 11" xfId="6549"/>
    <cellStyle name="Обычный 2 12" xfId="11752"/>
    <cellStyle name="Обычный 2 13" xfId="11753"/>
    <cellStyle name="Обычный 2 2" xfId="258"/>
    <cellStyle name="Обычный 2 2 2" xfId="6550"/>
    <cellStyle name="Обычный 2 2 3" xfId="6551"/>
    <cellStyle name="Обычный 2 2 3 2" xfId="6552"/>
    <cellStyle name="Обычный 2 2 3 2 2" xfId="6553"/>
    <cellStyle name="Обычный 2 2 3 2 2 2" xfId="6554"/>
    <cellStyle name="Обычный 2 2 3 2 2 3" xfId="6555"/>
    <cellStyle name="Обычный 2 2 3 2 3" xfId="6556"/>
    <cellStyle name="Обычный 2 2 3 2 3 2" xfId="6557"/>
    <cellStyle name="Обычный 2 2 3 2 4" xfId="6558"/>
    <cellStyle name="Обычный 2 2 3 3" xfId="6559"/>
    <cellStyle name="Обычный 2 2 3 3 2" xfId="6560"/>
    <cellStyle name="Обычный 2 2 3 3 2 2" xfId="6561"/>
    <cellStyle name="Обычный 2 2 3 3 3" xfId="6562"/>
    <cellStyle name="Обычный 2 2 3 4" xfId="6563"/>
    <cellStyle name="Обычный 2 2 3 4 2" xfId="6564"/>
    <cellStyle name="Обычный 2 2 3 5" xfId="6565"/>
    <cellStyle name="Обычный 2 2 3 6" xfId="6566"/>
    <cellStyle name="Обычный 2 2 4" xfId="12310"/>
    <cellStyle name="Обычный 2 2_46EE.2011(v1.0)" xfId="12311"/>
    <cellStyle name="Обычный 2 3" xfId="423"/>
    <cellStyle name="Обычный 2 3 2" xfId="6567"/>
    <cellStyle name="Обычный 2 3 3" xfId="12312"/>
    <cellStyle name="Обычный 2 3 4" xfId="12313"/>
    <cellStyle name="Обычный 2 3_46EE.2011(v1.0)" xfId="12314"/>
    <cellStyle name="Обычный 2 4" xfId="441"/>
    <cellStyle name="Обычный 2 4 2" xfId="444"/>
    <cellStyle name="Обычный 2 4 3" xfId="12315"/>
    <cellStyle name="Обычный 2 4 4" xfId="12316"/>
    <cellStyle name="Обычный 2 4_46EE.2011(v1.0)" xfId="12317"/>
    <cellStyle name="Обычный 2 5" xfId="445"/>
    <cellStyle name="Обычный 2 5 2" xfId="6568"/>
    <cellStyle name="Обычный 2 5 3" xfId="6569"/>
    <cellStyle name="Обычный 2 5 4" xfId="12318"/>
    <cellStyle name="Обычный 2 5_46EE.2011(v1.0)" xfId="12319"/>
    <cellStyle name="Обычный 2 6" xfId="6570"/>
    <cellStyle name="Обычный 2 6 2" xfId="6571"/>
    <cellStyle name="Обычный 2 6 3" xfId="12320"/>
    <cellStyle name="Обычный 2 6_46EE.2011(v1.0)" xfId="12321"/>
    <cellStyle name="Обычный 2 7" xfId="6572"/>
    <cellStyle name="Обычный 2 7 2" xfId="6573"/>
    <cellStyle name="Обычный 2 7 3" xfId="6574"/>
    <cellStyle name="Обычный 2 8" xfId="6575"/>
    <cellStyle name="Обычный 2 8 2" xfId="6576"/>
    <cellStyle name="Обычный 2 9" xfId="6577"/>
    <cellStyle name="Обычный 2 9 2" xfId="6578"/>
    <cellStyle name="Обычный 2_1" xfId="6579"/>
    <cellStyle name="Обычный 20" xfId="6580"/>
    <cellStyle name="Обычный 20 10" xfId="6581"/>
    <cellStyle name="Обычный 20 11" xfId="6582"/>
    <cellStyle name="Обычный 20 2" xfId="6583"/>
    <cellStyle name="Обычный 20 2 10" xfId="6584"/>
    <cellStyle name="Обычный 20 2 2" xfId="6585"/>
    <cellStyle name="Обычный 20 2 2 2" xfId="6586"/>
    <cellStyle name="Обычный 20 2 2 2 2" xfId="6587"/>
    <cellStyle name="Обычный 20 2 2 2 2 2" xfId="6588"/>
    <cellStyle name="Обычный 20 2 2 2 2 2 2" xfId="6589"/>
    <cellStyle name="Обычный 20 2 2 2 2 2 2 2" xfId="6590"/>
    <cellStyle name="Обычный 20 2 2 2 2 2 2 3" xfId="6591"/>
    <cellStyle name="Обычный 20 2 2 2 2 2 3" xfId="6592"/>
    <cellStyle name="Обычный 20 2 2 2 2 2 4" xfId="6593"/>
    <cellStyle name="Обычный 20 2 2 2 2 3" xfId="6594"/>
    <cellStyle name="Обычный 20 2 2 2 2 3 2" xfId="6595"/>
    <cellStyle name="Обычный 20 2 2 2 2 3 3" xfId="6596"/>
    <cellStyle name="Обычный 20 2 2 2 2 4" xfId="6597"/>
    <cellStyle name="Обычный 20 2 2 2 2 4 2" xfId="6598"/>
    <cellStyle name="Обычный 20 2 2 2 2 5" xfId="6599"/>
    <cellStyle name="Обычный 20 2 2 2 3" xfId="6600"/>
    <cellStyle name="Обычный 20 2 2 2 3 2" xfId="6601"/>
    <cellStyle name="Обычный 20 2 2 2 3 2 2" xfId="6602"/>
    <cellStyle name="Обычный 20 2 2 2 3 2 3" xfId="6603"/>
    <cellStyle name="Обычный 20 2 2 2 3 3" xfId="6604"/>
    <cellStyle name="Обычный 20 2 2 2 3 4" xfId="6605"/>
    <cellStyle name="Обычный 20 2 2 2 4" xfId="6606"/>
    <cellStyle name="Обычный 20 2 2 2 4 2" xfId="6607"/>
    <cellStyle name="Обычный 20 2 2 2 4 3" xfId="6608"/>
    <cellStyle name="Обычный 20 2 2 2 5" xfId="6609"/>
    <cellStyle name="Обычный 20 2 2 2 5 2" xfId="6610"/>
    <cellStyle name="Обычный 20 2 2 2 6" xfId="6611"/>
    <cellStyle name="Обычный 20 2 2 2 7" xfId="6612"/>
    <cellStyle name="Обычный 20 2 2 3" xfId="6613"/>
    <cellStyle name="Обычный 20 2 2 3 2" xfId="6614"/>
    <cellStyle name="Обычный 20 2 2 3 2 2" xfId="6615"/>
    <cellStyle name="Обычный 20 2 2 3 2 2 2" xfId="6616"/>
    <cellStyle name="Обычный 20 2 2 3 2 2 3" xfId="6617"/>
    <cellStyle name="Обычный 20 2 2 3 2 3" xfId="6618"/>
    <cellStyle name="Обычный 20 2 2 3 2 4" xfId="6619"/>
    <cellStyle name="Обычный 20 2 2 3 3" xfId="6620"/>
    <cellStyle name="Обычный 20 2 2 3 3 2" xfId="6621"/>
    <cellStyle name="Обычный 20 2 2 3 3 3" xfId="6622"/>
    <cellStyle name="Обычный 20 2 2 3 4" xfId="6623"/>
    <cellStyle name="Обычный 20 2 2 3 4 2" xfId="6624"/>
    <cellStyle name="Обычный 20 2 2 3 5" xfId="6625"/>
    <cellStyle name="Обычный 20 2 2 4" xfId="6626"/>
    <cellStyle name="Обычный 20 2 2 4 2" xfId="6627"/>
    <cellStyle name="Обычный 20 2 2 4 2 2" xfId="6628"/>
    <cellStyle name="Обычный 20 2 2 4 2 3" xfId="6629"/>
    <cellStyle name="Обычный 20 2 2 4 3" xfId="6630"/>
    <cellStyle name="Обычный 20 2 2 4 3 2" xfId="6631"/>
    <cellStyle name="Обычный 20 2 2 4 4" xfId="6632"/>
    <cellStyle name="Обычный 20 2 2 5" xfId="6633"/>
    <cellStyle name="Обычный 20 2 2 5 2" xfId="6634"/>
    <cellStyle name="Обычный 20 2 2 5 3" xfId="6635"/>
    <cellStyle name="Обычный 20 2 2 6" xfId="6636"/>
    <cellStyle name="Обычный 20 2 2 6 2" xfId="6637"/>
    <cellStyle name="Обычный 20 2 2 7" xfId="6638"/>
    <cellStyle name="Обычный 20 2 2 8" xfId="6639"/>
    <cellStyle name="Обычный 20 2 2 9" xfId="6640"/>
    <cellStyle name="Обычный 20 2 3" xfId="6641"/>
    <cellStyle name="Обычный 20 2 3 2" xfId="6642"/>
    <cellStyle name="Обычный 20 2 3 2 2" xfId="6643"/>
    <cellStyle name="Обычный 20 2 3 2 2 2" xfId="6644"/>
    <cellStyle name="Обычный 20 2 3 2 2 2 2" xfId="6645"/>
    <cellStyle name="Обычный 20 2 3 2 2 2 3" xfId="6646"/>
    <cellStyle name="Обычный 20 2 3 2 2 3" xfId="6647"/>
    <cellStyle name="Обычный 20 2 3 2 2 4" xfId="6648"/>
    <cellStyle name="Обычный 20 2 3 2 3" xfId="6649"/>
    <cellStyle name="Обычный 20 2 3 2 3 2" xfId="6650"/>
    <cellStyle name="Обычный 20 2 3 2 3 3" xfId="6651"/>
    <cellStyle name="Обычный 20 2 3 2 4" xfId="6652"/>
    <cellStyle name="Обычный 20 2 3 2 4 2" xfId="6653"/>
    <cellStyle name="Обычный 20 2 3 2 5" xfId="6654"/>
    <cellStyle name="Обычный 20 2 3 3" xfId="6655"/>
    <cellStyle name="Обычный 20 2 3 3 2" xfId="6656"/>
    <cellStyle name="Обычный 20 2 3 3 2 2" xfId="6657"/>
    <cellStyle name="Обычный 20 2 3 3 2 3" xfId="6658"/>
    <cellStyle name="Обычный 20 2 3 3 3" xfId="6659"/>
    <cellStyle name="Обычный 20 2 3 3 4" xfId="6660"/>
    <cellStyle name="Обычный 20 2 3 4" xfId="6661"/>
    <cellStyle name="Обычный 20 2 3 4 2" xfId="6662"/>
    <cellStyle name="Обычный 20 2 3 4 3" xfId="6663"/>
    <cellStyle name="Обычный 20 2 3 5" xfId="6664"/>
    <cellStyle name="Обычный 20 2 3 5 2" xfId="6665"/>
    <cellStyle name="Обычный 20 2 3 6" xfId="6666"/>
    <cellStyle name="Обычный 20 2 3 7" xfId="6667"/>
    <cellStyle name="Обычный 20 2 4" xfId="6668"/>
    <cellStyle name="Обычный 20 2 4 2" xfId="6669"/>
    <cellStyle name="Обычный 20 2 4 2 2" xfId="6670"/>
    <cellStyle name="Обычный 20 2 4 2 2 2" xfId="6671"/>
    <cellStyle name="Обычный 20 2 4 2 2 3" xfId="6672"/>
    <cellStyle name="Обычный 20 2 4 2 3" xfId="6673"/>
    <cellStyle name="Обычный 20 2 4 2 4" xfId="6674"/>
    <cellStyle name="Обычный 20 2 4 3" xfId="6675"/>
    <cellStyle name="Обычный 20 2 4 3 2" xfId="6676"/>
    <cellStyle name="Обычный 20 2 4 3 3" xfId="6677"/>
    <cellStyle name="Обычный 20 2 4 4" xfId="6678"/>
    <cellStyle name="Обычный 20 2 4 4 2" xfId="6679"/>
    <cellStyle name="Обычный 20 2 4 5" xfId="6680"/>
    <cellStyle name="Обычный 20 2 5" xfId="6681"/>
    <cellStyle name="Обычный 20 2 5 2" xfId="6682"/>
    <cellStyle name="Обычный 20 2 5 2 2" xfId="6683"/>
    <cellStyle name="Обычный 20 2 5 2 3" xfId="6684"/>
    <cellStyle name="Обычный 20 2 5 3" xfId="6685"/>
    <cellStyle name="Обычный 20 2 5 3 2" xfId="6686"/>
    <cellStyle name="Обычный 20 2 5 4" xfId="6687"/>
    <cellStyle name="Обычный 20 2 6" xfId="6688"/>
    <cellStyle name="Обычный 20 2 6 2" xfId="6689"/>
    <cellStyle name="Обычный 20 2 6 3" xfId="6690"/>
    <cellStyle name="Обычный 20 2 7" xfId="6691"/>
    <cellStyle name="Обычный 20 2 7 2" xfId="6692"/>
    <cellStyle name="Обычный 20 2 8" xfId="6693"/>
    <cellStyle name="Обычный 20 2 9" xfId="6694"/>
    <cellStyle name="Обычный 20 3" xfId="6695"/>
    <cellStyle name="Обычный 20 3 2" xfId="6696"/>
    <cellStyle name="Обычный 20 3 2 2" xfId="6697"/>
    <cellStyle name="Обычный 20 3 2 2 2" xfId="6698"/>
    <cellStyle name="Обычный 20 3 2 2 2 2" xfId="6699"/>
    <cellStyle name="Обычный 20 3 2 2 2 2 2" xfId="6700"/>
    <cellStyle name="Обычный 20 3 2 2 2 2 3" xfId="6701"/>
    <cellStyle name="Обычный 20 3 2 2 2 3" xfId="6702"/>
    <cellStyle name="Обычный 20 3 2 2 2 4" xfId="6703"/>
    <cellStyle name="Обычный 20 3 2 2 3" xfId="6704"/>
    <cellStyle name="Обычный 20 3 2 2 3 2" xfId="6705"/>
    <cellStyle name="Обычный 20 3 2 2 3 3" xfId="6706"/>
    <cellStyle name="Обычный 20 3 2 2 4" xfId="6707"/>
    <cellStyle name="Обычный 20 3 2 2 4 2" xfId="6708"/>
    <cellStyle name="Обычный 20 3 2 2 5" xfId="6709"/>
    <cellStyle name="Обычный 20 3 2 3" xfId="6710"/>
    <cellStyle name="Обычный 20 3 2 3 2" xfId="6711"/>
    <cellStyle name="Обычный 20 3 2 3 2 2" xfId="6712"/>
    <cellStyle name="Обычный 20 3 2 3 2 3" xfId="6713"/>
    <cellStyle name="Обычный 20 3 2 3 3" xfId="6714"/>
    <cellStyle name="Обычный 20 3 2 3 4" xfId="6715"/>
    <cellStyle name="Обычный 20 3 2 4" xfId="6716"/>
    <cellStyle name="Обычный 20 3 2 4 2" xfId="6717"/>
    <cellStyle name="Обычный 20 3 2 4 3" xfId="6718"/>
    <cellStyle name="Обычный 20 3 2 5" xfId="6719"/>
    <cellStyle name="Обычный 20 3 2 5 2" xfId="6720"/>
    <cellStyle name="Обычный 20 3 2 6" xfId="6721"/>
    <cellStyle name="Обычный 20 3 2 7" xfId="6722"/>
    <cellStyle name="Обычный 20 3 3" xfId="6723"/>
    <cellStyle name="Обычный 20 3 3 2" xfId="6724"/>
    <cellStyle name="Обычный 20 3 3 2 2" xfId="6725"/>
    <cellStyle name="Обычный 20 3 3 2 2 2" xfId="6726"/>
    <cellStyle name="Обычный 20 3 3 2 2 3" xfId="6727"/>
    <cellStyle name="Обычный 20 3 3 2 3" xfId="6728"/>
    <cellStyle name="Обычный 20 3 3 2 4" xfId="6729"/>
    <cellStyle name="Обычный 20 3 3 3" xfId="6730"/>
    <cellStyle name="Обычный 20 3 3 3 2" xfId="6731"/>
    <cellStyle name="Обычный 20 3 3 3 3" xfId="6732"/>
    <cellStyle name="Обычный 20 3 3 4" xfId="6733"/>
    <cellStyle name="Обычный 20 3 3 4 2" xfId="6734"/>
    <cellStyle name="Обычный 20 3 3 5" xfId="6735"/>
    <cellStyle name="Обычный 20 3 4" xfId="6736"/>
    <cellStyle name="Обычный 20 3 4 2" xfId="6737"/>
    <cellStyle name="Обычный 20 3 4 2 2" xfId="6738"/>
    <cellStyle name="Обычный 20 3 4 2 3" xfId="6739"/>
    <cellStyle name="Обычный 20 3 4 3" xfId="6740"/>
    <cellStyle name="Обычный 20 3 4 3 2" xfId="6741"/>
    <cellStyle name="Обычный 20 3 4 4" xfId="6742"/>
    <cellStyle name="Обычный 20 3 5" xfId="6743"/>
    <cellStyle name="Обычный 20 3 5 2" xfId="6744"/>
    <cellStyle name="Обычный 20 3 5 3" xfId="6745"/>
    <cellStyle name="Обычный 20 3 6" xfId="6746"/>
    <cellStyle name="Обычный 20 3 6 2" xfId="6747"/>
    <cellStyle name="Обычный 20 3 7" xfId="6748"/>
    <cellStyle name="Обычный 20 3 8" xfId="6749"/>
    <cellStyle name="Обычный 20 3 9" xfId="6750"/>
    <cellStyle name="Обычный 20 4" xfId="6751"/>
    <cellStyle name="Обычный 20 4 2" xfId="6752"/>
    <cellStyle name="Обычный 20 4 2 2" xfId="6753"/>
    <cellStyle name="Обычный 20 4 2 2 2" xfId="6754"/>
    <cellStyle name="Обычный 20 4 2 2 2 2" xfId="6755"/>
    <cellStyle name="Обычный 20 4 2 2 2 3" xfId="6756"/>
    <cellStyle name="Обычный 20 4 2 2 3" xfId="6757"/>
    <cellStyle name="Обычный 20 4 2 2 4" xfId="6758"/>
    <cellStyle name="Обычный 20 4 2 3" xfId="6759"/>
    <cellStyle name="Обычный 20 4 2 3 2" xfId="6760"/>
    <cellStyle name="Обычный 20 4 2 3 3" xfId="6761"/>
    <cellStyle name="Обычный 20 4 2 4" xfId="6762"/>
    <cellStyle name="Обычный 20 4 2 4 2" xfId="6763"/>
    <cellStyle name="Обычный 20 4 2 5" xfId="6764"/>
    <cellStyle name="Обычный 20 4 3" xfId="6765"/>
    <cellStyle name="Обычный 20 4 3 2" xfId="6766"/>
    <cellStyle name="Обычный 20 4 3 2 2" xfId="6767"/>
    <cellStyle name="Обычный 20 4 3 2 3" xfId="6768"/>
    <cellStyle name="Обычный 20 4 3 3" xfId="6769"/>
    <cellStyle name="Обычный 20 4 3 4" xfId="6770"/>
    <cellStyle name="Обычный 20 4 4" xfId="6771"/>
    <cellStyle name="Обычный 20 4 4 2" xfId="6772"/>
    <cellStyle name="Обычный 20 4 4 3" xfId="6773"/>
    <cellStyle name="Обычный 20 4 5" xfId="6774"/>
    <cellStyle name="Обычный 20 4 5 2" xfId="6775"/>
    <cellStyle name="Обычный 20 4 6" xfId="6776"/>
    <cellStyle name="Обычный 20 4 7" xfId="6777"/>
    <cellStyle name="Обычный 20 5" xfId="6778"/>
    <cellStyle name="Обычный 20 5 2" xfId="6779"/>
    <cellStyle name="Обычный 20 5 2 2" xfId="6780"/>
    <cellStyle name="Обычный 20 5 2 2 2" xfId="6781"/>
    <cellStyle name="Обычный 20 5 2 2 3" xfId="6782"/>
    <cellStyle name="Обычный 20 5 2 3" xfId="6783"/>
    <cellStyle name="Обычный 20 5 2 4" xfId="6784"/>
    <cellStyle name="Обычный 20 5 3" xfId="6785"/>
    <cellStyle name="Обычный 20 5 3 2" xfId="6786"/>
    <cellStyle name="Обычный 20 5 3 3" xfId="6787"/>
    <cellStyle name="Обычный 20 5 4" xfId="6788"/>
    <cellStyle name="Обычный 20 5 4 2" xfId="6789"/>
    <cellStyle name="Обычный 20 5 5" xfId="6790"/>
    <cellStyle name="Обычный 20 6" xfId="6791"/>
    <cellStyle name="Обычный 20 6 2" xfId="6792"/>
    <cellStyle name="Обычный 20 6 2 2" xfId="6793"/>
    <cellStyle name="Обычный 20 6 2 3" xfId="6794"/>
    <cellStyle name="Обычный 20 6 3" xfId="6795"/>
    <cellStyle name="Обычный 20 6 3 2" xfId="6796"/>
    <cellStyle name="Обычный 20 6 4" xfId="6797"/>
    <cellStyle name="Обычный 20 7" xfId="6798"/>
    <cellStyle name="Обычный 20 7 2" xfId="6799"/>
    <cellStyle name="Обычный 20 7 3" xfId="6800"/>
    <cellStyle name="Обычный 20 8" xfId="6801"/>
    <cellStyle name="Обычный 20 8 2" xfId="6802"/>
    <cellStyle name="Обычный 20 9" xfId="6803"/>
    <cellStyle name="Обычный 20_К2 откорректированная" xfId="12322"/>
    <cellStyle name="Обычный 21" xfId="6804"/>
    <cellStyle name="Обычный 21 10" xfId="6805"/>
    <cellStyle name="Обычный 21 11" xfId="6806"/>
    <cellStyle name="Обычный 21 12" xfId="6807"/>
    <cellStyle name="Обычный 21 2" xfId="6808"/>
    <cellStyle name="Обычный 21 2 10" xfId="6809"/>
    <cellStyle name="Обычный 21 2 2" xfId="6810"/>
    <cellStyle name="Обычный 21 2 2 2" xfId="6811"/>
    <cellStyle name="Обычный 21 2 2 2 2" xfId="6812"/>
    <cellStyle name="Обычный 21 2 2 2 2 2" xfId="6813"/>
    <cellStyle name="Обычный 21 2 2 2 2 2 2" xfId="6814"/>
    <cellStyle name="Обычный 21 2 2 2 2 2 2 2" xfId="6815"/>
    <cellStyle name="Обычный 21 2 2 2 2 2 2 3" xfId="6816"/>
    <cellStyle name="Обычный 21 2 2 2 2 2 3" xfId="6817"/>
    <cellStyle name="Обычный 21 2 2 2 2 2 4" xfId="6818"/>
    <cellStyle name="Обычный 21 2 2 2 2 3" xfId="6819"/>
    <cellStyle name="Обычный 21 2 2 2 2 3 2" xfId="6820"/>
    <cellStyle name="Обычный 21 2 2 2 2 3 3" xfId="6821"/>
    <cellStyle name="Обычный 21 2 2 2 2 4" xfId="6822"/>
    <cellStyle name="Обычный 21 2 2 2 2 4 2" xfId="6823"/>
    <cellStyle name="Обычный 21 2 2 2 2 5" xfId="6824"/>
    <cellStyle name="Обычный 21 2 2 2 3" xfId="6825"/>
    <cellStyle name="Обычный 21 2 2 2 3 2" xfId="6826"/>
    <cellStyle name="Обычный 21 2 2 2 3 2 2" xfId="6827"/>
    <cellStyle name="Обычный 21 2 2 2 3 2 3" xfId="6828"/>
    <cellStyle name="Обычный 21 2 2 2 3 3" xfId="6829"/>
    <cellStyle name="Обычный 21 2 2 2 3 4" xfId="6830"/>
    <cellStyle name="Обычный 21 2 2 2 4" xfId="6831"/>
    <cellStyle name="Обычный 21 2 2 2 4 2" xfId="6832"/>
    <cellStyle name="Обычный 21 2 2 2 4 3" xfId="6833"/>
    <cellStyle name="Обычный 21 2 2 2 5" xfId="6834"/>
    <cellStyle name="Обычный 21 2 2 2 5 2" xfId="6835"/>
    <cellStyle name="Обычный 21 2 2 2 6" xfId="6836"/>
    <cellStyle name="Обычный 21 2 2 2 7" xfId="6837"/>
    <cellStyle name="Обычный 21 2 2 3" xfId="6838"/>
    <cellStyle name="Обычный 21 2 2 3 2" xfId="6839"/>
    <cellStyle name="Обычный 21 2 2 3 2 2" xfId="6840"/>
    <cellStyle name="Обычный 21 2 2 3 2 2 2" xfId="6841"/>
    <cellStyle name="Обычный 21 2 2 3 2 2 3" xfId="6842"/>
    <cellStyle name="Обычный 21 2 2 3 2 3" xfId="6843"/>
    <cellStyle name="Обычный 21 2 2 3 2 4" xfId="6844"/>
    <cellStyle name="Обычный 21 2 2 3 3" xfId="6845"/>
    <cellStyle name="Обычный 21 2 2 3 3 2" xfId="6846"/>
    <cellStyle name="Обычный 21 2 2 3 3 3" xfId="6847"/>
    <cellStyle name="Обычный 21 2 2 3 4" xfId="6848"/>
    <cellStyle name="Обычный 21 2 2 3 4 2" xfId="6849"/>
    <cellStyle name="Обычный 21 2 2 3 5" xfId="6850"/>
    <cellStyle name="Обычный 21 2 2 4" xfId="6851"/>
    <cellStyle name="Обычный 21 2 2 4 2" xfId="6852"/>
    <cellStyle name="Обычный 21 2 2 4 2 2" xfId="6853"/>
    <cellStyle name="Обычный 21 2 2 4 2 3" xfId="6854"/>
    <cellStyle name="Обычный 21 2 2 4 3" xfId="6855"/>
    <cellStyle name="Обычный 21 2 2 4 3 2" xfId="6856"/>
    <cellStyle name="Обычный 21 2 2 4 4" xfId="6857"/>
    <cellStyle name="Обычный 21 2 2 5" xfId="6858"/>
    <cellStyle name="Обычный 21 2 2 5 2" xfId="6859"/>
    <cellStyle name="Обычный 21 2 2 5 3" xfId="6860"/>
    <cellStyle name="Обычный 21 2 2 6" xfId="6861"/>
    <cellStyle name="Обычный 21 2 2 6 2" xfId="6862"/>
    <cellStyle name="Обычный 21 2 2 7" xfId="6863"/>
    <cellStyle name="Обычный 21 2 2 8" xfId="6864"/>
    <cellStyle name="Обычный 21 2 2 9" xfId="6865"/>
    <cellStyle name="Обычный 21 2 3" xfId="6866"/>
    <cellStyle name="Обычный 21 2 3 2" xfId="6867"/>
    <cellStyle name="Обычный 21 2 3 2 2" xfId="6868"/>
    <cellStyle name="Обычный 21 2 3 2 2 2" xfId="6869"/>
    <cellStyle name="Обычный 21 2 3 2 2 2 2" xfId="6870"/>
    <cellStyle name="Обычный 21 2 3 2 2 2 3" xfId="6871"/>
    <cellStyle name="Обычный 21 2 3 2 2 3" xfId="6872"/>
    <cellStyle name="Обычный 21 2 3 2 2 4" xfId="6873"/>
    <cellStyle name="Обычный 21 2 3 2 3" xfId="6874"/>
    <cellStyle name="Обычный 21 2 3 2 3 2" xfId="6875"/>
    <cellStyle name="Обычный 21 2 3 2 3 3" xfId="6876"/>
    <cellStyle name="Обычный 21 2 3 2 4" xfId="6877"/>
    <cellStyle name="Обычный 21 2 3 2 4 2" xfId="6878"/>
    <cellStyle name="Обычный 21 2 3 2 5" xfId="6879"/>
    <cellStyle name="Обычный 21 2 3 3" xfId="6880"/>
    <cellStyle name="Обычный 21 2 3 3 2" xfId="6881"/>
    <cellStyle name="Обычный 21 2 3 3 2 2" xfId="6882"/>
    <cellStyle name="Обычный 21 2 3 3 2 3" xfId="6883"/>
    <cellStyle name="Обычный 21 2 3 3 3" xfId="6884"/>
    <cellStyle name="Обычный 21 2 3 3 4" xfId="6885"/>
    <cellStyle name="Обычный 21 2 3 4" xfId="6886"/>
    <cellStyle name="Обычный 21 2 3 4 2" xfId="6887"/>
    <cellStyle name="Обычный 21 2 3 4 3" xfId="6888"/>
    <cellStyle name="Обычный 21 2 3 5" xfId="6889"/>
    <cellStyle name="Обычный 21 2 3 5 2" xfId="6890"/>
    <cellStyle name="Обычный 21 2 3 6" xfId="6891"/>
    <cellStyle name="Обычный 21 2 3 7" xfId="6892"/>
    <cellStyle name="Обычный 21 2 4" xfId="6893"/>
    <cellStyle name="Обычный 21 2 4 2" xfId="6894"/>
    <cellStyle name="Обычный 21 2 4 2 2" xfId="6895"/>
    <cellStyle name="Обычный 21 2 4 2 2 2" xfId="6896"/>
    <cellStyle name="Обычный 21 2 4 2 2 3" xfId="6897"/>
    <cellStyle name="Обычный 21 2 4 2 3" xfId="6898"/>
    <cellStyle name="Обычный 21 2 4 2 4" xfId="6899"/>
    <cellStyle name="Обычный 21 2 4 3" xfId="6900"/>
    <cellStyle name="Обычный 21 2 4 3 2" xfId="6901"/>
    <cellStyle name="Обычный 21 2 4 3 3" xfId="6902"/>
    <cellStyle name="Обычный 21 2 4 4" xfId="6903"/>
    <cellStyle name="Обычный 21 2 4 4 2" xfId="6904"/>
    <cellStyle name="Обычный 21 2 4 5" xfId="6905"/>
    <cellStyle name="Обычный 21 2 5" xfId="6906"/>
    <cellStyle name="Обычный 21 2 5 2" xfId="6907"/>
    <cellStyle name="Обычный 21 2 5 2 2" xfId="6908"/>
    <cellStyle name="Обычный 21 2 5 2 3" xfId="6909"/>
    <cellStyle name="Обычный 21 2 5 3" xfId="6910"/>
    <cellStyle name="Обычный 21 2 5 3 2" xfId="6911"/>
    <cellStyle name="Обычный 21 2 5 4" xfId="6912"/>
    <cellStyle name="Обычный 21 2 6" xfId="6913"/>
    <cellStyle name="Обычный 21 2 6 2" xfId="6914"/>
    <cellStyle name="Обычный 21 2 6 3" xfId="6915"/>
    <cellStyle name="Обычный 21 2 7" xfId="6916"/>
    <cellStyle name="Обычный 21 2 7 2" xfId="6917"/>
    <cellStyle name="Обычный 21 2 8" xfId="6918"/>
    <cellStyle name="Обычный 21 2 9" xfId="6919"/>
    <cellStyle name="Обычный 21 3" xfId="6920"/>
    <cellStyle name="Обычный 21 3 2" xfId="6921"/>
    <cellStyle name="Обычный 21 3 2 2" xfId="6922"/>
    <cellStyle name="Обычный 21 3 2 2 2" xfId="6923"/>
    <cellStyle name="Обычный 21 3 2 2 2 2" xfId="6924"/>
    <cellStyle name="Обычный 21 3 2 2 2 2 2" xfId="6925"/>
    <cellStyle name="Обычный 21 3 2 2 2 2 3" xfId="6926"/>
    <cellStyle name="Обычный 21 3 2 2 2 3" xfId="6927"/>
    <cellStyle name="Обычный 21 3 2 2 2 4" xfId="6928"/>
    <cellStyle name="Обычный 21 3 2 2 3" xfId="6929"/>
    <cellStyle name="Обычный 21 3 2 2 3 2" xfId="6930"/>
    <cellStyle name="Обычный 21 3 2 2 3 3" xfId="6931"/>
    <cellStyle name="Обычный 21 3 2 2 4" xfId="6932"/>
    <cellStyle name="Обычный 21 3 2 2 4 2" xfId="6933"/>
    <cellStyle name="Обычный 21 3 2 2 5" xfId="6934"/>
    <cellStyle name="Обычный 21 3 2 3" xfId="6935"/>
    <cellStyle name="Обычный 21 3 2 3 2" xfId="6936"/>
    <cellStyle name="Обычный 21 3 2 3 2 2" xfId="6937"/>
    <cellStyle name="Обычный 21 3 2 3 2 3" xfId="6938"/>
    <cellStyle name="Обычный 21 3 2 3 3" xfId="6939"/>
    <cellStyle name="Обычный 21 3 2 3 4" xfId="6940"/>
    <cellStyle name="Обычный 21 3 2 4" xfId="6941"/>
    <cellStyle name="Обычный 21 3 2 4 2" xfId="6942"/>
    <cellStyle name="Обычный 21 3 2 4 3" xfId="6943"/>
    <cellStyle name="Обычный 21 3 2 5" xfId="6944"/>
    <cellStyle name="Обычный 21 3 2 5 2" xfId="6945"/>
    <cellStyle name="Обычный 21 3 2 6" xfId="6946"/>
    <cellStyle name="Обычный 21 3 2 7" xfId="6947"/>
    <cellStyle name="Обычный 21 3 3" xfId="6948"/>
    <cellStyle name="Обычный 21 3 3 2" xfId="6949"/>
    <cellStyle name="Обычный 21 3 3 2 2" xfId="6950"/>
    <cellStyle name="Обычный 21 3 3 2 2 2" xfId="6951"/>
    <cellStyle name="Обычный 21 3 3 2 2 3" xfId="6952"/>
    <cellStyle name="Обычный 21 3 3 2 3" xfId="6953"/>
    <cellStyle name="Обычный 21 3 3 2 4" xfId="6954"/>
    <cellStyle name="Обычный 21 3 3 3" xfId="6955"/>
    <cellStyle name="Обычный 21 3 3 3 2" xfId="6956"/>
    <cellStyle name="Обычный 21 3 3 3 3" xfId="6957"/>
    <cellStyle name="Обычный 21 3 3 4" xfId="6958"/>
    <cellStyle name="Обычный 21 3 3 4 2" xfId="6959"/>
    <cellStyle name="Обычный 21 3 3 5" xfId="6960"/>
    <cellStyle name="Обычный 21 3 4" xfId="6961"/>
    <cellStyle name="Обычный 21 3 4 2" xfId="6962"/>
    <cellStyle name="Обычный 21 3 4 2 2" xfId="6963"/>
    <cellStyle name="Обычный 21 3 4 2 3" xfId="6964"/>
    <cellStyle name="Обычный 21 3 4 3" xfId="6965"/>
    <cellStyle name="Обычный 21 3 4 3 2" xfId="6966"/>
    <cellStyle name="Обычный 21 3 4 4" xfId="6967"/>
    <cellStyle name="Обычный 21 3 5" xfId="6968"/>
    <cellStyle name="Обычный 21 3 5 2" xfId="6969"/>
    <cellStyle name="Обычный 21 3 5 2 2" xfId="6970"/>
    <cellStyle name="Обычный 21 3 5 3" xfId="6971"/>
    <cellStyle name="Обычный 21 3 6" xfId="6972"/>
    <cellStyle name="Обычный 21 3 6 2" xfId="6973"/>
    <cellStyle name="Обычный 21 3 7" xfId="6974"/>
    <cellStyle name="Обычный 21 3 8" xfId="6975"/>
    <cellStyle name="Обычный 21 3 9" xfId="6976"/>
    <cellStyle name="Обычный 21 4" xfId="6977"/>
    <cellStyle name="Обычный 21 4 2" xfId="6978"/>
    <cellStyle name="Обычный 21 4 2 2" xfId="6979"/>
    <cellStyle name="Обычный 21 4 2 2 2" xfId="6980"/>
    <cellStyle name="Обычный 21 4 2 2 2 2" xfId="6981"/>
    <cellStyle name="Обычный 21 4 2 2 2 3" xfId="6982"/>
    <cellStyle name="Обычный 21 4 2 2 3" xfId="6983"/>
    <cellStyle name="Обычный 21 4 2 2 4" xfId="6984"/>
    <cellStyle name="Обычный 21 4 2 3" xfId="6985"/>
    <cellStyle name="Обычный 21 4 2 3 2" xfId="6986"/>
    <cellStyle name="Обычный 21 4 2 3 3" xfId="6987"/>
    <cellStyle name="Обычный 21 4 2 4" xfId="6988"/>
    <cellStyle name="Обычный 21 4 2 4 2" xfId="6989"/>
    <cellStyle name="Обычный 21 4 2 5" xfId="6990"/>
    <cellStyle name="Обычный 21 4 3" xfId="6991"/>
    <cellStyle name="Обычный 21 4 3 2" xfId="6992"/>
    <cellStyle name="Обычный 21 4 3 2 2" xfId="6993"/>
    <cellStyle name="Обычный 21 4 3 2 3" xfId="6994"/>
    <cellStyle name="Обычный 21 4 3 3" xfId="6995"/>
    <cellStyle name="Обычный 21 4 3 4" xfId="6996"/>
    <cellStyle name="Обычный 21 4 4" xfId="6997"/>
    <cellStyle name="Обычный 21 4 4 2" xfId="6998"/>
    <cellStyle name="Обычный 21 4 4 3" xfId="6999"/>
    <cellStyle name="Обычный 21 4 5" xfId="7000"/>
    <cellStyle name="Обычный 21 4 5 2" xfId="7001"/>
    <cellStyle name="Обычный 21 4 6" xfId="7002"/>
    <cellStyle name="Обычный 21 4 7" xfId="7003"/>
    <cellStyle name="Обычный 21 5" xfId="7004"/>
    <cellStyle name="Обычный 21 5 2" xfId="7005"/>
    <cellStyle name="Обычный 21 5 2 2" xfId="7006"/>
    <cellStyle name="Обычный 21 5 2 2 2" xfId="7007"/>
    <cellStyle name="Обычный 21 5 2 2 3" xfId="7008"/>
    <cellStyle name="Обычный 21 5 2 3" xfId="7009"/>
    <cellStyle name="Обычный 21 5 2 4" xfId="7010"/>
    <cellStyle name="Обычный 21 5 3" xfId="7011"/>
    <cellStyle name="Обычный 21 5 3 2" xfId="7012"/>
    <cellStyle name="Обычный 21 5 3 3" xfId="7013"/>
    <cellStyle name="Обычный 21 5 4" xfId="7014"/>
    <cellStyle name="Обычный 21 5 4 2" xfId="7015"/>
    <cellStyle name="Обычный 21 5 5" xfId="7016"/>
    <cellStyle name="Обычный 21 6" xfId="7017"/>
    <cellStyle name="Обычный 21 6 2" xfId="7018"/>
    <cellStyle name="Обычный 21 6 2 2" xfId="7019"/>
    <cellStyle name="Обычный 21 6 2 3" xfId="7020"/>
    <cellStyle name="Обычный 21 6 3" xfId="7021"/>
    <cellStyle name="Обычный 21 6 3 2" xfId="7022"/>
    <cellStyle name="Обычный 21 6 4" xfId="7023"/>
    <cellStyle name="Обычный 21 6 5" xfId="7024"/>
    <cellStyle name="Обычный 21 7" xfId="7025"/>
    <cellStyle name="Обычный 21 7 2" xfId="7026"/>
    <cellStyle name="Обычный 21 7 2 2" xfId="7027"/>
    <cellStyle name="Обычный 21 7 3" xfId="7028"/>
    <cellStyle name="Обычный 21 8" xfId="7029"/>
    <cellStyle name="Обычный 21 8 2" xfId="7030"/>
    <cellStyle name="Обычный 21 8 3" xfId="7031"/>
    <cellStyle name="Обычный 21 8 4" xfId="7032"/>
    <cellStyle name="Обычный 21 9" xfId="7033"/>
    <cellStyle name="Обычный 21_К2 откорректированная" xfId="12323"/>
    <cellStyle name="Обычный 22" xfId="7034"/>
    <cellStyle name="Обычный 22 2" xfId="7035"/>
    <cellStyle name="Обычный 22 3" xfId="7036"/>
    <cellStyle name="Обычный 23" xfId="7037"/>
    <cellStyle name="Обычный 23 2" xfId="7038"/>
    <cellStyle name="Обычный 23 3" xfId="7039"/>
    <cellStyle name="Обычный 24" xfId="7040"/>
    <cellStyle name="Обычный 24 2" xfId="7041"/>
    <cellStyle name="Обычный 24 3" xfId="7042"/>
    <cellStyle name="Обычный 24 3 2" xfId="7043"/>
    <cellStyle name="Обычный 24 4" xfId="7044"/>
    <cellStyle name="Обычный 24 5" xfId="7045"/>
    <cellStyle name="Обычный 24 6" xfId="7046"/>
    <cellStyle name="Обычный 25" xfId="7047"/>
    <cellStyle name="Обычный 25 2" xfId="7048"/>
    <cellStyle name="Обычный 26" xfId="7049"/>
    <cellStyle name="Обычный 26 2" xfId="7050"/>
    <cellStyle name="Обычный 26 3" xfId="7051"/>
    <cellStyle name="Обычный 26 3 2" xfId="7052"/>
    <cellStyle name="Обычный 26 3 3" xfId="7053"/>
    <cellStyle name="Обычный 26 4" xfId="7054"/>
    <cellStyle name="Обычный 26 5" xfId="7055"/>
    <cellStyle name="Обычный 27" xfId="424"/>
    <cellStyle name="Обычный 28" xfId="7056"/>
    <cellStyle name="Обычный 29" xfId="7057"/>
    <cellStyle name="Обычный 3" xfId="259"/>
    <cellStyle name="Обычный 3 10" xfId="7058"/>
    <cellStyle name="Обычный 3 11" xfId="7059"/>
    <cellStyle name="Обычный 3 12" xfId="7060"/>
    <cellStyle name="Обычный 3 13" xfId="7061"/>
    <cellStyle name="Обычный 3 14" xfId="7062"/>
    <cellStyle name="Обычный 3 15" xfId="7063"/>
    <cellStyle name="Обычный 3 16" xfId="7064"/>
    <cellStyle name="Обычный 3 17" xfId="7065"/>
    <cellStyle name="Обычный 3 18" xfId="7066"/>
    <cellStyle name="Обычный 3 19" xfId="7067"/>
    <cellStyle name="Обычный 3 2" xfId="425"/>
    <cellStyle name="Обычный 3 2 2" xfId="7068"/>
    <cellStyle name="Обычный 3 2 2 2" xfId="7069"/>
    <cellStyle name="Обычный 3 2 2 2 2" xfId="7070"/>
    <cellStyle name="Обычный 3 2 2 2 3" xfId="7071"/>
    <cellStyle name="Обычный 3 2 2 3" xfId="7072"/>
    <cellStyle name="Обычный 3 2 2 4" xfId="7073"/>
    <cellStyle name="Обычный 3 2 3" xfId="7074"/>
    <cellStyle name="Обычный 3 2 3 2" xfId="7075"/>
    <cellStyle name="Обычный 3 2 3 3" xfId="7076"/>
    <cellStyle name="Обычный 3 2 4" xfId="7077"/>
    <cellStyle name="Обычный 3 2 4 2" xfId="7078"/>
    <cellStyle name="Обычный 3 2 4 2 2" xfId="7079"/>
    <cellStyle name="Обычный 3 2 4 2 3" xfId="7080"/>
    <cellStyle name="Обычный 3 2 4 3" xfId="7081"/>
    <cellStyle name="Обычный 3 2 5" xfId="7082"/>
    <cellStyle name="Обычный 3 2 5 2" xfId="7083"/>
    <cellStyle name="Обычный 3 2 6" xfId="7084"/>
    <cellStyle name="Обычный 3 20" xfId="7085"/>
    <cellStyle name="Обычный 3 21" xfId="7086"/>
    <cellStyle name="Обычный 3 22" xfId="7087"/>
    <cellStyle name="Обычный 3 22 2" xfId="7088"/>
    <cellStyle name="Обычный 3 22 2 2" xfId="7089"/>
    <cellStyle name="Обычный 3 22 2 3" xfId="7090"/>
    <cellStyle name="Обычный 3 22 3" xfId="7091"/>
    <cellStyle name="Обычный 3 22 4" xfId="7092"/>
    <cellStyle name="Обычный 3 23" xfId="7093"/>
    <cellStyle name="Обычный 3 23 10" xfId="7094"/>
    <cellStyle name="Обычный 3 23 11" xfId="7095"/>
    <cellStyle name="Обычный 3 23 2" xfId="7096"/>
    <cellStyle name="Обычный 3 23 2 10" xfId="7097"/>
    <cellStyle name="Обычный 3 23 2 11" xfId="7098"/>
    <cellStyle name="Обычный 3 23 2 12" xfId="7099"/>
    <cellStyle name="Обычный 3 23 2 2" xfId="7100"/>
    <cellStyle name="Обычный 3 23 2 2 10" xfId="7101"/>
    <cellStyle name="Обычный 3 23 2 2 11" xfId="7102"/>
    <cellStyle name="Обычный 3 23 2 2 2" xfId="7103"/>
    <cellStyle name="Обычный 3 23 2 2 2 10" xfId="7104"/>
    <cellStyle name="Обычный 3 23 2 2 2 2" xfId="7105"/>
    <cellStyle name="Обычный 3 23 2 2 2 2 2" xfId="7106"/>
    <cellStyle name="Обычный 3 23 2 2 2 2 2 2" xfId="7107"/>
    <cellStyle name="Обычный 3 23 2 2 2 2 2 2 2" xfId="7108"/>
    <cellStyle name="Обычный 3 23 2 2 2 2 2 2 2 2" xfId="7109"/>
    <cellStyle name="Обычный 3 23 2 2 2 2 2 2 2 2 2" xfId="7110"/>
    <cellStyle name="Обычный 3 23 2 2 2 2 2 2 2 2 3" xfId="7111"/>
    <cellStyle name="Обычный 3 23 2 2 2 2 2 2 2 3" xfId="7112"/>
    <cellStyle name="Обычный 3 23 2 2 2 2 2 2 2 4" xfId="7113"/>
    <cellStyle name="Обычный 3 23 2 2 2 2 2 2 3" xfId="7114"/>
    <cellStyle name="Обычный 3 23 2 2 2 2 2 2 3 2" xfId="7115"/>
    <cellStyle name="Обычный 3 23 2 2 2 2 2 2 3 3" xfId="7116"/>
    <cellStyle name="Обычный 3 23 2 2 2 2 2 2 4" xfId="7117"/>
    <cellStyle name="Обычный 3 23 2 2 2 2 2 2 4 2" xfId="7118"/>
    <cellStyle name="Обычный 3 23 2 2 2 2 2 2 5" xfId="7119"/>
    <cellStyle name="Обычный 3 23 2 2 2 2 2 3" xfId="7120"/>
    <cellStyle name="Обычный 3 23 2 2 2 2 2 3 2" xfId="7121"/>
    <cellStyle name="Обычный 3 23 2 2 2 2 2 3 2 2" xfId="7122"/>
    <cellStyle name="Обычный 3 23 2 2 2 2 2 3 2 3" xfId="7123"/>
    <cellStyle name="Обычный 3 23 2 2 2 2 2 3 3" xfId="7124"/>
    <cellStyle name="Обычный 3 23 2 2 2 2 2 3 4" xfId="7125"/>
    <cellStyle name="Обычный 3 23 2 2 2 2 2 4" xfId="7126"/>
    <cellStyle name="Обычный 3 23 2 2 2 2 2 4 2" xfId="7127"/>
    <cellStyle name="Обычный 3 23 2 2 2 2 2 4 3" xfId="7128"/>
    <cellStyle name="Обычный 3 23 2 2 2 2 2 5" xfId="7129"/>
    <cellStyle name="Обычный 3 23 2 2 2 2 2 5 2" xfId="7130"/>
    <cellStyle name="Обычный 3 23 2 2 2 2 2 6" xfId="7131"/>
    <cellStyle name="Обычный 3 23 2 2 2 2 2 7" xfId="7132"/>
    <cellStyle name="Обычный 3 23 2 2 2 2 3" xfId="7133"/>
    <cellStyle name="Обычный 3 23 2 2 2 2 3 2" xfId="7134"/>
    <cellStyle name="Обычный 3 23 2 2 2 2 3 2 2" xfId="7135"/>
    <cellStyle name="Обычный 3 23 2 2 2 2 3 2 2 2" xfId="7136"/>
    <cellStyle name="Обычный 3 23 2 2 2 2 3 2 2 3" xfId="7137"/>
    <cellStyle name="Обычный 3 23 2 2 2 2 3 2 3" xfId="7138"/>
    <cellStyle name="Обычный 3 23 2 2 2 2 3 2 4" xfId="7139"/>
    <cellStyle name="Обычный 3 23 2 2 2 2 3 3" xfId="7140"/>
    <cellStyle name="Обычный 3 23 2 2 2 2 3 3 2" xfId="7141"/>
    <cellStyle name="Обычный 3 23 2 2 2 2 3 3 3" xfId="7142"/>
    <cellStyle name="Обычный 3 23 2 2 2 2 3 4" xfId="7143"/>
    <cellStyle name="Обычный 3 23 2 2 2 2 3 4 2" xfId="7144"/>
    <cellStyle name="Обычный 3 23 2 2 2 2 3 5" xfId="7145"/>
    <cellStyle name="Обычный 3 23 2 2 2 2 4" xfId="7146"/>
    <cellStyle name="Обычный 3 23 2 2 2 2 4 2" xfId="7147"/>
    <cellStyle name="Обычный 3 23 2 2 2 2 4 2 2" xfId="7148"/>
    <cellStyle name="Обычный 3 23 2 2 2 2 4 2 3" xfId="7149"/>
    <cellStyle name="Обычный 3 23 2 2 2 2 4 3" xfId="7150"/>
    <cellStyle name="Обычный 3 23 2 2 2 2 4 3 2" xfId="7151"/>
    <cellStyle name="Обычный 3 23 2 2 2 2 4 4" xfId="7152"/>
    <cellStyle name="Обычный 3 23 2 2 2 2 5" xfId="7153"/>
    <cellStyle name="Обычный 3 23 2 2 2 2 5 2" xfId="7154"/>
    <cellStyle name="Обычный 3 23 2 2 2 2 5 3" xfId="7155"/>
    <cellStyle name="Обычный 3 23 2 2 2 2 6" xfId="7156"/>
    <cellStyle name="Обычный 3 23 2 2 2 2 6 2" xfId="7157"/>
    <cellStyle name="Обычный 3 23 2 2 2 2 7" xfId="7158"/>
    <cellStyle name="Обычный 3 23 2 2 2 2 8" xfId="7159"/>
    <cellStyle name="Обычный 3 23 2 2 2 2 9" xfId="7160"/>
    <cellStyle name="Обычный 3 23 2 2 2 3" xfId="7161"/>
    <cellStyle name="Обычный 3 23 2 2 2 3 2" xfId="7162"/>
    <cellStyle name="Обычный 3 23 2 2 2 3 2 2" xfId="7163"/>
    <cellStyle name="Обычный 3 23 2 2 2 3 2 2 2" xfId="7164"/>
    <cellStyle name="Обычный 3 23 2 2 2 3 2 2 2 2" xfId="7165"/>
    <cellStyle name="Обычный 3 23 2 2 2 3 2 2 2 3" xfId="7166"/>
    <cellStyle name="Обычный 3 23 2 2 2 3 2 2 3" xfId="7167"/>
    <cellStyle name="Обычный 3 23 2 2 2 3 2 2 4" xfId="7168"/>
    <cellStyle name="Обычный 3 23 2 2 2 3 2 3" xfId="7169"/>
    <cellStyle name="Обычный 3 23 2 2 2 3 2 3 2" xfId="7170"/>
    <cellStyle name="Обычный 3 23 2 2 2 3 2 3 3" xfId="7171"/>
    <cellStyle name="Обычный 3 23 2 2 2 3 2 4" xfId="7172"/>
    <cellStyle name="Обычный 3 23 2 2 2 3 2 4 2" xfId="7173"/>
    <cellStyle name="Обычный 3 23 2 2 2 3 2 5" xfId="7174"/>
    <cellStyle name="Обычный 3 23 2 2 2 3 3" xfId="7175"/>
    <cellStyle name="Обычный 3 23 2 2 2 3 3 2" xfId="7176"/>
    <cellStyle name="Обычный 3 23 2 2 2 3 3 2 2" xfId="7177"/>
    <cellStyle name="Обычный 3 23 2 2 2 3 3 2 3" xfId="7178"/>
    <cellStyle name="Обычный 3 23 2 2 2 3 3 3" xfId="7179"/>
    <cellStyle name="Обычный 3 23 2 2 2 3 3 4" xfId="7180"/>
    <cellStyle name="Обычный 3 23 2 2 2 3 4" xfId="7181"/>
    <cellStyle name="Обычный 3 23 2 2 2 3 4 2" xfId="7182"/>
    <cellStyle name="Обычный 3 23 2 2 2 3 4 3" xfId="7183"/>
    <cellStyle name="Обычный 3 23 2 2 2 3 5" xfId="7184"/>
    <cellStyle name="Обычный 3 23 2 2 2 3 5 2" xfId="7185"/>
    <cellStyle name="Обычный 3 23 2 2 2 3 6" xfId="7186"/>
    <cellStyle name="Обычный 3 23 2 2 2 3 7" xfId="7187"/>
    <cellStyle name="Обычный 3 23 2 2 2 4" xfId="7188"/>
    <cellStyle name="Обычный 3 23 2 2 2 4 2" xfId="7189"/>
    <cellStyle name="Обычный 3 23 2 2 2 4 2 2" xfId="7190"/>
    <cellStyle name="Обычный 3 23 2 2 2 4 2 2 2" xfId="7191"/>
    <cellStyle name="Обычный 3 23 2 2 2 4 2 2 3" xfId="7192"/>
    <cellStyle name="Обычный 3 23 2 2 2 4 2 3" xfId="7193"/>
    <cellStyle name="Обычный 3 23 2 2 2 4 2 4" xfId="7194"/>
    <cellStyle name="Обычный 3 23 2 2 2 4 3" xfId="7195"/>
    <cellStyle name="Обычный 3 23 2 2 2 4 3 2" xfId="7196"/>
    <cellStyle name="Обычный 3 23 2 2 2 4 3 3" xfId="7197"/>
    <cellStyle name="Обычный 3 23 2 2 2 4 4" xfId="7198"/>
    <cellStyle name="Обычный 3 23 2 2 2 4 4 2" xfId="7199"/>
    <cellStyle name="Обычный 3 23 2 2 2 4 5" xfId="7200"/>
    <cellStyle name="Обычный 3 23 2 2 2 5" xfId="7201"/>
    <cellStyle name="Обычный 3 23 2 2 2 5 2" xfId="7202"/>
    <cellStyle name="Обычный 3 23 2 2 2 5 2 2" xfId="7203"/>
    <cellStyle name="Обычный 3 23 2 2 2 5 2 3" xfId="7204"/>
    <cellStyle name="Обычный 3 23 2 2 2 5 3" xfId="7205"/>
    <cellStyle name="Обычный 3 23 2 2 2 5 3 2" xfId="7206"/>
    <cellStyle name="Обычный 3 23 2 2 2 5 4" xfId="7207"/>
    <cellStyle name="Обычный 3 23 2 2 2 6" xfId="7208"/>
    <cellStyle name="Обычный 3 23 2 2 2 6 2" xfId="7209"/>
    <cellStyle name="Обычный 3 23 2 2 2 6 3" xfId="7210"/>
    <cellStyle name="Обычный 3 23 2 2 2 7" xfId="7211"/>
    <cellStyle name="Обычный 3 23 2 2 2 7 2" xfId="7212"/>
    <cellStyle name="Обычный 3 23 2 2 2 8" xfId="7213"/>
    <cellStyle name="Обычный 3 23 2 2 2 9" xfId="7214"/>
    <cellStyle name="Обычный 3 23 2 2 3" xfId="7215"/>
    <cellStyle name="Обычный 3 23 2 2 3 2" xfId="7216"/>
    <cellStyle name="Обычный 3 23 2 2 3 2 2" xfId="7217"/>
    <cellStyle name="Обычный 3 23 2 2 3 2 2 2" xfId="7218"/>
    <cellStyle name="Обычный 3 23 2 2 3 2 2 2 2" xfId="7219"/>
    <cellStyle name="Обычный 3 23 2 2 3 2 2 2 2 2" xfId="7220"/>
    <cellStyle name="Обычный 3 23 2 2 3 2 2 2 2 3" xfId="7221"/>
    <cellStyle name="Обычный 3 23 2 2 3 2 2 2 3" xfId="7222"/>
    <cellStyle name="Обычный 3 23 2 2 3 2 2 2 4" xfId="7223"/>
    <cellStyle name="Обычный 3 23 2 2 3 2 2 3" xfId="7224"/>
    <cellStyle name="Обычный 3 23 2 2 3 2 2 3 2" xfId="7225"/>
    <cellStyle name="Обычный 3 23 2 2 3 2 2 3 3" xfId="7226"/>
    <cellStyle name="Обычный 3 23 2 2 3 2 2 4" xfId="7227"/>
    <cellStyle name="Обычный 3 23 2 2 3 2 2 4 2" xfId="7228"/>
    <cellStyle name="Обычный 3 23 2 2 3 2 2 5" xfId="7229"/>
    <cellStyle name="Обычный 3 23 2 2 3 2 3" xfId="7230"/>
    <cellStyle name="Обычный 3 23 2 2 3 2 3 2" xfId="7231"/>
    <cellStyle name="Обычный 3 23 2 2 3 2 3 2 2" xfId="7232"/>
    <cellStyle name="Обычный 3 23 2 2 3 2 3 2 3" xfId="7233"/>
    <cellStyle name="Обычный 3 23 2 2 3 2 3 3" xfId="7234"/>
    <cellStyle name="Обычный 3 23 2 2 3 2 3 4" xfId="7235"/>
    <cellStyle name="Обычный 3 23 2 2 3 2 4" xfId="7236"/>
    <cellStyle name="Обычный 3 23 2 2 3 2 4 2" xfId="7237"/>
    <cellStyle name="Обычный 3 23 2 2 3 2 4 3" xfId="7238"/>
    <cellStyle name="Обычный 3 23 2 2 3 2 5" xfId="7239"/>
    <cellStyle name="Обычный 3 23 2 2 3 2 5 2" xfId="7240"/>
    <cellStyle name="Обычный 3 23 2 2 3 2 6" xfId="7241"/>
    <cellStyle name="Обычный 3 23 2 2 3 2 7" xfId="7242"/>
    <cellStyle name="Обычный 3 23 2 2 3 3" xfId="7243"/>
    <cellStyle name="Обычный 3 23 2 2 3 3 2" xfId="7244"/>
    <cellStyle name="Обычный 3 23 2 2 3 3 2 2" xfId="7245"/>
    <cellStyle name="Обычный 3 23 2 2 3 3 2 2 2" xfId="7246"/>
    <cellStyle name="Обычный 3 23 2 2 3 3 2 2 3" xfId="7247"/>
    <cellStyle name="Обычный 3 23 2 2 3 3 2 3" xfId="7248"/>
    <cellStyle name="Обычный 3 23 2 2 3 3 2 4" xfId="7249"/>
    <cellStyle name="Обычный 3 23 2 2 3 3 3" xfId="7250"/>
    <cellStyle name="Обычный 3 23 2 2 3 3 3 2" xfId="7251"/>
    <cellStyle name="Обычный 3 23 2 2 3 3 3 3" xfId="7252"/>
    <cellStyle name="Обычный 3 23 2 2 3 3 4" xfId="7253"/>
    <cellStyle name="Обычный 3 23 2 2 3 3 4 2" xfId="7254"/>
    <cellStyle name="Обычный 3 23 2 2 3 3 5" xfId="7255"/>
    <cellStyle name="Обычный 3 23 2 2 3 4" xfId="7256"/>
    <cellStyle name="Обычный 3 23 2 2 3 4 2" xfId="7257"/>
    <cellStyle name="Обычный 3 23 2 2 3 4 2 2" xfId="7258"/>
    <cellStyle name="Обычный 3 23 2 2 3 4 2 3" xfId="7259"/>
    <cellStyle name="Обычный 3 23 2 2 3 4 3" xfId="7260"/>
    <cellStyle name="Обычный 3 23 2 2 3 4 3 2" xfId="7261"/>
    <cellStyle name="Обычный 3 23 2 2 3 4 4" xfId="7262"/>
    <cellStyle name="Обычный 3 23 2 2 3 5" xfId="7263"/>
    <cellStyle name="Обычный 3 23 2 2 3 5 2" xfId="7264"/>
    <cellStyle name="Обычный 3 23 2 2 3 5 3" xfId="7265"/>
    <cellStyle name="Обычный 3 23 2 2 3 6" xfId="7266"/>
    <cellStyle name="Обычный 3 23 2 2 3 6 2" xfId="7267"/>
    <cellStyle name="Обычный 3 23 2 2 3 7" xfId="7268"/>
    <cellStyle name="Обычный 3 23 2 2 3 8" xfId="7269"/>
    <cellStyle name="Обычный 3 23 2 2 3 9" xfId="7270"/>
    <cellStyle name="Обычный 3 23 2 2 4" xfId="7271"/>
    <cellStyle name="Обычный 3 23 2 2 4 2" xfId="7272"/>
    <cellStyle name="Обычный 3 23 2 2 4 2 2" xfId="7273"/>
    <cellStyle name="Обычный 3 23 2 2 4 2 2 2" xfId="7274"/>
    <cellStyle name="Обычный 3 23 2 2 4 2 2 2 2" xfId="7275"/>
    <cellStyle name="Обычный 3 23 2 2 4 2 2 2 3" xfId="7276"/>
    <cellStyle name="Обычный 3 23 2 2 4 2 2 3" xfId="7277"/>
    <cellStyle name="Обычный 3 23 2 2 4 2 2 4" xfId="7278"/>
    <cellStyle name="Обычный 3 23 2 2 4 2 3" xfId="7279"/>
    <cellStyle name="Обычный 3 23 2 2 4 2 3 2" xfId="7280"/>
    <cellStyle name="Обычный 3 23 2 2 4 2 3 3" xfId="7281"/>
    <cellStyle name="Обычный 3 23 2 2 4 2 4" xfId="7282"/>
    <cellStyle name="Обычный 3 23 2 2 4 2 4 2" xfId="7283"/>
    <cellStyle name="Обычный 3 23 2 2 4 2 5" xfId="7284"/>
    <cellStyle name="Обычный 3 23 2 2 4 3" xfId="7285"/>
    <cellStyle name="Обычный 3 23 2 2 4 3 2" xfId="7286"/>
    <cellStyle name="Обычный 3 23 2 2 4 3 2 2" xfId="7287"/>
    <cellStyle name="Обычный 3 23 2 2 4 3 2 3" xfId="7288"/>
    <cellStyle name="Обычный 3 23 2 2 4 3 3" xfId="7289"/>
    <cellStyle name="Обычный 3 23 2 2 4 3 4" xfId="7290"/>
    <cellStyle name="Обычный 3 23 2 2 4 4" xfId="7291"/>
    <cellStyle name="Обычный 3 23 2 2 4 4 2" xfId="7292"/>
    <cellStyle name="Обычный 3 23 2 2 4 4 3" xfId="7293"/>
    <cellStyle name="Обычный 3 23 2 2 4 5" xfId="7294"/>
    <cellStyle name="Обычный 3 23 2 2 4 5 2" xfId="7295"/>
    <cellStyle name="Обычный 3 23 2 2 4 6" xfId="7296"/>
    <cellStyle name="Обычный 3 23 2 2 4 7" xfId="7297"/>
    <cellStyle name="Обычный 3 23 2 2 5" xfId="7298"/>
    <cellStyle name="Обычный 3 23 2 2 5 2" xfId="7299"/>
    <cellStyle name="Обычный 3 23 2 2 5 2 2" xfId="7300"/>
    <cellStyle name="Обычный 3 23 2 2 5 2 2 2" xfId="7301"/>
    <cellStyle name="Обычный 3 23 2 2 5 2 2 3" xfId="7302"/>
    <cellStyle name="Обычный 3 23 2 2 5 2 3" xfId="7303"/>
    <cellStyle name="Обычный 3 23 2 2 5 2 4" xfId="7304"/>
    <cellStyle name="Обычный 3 23 2 2 5 3" xfId="7305"/>
    <cellStyle name="Обычный 3 23 2 2 5 3 2" xfId="7306"/>
    <cellStyle name="Обычный 3 23 2 2 5 3 3" xfId="7307"/>
    <cellStyle name="Обычный 3 23 2 2 5 4" xfId="7308"/>
    <cellStyle name="Обычный 3 23 2 2 5 4 2" xfId="7309"/>
    <cellStyle name="Обычный 3 23 2 2 5 5" xfId="7310"/>
    <cellStyle name="Обычный 3 23 2 2 6" xfId="7311"/>
    <cellStyle name="Обычный 3 23 2 2 6 2" xfId="7312"/>
    <cellStyle name="Обычный 3 23 2 2 6 2 2" xfId="7313"/>
    <cellStyle name="Обычный 3 23 2 2 6 2 3" xfId="7314"/>
    <cellStyle name="Обычный 3 23 2 2 6 3" xfId="7315"/>
    <cellStyle name="Обычный 3 23 2 2 6 3 2" xfId="7316"/>
    <cellStyle name="Обычный 3 23 2 2 6 4" xfId="7317"/>
    <cellStyle name="Обычный 3 23 2 2 7" xfId="7318"/>
    <cellStyle name="Обычный 3 23 2 2 7 2" xfId="7319"/>
    <cellStyle name="Обычный 3 23 2 2 7 3" xfId="7320"/>
    <cellStyle name="Обычный 3 23 2 2 8" xfId="7321"/>
    <cellStyle name="Обычный 3 23 2 2 8 2" xfId="7322"/>
    <cellStyle name="Обычный 3 23 2 2 9" xfId="7323"/>
    <cellStyle name="Обычный 3 23 2 2_К2 откорректированная" xfId="12324"/>
    <cellStyle name="Обычный 3 23 2 3" xfId="7324"/>
    <cellStyle name="Обычный 3 23 2 3 10" xfId="7325"/>
    <cellStyle name="Обычный 3 23 2 3 2" xfId="7326"/>
    <cellStyle name="Обычный 3 23 2 3 2 2" xfId="7327"/>
    <cellStyle name="Обычный 3 23 2 3 2 2 2" xfId="7328"/>
    <cellStyle name="Обычный 3 23 2 3 2 2 2 2" xfId="7329"/>
    <cellStyle name="Обычный 3 23 2 3 2 2 2 2 2" xfId="7330"/>
    <cellStyle name="Обычный 3 23 2 3 2 2 2 2 2 2" xfId="7331"/>
    <cellStyle name="Обычный 3 23 2 3 2 2 2 2 2 3" xfId="7332"/>
    <cellStyle name="Обычный 3 23 2 3 2 2 2 2 3" xfId="7333"/>
    <cellStyle name="Обычный 3 23 2 3 2 2 2 2 4" xfId="7334"/>
    <cellStyle name="Обычный 3 23 2 3 2 2 2 3" xfId="7335"/>
    <cellStyle name="Обычный 3 23 2 3 2 2 2 3 2" xfId="7336"/>
    <cellStyle name="Обычный 3 23 2 3 2 2 2 3 3" xfId="7337"/>
    <cellStyle name="Обычный 3 23 2 3 2 2 2 4" xfId="7338"/>
    <cellStyle name="Обычный 3 23 2 3 2 2 2 4 2" xfId="7339"/>
    <cellStyle name="Обычный 3 23 2 3 2 2 2 5" xfId="7340"/>
    <cellStyle name="Обычный 3 23 2 3 2 2 3" xfId="7341"/>
    <cellStyle name="Обычный 3 23 2 3 2 2 3 2" xfId="7342"/>
    <cellStyle name="Обычный 3 23 2 3 2 2 3 2 2" xfId="7343"/>
    <cellStyle name="Обычный 3 23 2 3 2 2 3 2 3" xfId="7344"/>
    <cellStyle name="Обычный 3 23 2 3 2 2 3 3" xfId="7345"/>
    <cellStyle name="Обычный 3 23 2 3 2 2 3 4" xfId="7346"/>
    <cellStyle name="Обычный 3 23 2 3 2 2 4" xfId="7347"/>
    <cellStyle name="Обычный 3 23 2 3 2 2 4 2" xfId="7348"/>
    <cellStyle name="Обычный 3 23 2 3 2 2 4 3" xfId="7349"/>
    <cellStyle name="Обычный 3 23 2 3 2 2 5" xfId="7350"/>
    <cellStyle name="Обычный 3 23 2 3 2 2 5 2" xfId="7351"/>
    <cellStyle name="Обычный 3 23 2 3 2 2 6" xfId="7352"/>
    <cellStyle name="Обычный 3 23 2 3 2 2 7" xfId="7353"/>
    <cellStyle name="Обычный 3 23 2 3 2 3" xfId="7354"/>
    <cellStyle name="Обычный 3 23 2 3 2 3 2" xfId="7355"/>
    <cellStyle name="Обычный 3 23 2 3 2 3 2 2" xfId="7356"/>
    <cellStyle name="Обычный 3 23 2 3 2 3 2 2 2" xfId="7357"/>
    <cellStyle name="Обычный 3 23 2 3 2 3 2 2 3" xfId="7358"/>
    <cellStyle name="Обычный 3 23 2 3 2 3 2 3" xfId="7359"/>
    <cellStyle name="Обычный 3 23 2 3 2 3 2 4" xfId="7360"/>
    <cellStyle name="Обычный 3 23 2 3 2 3 3" xfId="7361"/>
    <cellStyle name="Обычный 3 23 2 3 2 3 3 2" xfId="7362"/>
    <cellStyle name="Обычный 3 23 2 3 2 3 3 3" xfId="7363"/>
    <cellStyle name="Обычный 3 23 2 3 2 3 4" xfId="7364"/>
    <cellStyle name="Обычный 3 23 2 3 2 3 4 2" xfId="7365"/>
    <cellStyle name="Обычный 3 23 2 3 2 3 5" xfId="7366"/>
    <cellStyle name="Обычный 3 23 2 3 2 4" xfId="7367"/>
    <cellStyle name="Обычный 3 23 2 3 2 4 2" xfId="7368"/>
    <cellStyle name="Обычный 3 23 2 3 2 4 2 2" xfId="7369"/>
    <cellStyle name="Обычный 3 23 2 3 2 4 2 3" xfId="7370"/>
    <cellStyle name="Обычный 3 23 2 3 2 4 3" xfId="7371"/>
    <cellStyle name="Обычный 3 23 2 3 2 4 3 2" xfId="7372"/>
    <cellStyle name="Обычный 3 23 2 3 2 4 4" xfId="7373"/>
    <cellStyle name="Обычный 3 23 2 3 2 5" xfId="7374"/>
    <cellStyle name="Обычный 3 23 2 3 2 5 2" xfId="7375"/>
    <cellStyle name="Обычный 3 23 2 3 2 5 3" xfId="7376"/>
    <cellStyle name="Обычный 3 23 2 3 2 6" xfId="7377"/>
    <cellStyle name="Обычный 3 23 2 3 2 6 2" xfId="7378"/>
    <cellStyle name="Обычный 3 23 2 3 2 7" xfId="7379"/>
    <cellStyle name="Обычный 3 23 2 3 2 8" xfId="7380"/>
    <cellStyle name="Обычный 3 23 2 3 2 9" xfId="7381"/>
    <cellStyle name="Обычный 3 23 2 3 3" xfId="7382"/>
    <cellStyle name="Обычный 3 23 2 3 3 2" xfId="7383"/>
    <cellStyle name="Обычный 3 23 2 3 3 2 2" xfId="7384"/>
    <cellStyle name="Обычный 3 23 2 3 3 2 2 2" xfId="7385"/>
    <cellStyle name="Обычный 3 23 2 3 3 2 2 2 2" xfId="7386"/>
    <cellStyle name="Обычный 3 23 2 3 3 2 2 2 3" xfId="7387"/>
    <cellStyle name="Обычный 3 23 2 3 3 2 2 3" xfId="7388"/>
    <cellStyle name="Обычный 3 23 2 3 3 2 2 4" xfId="7389"/>
    <cellStyle name="Обычный 3 23 2 3 3 2 3" xfId="7390"/>
    <cellStyle name="Обычный 3 23 2 3 3 2 3 2" xfId="7391"/>
    <cellStyle name="Обычный 3 23 2 3 3 2 3 3" xfId="7392"/>
    <cellStyle name="Обычный 3 23 2 3 3 2 4" xfId="7393"/>
    <cellStyle name="Обычный 3 23 2 3 3 2 4 2" xfId="7394"/>
    <cellStyle name="Обычный 3 23 2 3 3 2 5" xfId="7395"/>
    <cellStyle name="Обычный 3 23 2 3 3 3" xfId="7396"/>
    <cellStyle name="Обычный 3 23 2 3 3 3 2" xfId="7397"/>
    <cellStyle name="Обычный 3 23 2 3 3 3 2 2" xfId="7398"/>
    <cellStyle name="Обычный 3 23 2 3 3 3 2 3" xfId="7399"/>
    <cellStyle name="Обычный 3 23 2 3 3 3 3" xfId="7400"/>
    <cellStyle name="Обычный 3 23 2 3 3 3 4" xfId="7401"/>
    <cellStyle name="Обычный 3 23 2 3 3 4" xfId="7402"/>
    <cellStyle name="Обычный 3 23 2 3 3 4 2" xfId="7403"/>
    <cellStyle name="Обычный 3 23 2 3 3 4 3" xfId="7404"/>
    <cellStyle name="Обычный 3 23 2 3 3 5" xfId="7405"/>
    <cellStyle name="Обычный 3 23 2 3 3 5 2" xfId="7406"/>
    <cellStyle name="Обычный 3 23 2 3 3 6" xfId="7407"/>
    <cellStyle name="Обычный 3 23 2 3 3 7" xfId="7408"/>
    <cellStyle name="Обычный 3 23 2 3 4" xfId="7409"/>
    <cellStyle name="Обычный 3 23 2 3 4 2" xfId="7410"/>
    <cellStyle name="Обычный 3 23 2 3 4 2 2" xfId="7411"/>
    <cellStyle name="Обычный 3 23 2 3 4 2 2 2" xfId="7412"/>
    <cellStyle name="Обычный 3 23 2 3 4 2 2 3" xfId="7413"/>
    <cellStyle name="Обычный 3 23 2 3 4 2 3" xfId="7414"/>
    <cellStyle name="Обычный 3 23 2 3 4 2 4" xfId="7415"/>
    <cellStyle name="Обычный 3 23 2 3 4 3" xfId="7416"/>
    <cellStyle name="Обычный 3 23 2 3 4 3 2" xfId="7417"/>
    <cellStyle name="Обычный 3 23 2 3 4 3 3" xfId="7418"/>
    <cellStyle name="Обычный 3 23 2 3 4 4" xfId="7419"/>
    <cellStyle name="Обычный 3 23 2 3 4 4 2" xfId="7420"/>
    <cellStyle name="Обычный 3 23 2 3 4 5" xfId="7421"/>
    <cellStyle name="Обычный 3 23 2 3 5" xfId="7422"/>
    <cellStyle name="Обычный 3 23 2 3 5 2" xfId="7423"/>
    <cellStyle name="Обычный 3 23 2 3 5 2 2" xfId="7424"/>
    <cellStyle name="Обычный 3 23 2 3 5 2 3" xfId="7425"/>
    <cellStyle name="Обычный 3 23 2 3 5 3" xfId="7426"/>
    <cellStyle name="Обычный 3 23 2 3 5 3 2" xfId="7427"/>
    <cellStyle name="Обычный 3 23 2 3 5 4" xfId="7428"/>
    <cellStyle name="Обычный 3 23 2 3 6" xfId="7429"/>
    <cellStyle name="Обычный 3 23 2 3 6 2" xfId="7430"/>
    <cellStyle name="Обычный 3 23 2 3 6 3" xfId="7431"/>
    <cellStyle name="Обычный 3 23 2 3 7" xfId="7432"/>
    <cellStyle name="Обычный 3 23 2 3 7 2" xfId="7433"/>
    <cellStyle name="Обычный 3 23 2 3 8" xfId="7434"/>
    <cellStyle name="Обычный 3 23 2 3 9" xfId="7435"/>
    <cellStyle name="Обычный 3 23 2 4" xfId="7436"/>
    <cellStyle name="Обычный 3 23 2 4 2" xfId="7437"/>
    <cellStyle name="Обычный 3 23 2 4 2 2" xfId="7438"/>
    <cellStyle name="Обычный 3 23 2 4 2 2 2" xfId="7439"/>
    <cellStyle name="Обычный 3 23 2 4 2 2 2 2" xfId="7440"/>
    <cellStyle name="Обычный 3 23 2 4 2 2 2 2 2" xfId="7441"/>
    <cellStyle name="Обычный 3 23 2 4 2 2 2 2 3" xfId="7442"/>
    <cellStyle name="Обычный 3 23 2 4 2 2 2 3" xfId="7443"/>
    <cellStyle name="Обычный 3 23 2 4 2 2 2 4" xfId="7444"/>
    <cellStyle name="Обычный 3 23 2 4 2 2 3" xfId="7445"/>
    <cellStyle name="Обычный 3 23 2 4 2 2 3 2" xfId="7446"/>
    <cellStyle name="Обычный 3 23 2 4 2 2 3 3" xfId="7447"/>
    <cellStyle name="Обычный 3 23 2 4 2 2 4" xfId="7448"/>
    <cellStyle name="Обычный 3 23 2 4 2 2 4 2" xfId="7449"/>
    <cellStyle name="Обычный 3 23 2 4 2 2 5" xfId="7450"/>
    <cellStyle name="Обычный 3 23 2 4 2 3" xfId="7451"/>
    <cellStyle name="Обычный 3 23 2 4 2 3 2" xfId="7452"/>
    <cellStyle name="Обычный 3 23 2 4 2 3 2 2" xfId="7453"/>
    <cellStyle name="Обычный 3 23 2 4 2 3 2 3" xfId="7454"/>
    <cellStyle name="Обычный 3 23 2 4 2 3 3" xfId="7455"/>
    <cellStyle name="Обычный 3 23 2 4 2 3 4" xfId="7456"/>
    <cellStyle name="Обычный 3 23 2 4 2 4" xfId="7457"/>
    <cellStyle name="Обычный 3 23 2 4 2 4 2" xfId="7458"/>
    <cellStyle name="Обычный 3 23 2 4 2 4 3" xfId="7459"/>
    <cellStyle name="Обычный 3 23 2 4 2 5" xfId="7460"/>
    <cellStyle name="Обычный 3 23 2 4 2 5 2" xfId="7461"/>
    <cellStyle name="Обычный 3 23 2 4 2 6" xfId="7462"/>
    <cellStyle name="Обычный 3 23 2 4 2 7" xfId="7463"/>
    <cellStyle name="Обычный 3 23 2 4 3" xfId="7464"/>
    <cellStyle name="Обычный 3 23 2 4 3 2" xfId="7465"/>
    <cellStyle name="Обычный 3 23 2 4 3 2 2" xfId="7466"/>
    <cellStyle name="Обычный 3 23 2 4 3 2 2 2" xfId="7467"/>
    <cellStyle name="Обычный 3 23 2 4 3 2 2 3" xfId="7468"/>
    <cellStyle name="Обычный 3 23 2 4 3 2 3" xfId="7469"/>
    <cellStyle name="Обычный 3 23 2 4 3 2 4" xfId="7470"/>
    <cellStyle name="Обычный 3 23 2 4 3 3" xfId="7471"/>
    <cellStyle name="Обычный 3 23 2 4 3 3 2" xfId="7472"/>
    <cellStyle name="Обычный 3 23 2 4 3 3 3" xfId="7473"/>
    <cellStyle name="Обычный 3 23 2 4 3 4" xfId="7474"/>
    <cellStyle name="Обычный 3 23 2 4 3 4 2" xfId="7475"/>
    <cellStyle name="Обычный 3 23 2 4 3 5" xfId="7476"/>
    <cellStyle name="Обычный 3 23 2 4 4" xfId="7477"/>
    <cellStyle name="Обычный 3 23 2 4 4 2" xfId="7478"/>
    <cellStyle name="Обычный 3 23 2 4 4 2 2" xfId="7479"/>
    <cellStyle name="Обычный 3 23 2 4 4 2 3" xfId="7480"/>
    <cellStyle name="Обычный 3 23 2 4 4 3" xfId="7481"/>
    <cellStyle name="Обычный 3 23 2 4 4 3 2" xfId="7482"/>
    <cellStyle name="Обычный 3 23 2 4 4 4" xfId="7483"/>
    <cellStyle name="Обычный 3 23 2 4 5" xfId="7484"/>
    <cellStyle name="Обычный 3 23 2 4 5 2" xfId="7485"/>
    <cellStyle name="Обычный 3 23 2 4 5 3" xfId="7486"/>
    <cellStyle name="Обычный 3 23 2 4 6" xfId="7487"/>
    <cellStyle name="Обычный 3 23 2 4 6 2" xfId="7488"/>
    <cellStyle name="Обычный 3 23 2 4 7" xfId="7489"/>
    <cellStyle name="Обычный 3 23 2 4 8" xfId="7490"/>
    <cellStyle name="Обычный 3 23 2 4 9" xfId="7491"/>
    <cellStyle name="Обычный 3 23 2 5" xfId="7492"/>
    <cellStyle name="Обычный 3 23 2 5 2" xfId="7493"/>
    <cellStyle name="Обычный 3 23 2 5 2 2" xfId="7494"/>
    <cellStyle name="Обычный 3 23 2 5 2 2 2" xfId="7495"/>
    <cellStyle name="Обычный 3 23 2 5 2 2 2 2" xfId="7496"/>
    <cellStyle name="Обычный 3 23 2 5 2 2 2 3" xfId="7497"/>
    <cellStyle name="Обычный 3 23 2 5 2 2 3" xfId="7498"/>
    <cellStyle name="Обычный 3 23 2 5 2 2 4" xfId="7499"/>
    <cellStyle name="Обычный 3 23 2 5 2 3" xfId="7500"/>
    <cellStyle name="Обычный 3 23 2 5 2 3 2" xfId="7501"/>
    <cellStyle name="Обычный 3 23 2 5 2 3 3" xfId="7502"/>
    <cellStyle name="Обычный 3 23 2 5 2 4" xfId="7503"/>
    <cellStyle name="Обычный 3 23 2 5 2 4 2" xfId="7504"/>
    <cellStyle name="Обычный 3 23 2 5 2 5" xfId="7505"/>
    <cellStyle name="Обычный 3 23 2 5 3" xfId="7506"/>
    <cellStyle name="Обычный 3 23 2 5 3 2" xfId="7507"/>
    <cellStyle name="Обычный 3 23 2 5 3 2 2" xfId="7508"/>
    <cellStyle name="Обычный 3 23 2 5 3 2 3" xfId="7509"/>
    <cellStyle name="Обычный 3 23 2 5 3 3" xfId="7510"/>
    <cellStyle name="Обычный 3 23 2 5 3 4" xfId="7511"/>
    <cellStyle name="Обычный 3 23 2 5 4" xfId="7512"/>
    <cellStyle name="Обычный 3 23 2 5 4 2" xfId="7513"/>
    <cellStyle name="Обычный 3 23 2 5 4 3" xfId="7514"/>
    <cellStyle name="Обычный 3 23 2 5 5" xfId="7515"/>
    <cellStyle name="Обычный 3 23 2 5 5 2" xfId="7516"/>
    <cellStyle name="Обычный 3 23 2 5 6" xfId="7517"/>
    <cellStyle name="Обычный 3 23 2 5 7" xfId="7518"/>
    <cellStyle name="Обычный 3 23 2 6" xfId="7519"/>
    <cellStyle name="Обычный 3 23 2 6 2" xfId="7520"/>
    <cellStyle name="Обычный 3 23 2 6 2 2" xfId="7521"/>
    <cellStyle name="Обычный 3 23 2 6 2 2 2" xfId="7522"/>
    <cellStyle name="Обычный 3 23 2 6 2 2 3" xfId="7523"/>
    <cellStyle name="Обычный 3 23 2 6 2 3" xfId="7524"/>
    <cellStyle name="Обычный 3 23 2 6 2 4" xfId="7525"/>
    <cellStyle name="Обычный 3 23 2 6 3" xfId="7526"/>
    <cellStyle name="Обычный 3 23 2 6 3 2" xfId="7527"/>
    <cellStyle name="Обычный 3 23 2 6 3 3" xfId="7528"/>
    <cellStyle name="Обычный 3 23 2 6 4" xfId="7529"/>
    <cellStyle name="Обычный 3 23 2 6 4 2" xfId="7530"/>
    <cellStyle name="Обычный 3 23 2 6 5" xfId="7531"/>
    <cellStyle name="Обычный 3 23 2 7" xfId="7532"/>
    <cellStyle name="Обычный 3 23 2 7 2" xfId="7533"/>
    <cellStyle name="Обычный 3 23 2 7 2 2" xfId="7534"/>
    <cellStyle name="Обычный 3 23 2 7 2 3" xfId="7535"/>
    <cellStyle name="Обычный 3 23 2 7 3" xfId="7536"/>
    <cellStyle name="Обычный 3 23 2 7 3 2" xfId="7537"/>
    <cellStyle name="Обычный 3 23 2 7 4" xfId="7538"/>
    <cellStyle name="Обычный 3 23 2 8" xfId="7539"/>
    <cellStyle name="Обычный 3 23 2 8 2" xfId="7540"/>
    <cellStyle name="Обычный 3 23 2 8 3" xfId="7541"/>
    <cellStyle name="Обычный 3 23 2 9" xfId="7542"/>
    <cellStyle name="Обычный 3 23 2 9 2" xfId="7543"/>
    <cellStyle name="Обычный 3 23 2_К2 откорректированная" xfId="12325"/>
    <cellStyle name="Обычный 3 23 3" xfId="7544"/>
    <cellStyle name="Обычный 3 23 3 10" xfId="7545"/>
    <cellStyle name="Обычный 3 23 3 11" xfId="7546"/>
    <cellStyle name="Обычный 3 23 3 2" xfId="7547"/>
    <cellStyle name="Обычный 3 23 3 2 10" xfId="7548"/>
    <cellStyle name="Обычный 3 23 3 2 2" xfId="7549"/>
    <cellStyle name="Обычный 3 23 3 2 2 2" xfId="7550"/>
    <cellStyle name="Обычный 3 23 3 2 2 2 2" xfId="7551"/>
    <cellStyle name="Обычный 3 23 3 2 2 2 2 2" xfId="7552"/>
    <cellStyle name="Обычный 3 23 3 2 2 2 2 2 2" xfId="7553"/>
    <cellStyle name="Обычный 3 23 3 2 2 2 2 2 2 2" xfId="7554"/>
    <cellStyle name="Обычный 3 23 3 2 2 2 2 2 2 3" xfId="7555"/>
    <cellStyle name="Обычный 3 23 3 2 2 2 2 2 3" xfId="7556"/>
    <cellStyle name="Обычный 3 23 3 2 2 2 2 2 4" xfId="7557"/>
    <cellStyle name="Обычный 3 23 3 2 2 2 2 3" xfId="7558"/>
    <cellStyle name="Обычный 3 23 3 2 2 2 2 3 2" xfId="7559"/>
    <cellStyle name="Обычный 3 23 3 2 2 2 2 3 3" xfId="7560"/>
    <cellStyle name="Обычный 3 23 3 2 2 2 2 4" xfId="7561"/>
    <cellStyle name="Обычный 3 23 3 2 2 2 2 4 2" xfId="7562"/>
    <cellStyle name="Обычный 3 23 3 2 2 2 2 5" xfId="7563"/>
    <cellStyle name="Обычный 3 23 3 2 2 2 3" xfId="7564"/>
    <cellStyle name="Обычный 3 23 3 2 2 2 3 2" xfId="7565"/>
    <cellStyle name="Обычный 3 23 3 2 2 2 3 2 2" xfId="7566"/>
    <cellStyle name="Обычный 3 23 3 2 2 2 3 2 3" xfId="7567"/>
    <cellStyle name="Обычный 3 23 3 2 2 2 3 3" xfId="7568"/>
    <cellStyle name="Обычный 3 23 3 2 2 2 3 4" xfId="7569"/>
    <cellStyle name="Обычный 3 23 3 2 2 2 4" xfId="7570"/>
    <cellStyle name="Обычный 3 23 3 2 2 2 4 2" xfId="7571"/>
    <cellStyle name="Обычный 3 23 3 2 2 2 4 3" xfId="7572"/>
    <cellStyle name="Обычный 3 23 3 2 2 2 5" xfId="7573"/>
    <cellStyle name="Обычный 3 23 3 2 2 2 5 2" xfId="7574"/>
    <cellStyle name="Обычный 3 23 3 2 2 2 6" xfId="7575"/>
    <cellStyle name="Обычный 3 23 3 2 2 2 7" xfId="7576"/>
    <cellStyle name="Обычный 3 23 3 2 2 3" xfId="7577"/>
    <cellStyle name="Обычный 3 23 3 2 2 3 2" xfId="7578"/>
    <cellStyle name="Обычный 3 23 3 2 2 3 2 2" xfId="7579"/>
    <cellStyle name="Обычный 3 23 3 2 2 3 2 2 2" xfId="7580"/>
    <cellStyle name="Обычный 3 23 3 2 2 3 2 2 3" xfId="7581"/>
    <cellStyle name="Обычный 3 23 3 2 2 3 2 3" xfId="7582"/>
    <cellStyle name="Обычный 3 23 3 2 2 3 2 4" xfId="7583"/>
    <cellStyle name="Обычный 3 23 3 2 2 3 3" xfId="7584"/>
    <cellStyle name="Обычный 3 23 3 2 2 3 3 2" xfId="7585"/>
    <cellStyle name="Обычный 3 23 3 2 2 3 3 3" xfId="7586"/>
    <cellStyle name="Обычный 3 23 3 2 2 3 4" xfId="7587"/>
    <cellStyle name="Обычный 3 23 3 2 2 3 4 2" xfId="7588"/>
    <cellStyle name="Обычный 3 23 3 2 2 3 5" xfId="7589"/>
    <cellStyle name="Обычный 3 23 3 2 2 4" xfId="7590"/>
    <cellStyle name="Обычный 3 23 3 2 2 4 2" xfId="7591"/>
    <cellStyle name="Обычный 3 23 3 2 2 4 2 2" xfId="7592"/>
    <cellStyle name="Обычный 3 23 3 2 2 4 2 3" xfId="7593"/>
    <cellStyle name="Обычный 3 23 3 2 2 4 3" xfId="7594"/>
    <cellStyle name="Обычный 3 23 3 2 2 4 3 2" xfId="7595"/>
    <cellStyle name="Обычный 3 23 3 2 2 4 4" xfId="7596"/>
    <cellStyle name="Обычный 3 23 3 2 2 5" xfId="7597"/>
    <cellStyle name="Обычный 3 23 3 2 2 5 2" xfId="7598"/>
    <cellStyle name="Обычный 3 23 3 2 2 5 3" xfId="7599"/>
    <cellStyle name="Обычный 3 23 3 2 2 6" xfId="7600"/>
    <cellStyle name="Обычный 3 23 3 2 2 6 2" xfId="7601"/>
    <cellStyle name="Обычный 3 23 3 2 2 7" xfId="7602"/>
    <cellStyle name="Обычный 3 23 3 2 2 8" xfId="7603"/>
    <cellStyle name="Обычный 3 23 3 2 2 9" xfId="7604"/>
    <cellStyle name="Обычный 3 23 3 2 3" xfId="7605"/>
    <cellStyle name="Обычный 3 23 3 2 3 2" xfId="7606"/>
    <cellStyle name="Обычный 3 23 3 2 3 2 2" xfId="7607"/>
    <cellStyle name="Обычный 3 23 3 2 3 2 2 2" xfId="7608"/>
    <cellStyle name="Обычный 3 23 3 2 3 2 2 2 2" xfId="7609"/>
    <cellStyle name="Обычный 3 23 3 2 3 2 2 2 3" xfId="7610"/>
    <cellStyle name="Обычный 3 23 3 2 3 2 2 3" xfId="7611"/>
    <cellStyle name="Обычный 3 23 3 2 3 2 2 4" xfId="7612"/>
    <cellStyle name="Обычный 3 23 3 2 3 2 3" xfId="7613"/>
    <cellStyle name="Обычный 3 23 3 2 3 2 3 2" xfId="7614"/>
    <cellStyle name="Обычный 3 23 3 2 3 2 3 3" xfId="7615"/>
    <cellStyle name="Обычный 3 23 3 2 3 2 4" xfId="7616"/>
    <cellStyle name="Обычный 3 23 3 2 3 2 4 2" xfId="7617"/>
    <cellStyle name="Обычный 3 23 3 2 3 2 5" xfId="7618"/>
    <cellStyle name="Обычный 3 23 3 2 3 3" xfId="7619"/>
    <cellStyle name="Обычный 3 23 3 2 3 3 2" xfId="7620"/>
    <cellStyle name="Обычный 3 23 3 2 3 3 2 2" xfId="7621"/>
    <cellStyle name="Обычный 3 23 3 2 3 3 2 3" xfId="7622"/>
    <cellStyle name="Обычный 3 23 3 2 3 3 3" xfId="7623"/>
    <cellStyle name="Обычный 3 23 3 2 3 3 4" xfId="7624"/>
    <cellStyle name="Обычный 3 23 3 2 3 4" xfId="7625"/>
    <cellStyle name="Обычный 3 23 3 2 3 4 2" xfId="7626"/>
    <cellStyle name="Обычный 3 23 3 2 3 4 3" xfId="7627"/>
    <cellStyle name="Обычный 3 23 3 2 3 5" xfId="7628"/>
    <cellStyle name="Обычный 3 23 3 2 3 5 2" xfId="7629"/>
    <cellStyle name="Обычный 3 23 3 2 3 6" xfId="7630"/>
    <cellStyle name="Обычный 3 23 3 2 3 7" xfId="7631"/>
    <cellStyle name="Обычный 3 23 3 2 4" xfId="7632"/>
    <cellStyle name="Обычный 3 23 3 2 4 2" xfId="7633"/>
    <cellStyle name="Обычный 3 23 3 2 4 2 2" xfId="7634"/>
    <cellStyle name="Обычный 3 23 3 2 4 2 2 2" xfId="7635"/>
    <cellStyle name="Обычный 3 23 3 2 4 2 2 3" xfId="7636"/>
    <cellStyle name="Обычный 3 23 3 2 4 2 3" xfId="7637"/>
    <cellStyle name="Обычный 3 23 3 2 4 2 4" xfId="7638"/>
    <cellStyle name="Обычный 3 23 3 2 4 3" xfId="7639"/>
    <cellStyle name="Обычный 3 23 3 2 4 3 2" xfId="7640"/>
    <cellStyle name="Обычный 3 23 3 2 4 3 3" xfId="7641"/>
    <cellStyle name="Обычный 3 23 3 2 4 4" xfId="7642"/>
    <cellStyle name="Обычный 3 23 3 2 4 4 2" xfId="7643"/>
    <cellStyle name="Обычный 3 23 3 2 4 5" xfId="7644"/>
    <cellStyle name="Обычный 3 23 3 2 5" xfId="7645"/>
    <cellStyle name="Обычный 3 23 3 2 5 2" xfId="7646"/>
    <cellStyle name="Обычный 3 23 3 2 5 2 2" xfId="7647"/>
    <cellStyle name="Обычный 3 23 3 2 5 2 3" xfId="7648"/>
    <cellStyle name="Обычный 3 23 3 2 5 3" xfId="7649"/>
    <cellStyle name="Обычный 3 23 3 2 5 3 2" xfId="7650"/>
    <cellStyle name="Обычный 3 23 3 2 5 4" xfId="7651"/>
    <cellStyle name="Обычный 3 23 3 2 6" xfId="7652"/>
    <cellStyle name="Обычный 3 23 3 2 6 2" xfId="7653"/>
    <cellStyle name="Обычный 3 23 3 2 6 3" xfId="7654"/>
    <cellStyle name="Обычный 3 23 3 2 7" xfId="7655"/>
    <cellStyle name="Обычный 3 23 3 2 7 2" xfId="7656"/>
    <cellStyle name="Обычный 3 23 3 2 8" xfId="7657"/>
    <cellStyle name="Обычный 3 23 3 2 9" xfId="7658"/>
    <cellStyle name="Обычный 3 23 3 3" xfId="7659"/>
    <cellStyle name="Обычный 3 23 3 3 2" xfId="7660"/>
    <cellStyle name="Обычный 3 23 3 3 2 2" xfId="7661"/>
    <cellStyle name="Обычный 3 23 3 3 2 2 2" xfId="7662"/>
    <cellStyle name="Обычный 3 23 3 3 2 2 2 2" xfId="7663"/>
    <cellStyle name="Обычный 3 23 3 3 2 2 2 2 2" xfId="7664"/>
    <cellStyle name="Обычный 3 23 3 3 2 2 2 2 3" xfId="7665"/>
    <cellStyle name="Обычный 3 23 3 3 2 2 2 3" xfId="7666"/>
    <cellStyle name="Обычный 3 23 3 3 2 2 2 4" xfId="7667"/>
    <cellStyle name="Обычный 3 23 3 3 2 2 3" xfId="7668"/>
    <cellStyle name="Обычный 3 23 3 3 2 2 3 2" xfId="7669"/>
    <cellStyle name="Обычный 3 23 3 3 2 2 3 3" xfId="7670"/>
    <cellStyle name="Обычный 3 23 3 3 2 2 4" xfId="7671"/>
    <cellStyle name="Обычный 3 23 3 3 2 2 4 2" xfId="7672"/>
    <cellStyle name="Обычный 3 23 3 3 2 2 5" xfId="7673"/>
    <cellStyle name="Обычный 3 23 3 3 2 3" xfId="7674"/>
    <cellStyle name="Обычный 3 23 3 3 2 3 2" xfId="7675"/>
    <cellStyle name="Обычный 3 23 3 3 2 3 2 2" xfId="7676"/>
    <cellStyle name="Обычный 3 23 3 3 2 3 2 3" xfId="7677"/>
    <cellStyle name="Обычный 3 23 3 3 2 3 3" xfId="7678"/>
    <cellStyle name="Обычный 3 23 3 3 2 3 4" xfId="7679"/>
    <cellStyle name="Обычный 3 23 3 3 2 4" xfId="7680"/>
    <cellStyle name="Обычный 3 23 3 3 2 4 2" xfId="7681"/>
    <cellStyle name="Обычный 3 23 3 3 2 4 3" xfId="7682"/>
    <cellStyle name="Обычный 3 23 3 3 2 5" xfId="7683"/>
    <cellStyle name="Обычный 3 23 3 3 2 5 2" xfId="7684"/>
    <cellStyle name="Обычный 3 23 3 3 2 6" xfId="7685"/>
    <cellStyle name="Обычный 3 23 3 3 2 7" xfId="7686"/>
    <cellStyle name="Обычный 3 23 3 3 3" xfId="7687"/>
    <cellStyle name="Обычный 3 23 3 3 3 2" xfId="7688"/>
    <cellStyle name="Обычный 3 23 3 3 3 2 2" xfId="7689"/>
    <cellStyle name="Обычный 3 23 3 3 3 2 2 2" xfId="7690"/>
    <cellStyle name="Обычный 3 23 3 3 3 2 2 3" xfId="7691"/>
    <cellStyle name="Обычный 3 23 3 3 3 2 3" xfId="7692"/>
    <cellStyle name="Обычный 3 23 3 3 3 2 4" xfId="7693"/>
    <cellStyle name="Обычный 3 23 3 3 3 3" xfId="7694"/>
    <cellStyle name="Обычный 3 23 3 3 3 3 2" xfId="7695"/>
    <cellStyle name="Обычный 3 23 3 3 3 3 3" xfId="7696"/>
    <cellStyle name="Обычный 3 23 3 3 3 4" xfId="7697"/>
    <cellStyle name="Обычный 3 23 3 3 3 4 2" xfId="7698"/>
    <cellStyle name="Обычный 3 23 3 3 3 5" xfId="7699"/>
    <cellStyle name="Обычный 3 23 3 3 4" xfId="7700"/>
    <cellStyle name="Обычный 3 23 3 3 4 2" xfId="7701"/>
    <cellStyle name="Обычный 3 23 3 3 4 2 2" xfId="7702"/>
    <cellStyle name="Обычный 3 23 3 3 4 2 3" xfId="7703"/>
    <cellStyle name="Обычный 3 23 3 3 4 3" xfId="7704"/>
    <cellStyle name="Обычный 3 23 3 3 4 3 2" xfId="7705"/>
    <cellStyle name="Обычный 3 23 3 3 4 4" xfId="7706"/>
    <cellStyle name="Обычный 3 23 3 3 5" xfId="7707"/>
    <cellStyle name="Обычный 3 23 3 3 5 2" xfId="7708"/>
    <cellStyle name="Обычный 3 23 3 3 5 3" xfId="7709"/>
    <cellStyle name="Обычный 3 23 3 3 6" xfId="7710"/>
    <cellStyle name="Обычный 3 23 3 3 6 2" xfId="7711"/>
    <cellStyle name="Обычный 3 23 3 3 7" xfId="7712"/>
    <cellStyle name="Обычный 3 23 3 3 8" xfId="7713"/>
    <cellStyle name="Обычный 3 23 3 3 9" xfId="7714"/>
    <cellStyle name="Обычный 3 23 3 4" xfId="7715"/>
    <cellStyle name="Обычный 3 23 3 4 2" xfId="7716"/>
    <cellStyle name="Обычный 3 23 3 4 2 2" xfId="7717"/>
    <cellStyle name="Обычный 3 23 3 4 2 2 2" xfId="7718"/>
    <cellStyle name="Обычный 3 23 3 4 2 2 2 2" xfId="7719"/>
    <cellStyle name="Обычный 3 23 3 4 2 2 2 3" xfId="7720"/>
    <cellStyle name="Обычный 3 23 3 4 2 2 3" xfId="7721"/>
    <cellStyle name="Обычный 3 23 3 4 2 2 4" xfId="7722"/>
    <cellStyle name="Обычный 3 23 3 4 2 3" xfId="7723"/>
    <cellStyle name="Обычный 3 23 3 4 2 3 2" xfId="7724"/>
    <cellStyle name="Обычный 3 23 3 4 2 3 3" xfId="7725"/>
    <cellStyle name="Обычный 3 23 3 4 2 4" xfId="7726"/>
    <cellStyle name="Обычный 3 23 3 4 2 4 2" xfId="7727"/>
    <cellStyle name="Обычный 3 23 3 4 2 5" xfId="7728"/>
    <cellStyle name="Обычный 3 23 3 4 3" xfId="7729"/>
    <cellStyle name="Обычный 3 23 3 4 3 2" xfId="7730"/>
    <cellStyle name="Обычный 3 23 3 4 3 2 2" xfId="7731"/>
    <cellStyle name="Обычный 3 23 3 4 3 2 3" xfId="7732"/>
    <cellStyle name="Обычный 3 23 3 4 3 3" xfId="7733"/>
    <cellStyle name="Обычный 3 23 3 4 3 4" xfId="7734"/>
    <cellStyle name="Обычный 3 23 3 4 4" xfId="7735"/>
    <cellStyle name="Обычный 3 23 3 4 4 2" xfId="7736"/>
    <cellStyle name="Обычный 3 23 3 4 4 3" xfId="7737"/>
    <cellStyle name="Обычный 3 23 3 4 5" xfId="7738"/>
    <cellStyle name="Обычный 3 23 3 4 5 2" xfId="7739"/>
    <cellStyle name="Обычный 3 23 3 4 6" xfId="7740"/>
    <cellStyle name="Обычный 3 23 3 4 7" xfId="7741"/>
    <cellStyle name="Обычный 3 23 3 5" xfId="7742"/>
    <cellStyle name="Обычный 3 23 3 5 2" xfId="7743"/>
    <cellStyle name="Обычный 3 23 3 5 2 2" xfId="7744"/>
    <cellStyle name="Обычный 3 23 3 5 2 2 2" xfId="7745"/>
    <cellStyle name="Обычный 3 23 3 5 2 2 3" xfId="7746"/>
    <cellStyle name="Обычный 3 23 3 5 2 3" xfId="7747"/>
    <cellStyle name="Обычный 3 23 3 5 2 4" xfId="7748"/>
    <cellStyle name="Обычный 3 23 3 5 3" xfId="7749"/>
    <cellStyle name="Обычный 3 23 3 5 3 2" xfId="7750"/>
    <cellStyle name="Обычный 3 23 3 5 3 3" xfId="7751"/>
    <cellStyle name="Обычный 3 23 3 5 4" xfId="7752"/>
    <cellStyle name="Обычный 3 23 3 5 4 2" xfId="7753"/>
    <cellStyle name="Обычный 3 23 3 5 5" xfId="7754"/>
    <cellStyle name="Обычный 3 23 3 6" xfId="7755"/>
    <cellStyle name="Обычный 3 23 3 6 2" xfId="7756"/>
    <cellStyle name="Обычный 3 23 3 6 2 2" xfId="7757"/>
    <cellStyle name="Обычный 3 23 3 6 2 3" xfId="7758"/>
    <cellStyle name="Обычный 3 23 3 6 3" xfId="7759"/>
    <cellStyle name="Обычный 3 23 3 6 3 2" xfId="7760"/>
    <cellStyle name="Обычный 3 23 3 6 4" xfId="7761"/>
    <cellStyle name="Обычный 3 23 3 7" xfId="7762"/>
    <cellStyle name="Обычный 3 23 3 7 2" xfId="7763"/>
    <cellStyle name="Обычный 3 23 3 7 3" xfId="7764"/>
    <cellStyle name="Обычный 3 23 3 8" xfId="7765"/>
    <cellStyle name="Обычный 3 23 3 8 2" xfId="7766"/>
    <cellStyle name="Обычный 3 23 3 9" xfId="7767"/>
    <cellStyle name="Обычный 3 23 3_К2 откорректированная" xfId="12326"/>
    <cellStyle name="Обычный 3 23 4" xfId="7768"/>
    <cellStyle name="Обычный 3 23 4 10" xfId="7769"/>
    <cellStyle name="Обычный 3 23 4 2" xfId="7770"/>
    <cellStyle name="Обычный 3 23 4 2 2" xfId="7771"/>
    <cellStyle name="Обычный 3 23 4 2 2 2" xfId="7772"/>
    <cellStyle name="Обычный 3 23 4 2 2 2 2" xfId="7773"/>
    <cellStyle name="Обычный 3 23 4 2 2 2 2 2" xfId="7774"/>
    <cellStyle name="Обычный 3 23 4 2 2 2 2 2 2" xfId="7775"/>
    <cellStyle name="Обычный 3 23 4 2 2 2 2 2 3" xfId="7776"/>
    <cellStyle name="Обычный 3 23 4 2 2 2 2 3" xfId="7777"/>
    <cellStyle name="Обычный 3 23 4 2 2 2 2 4" xfId="7778"/>
    <cellStyle name="Обычный 3 23 4 2 2 2 3" xfId="7779"/>
    <cellStyle name="Обычный 3 23 4 2 2 2 3 2" xfId="7780"/>
    <cellStyle name="Обычный 3 23 4 2 2 2 3 3" xfId="7781"/>
    <cellStyle name="Обычный 3 23 4 2 2 2 4" xfId="7782"/>
    <cellStyle name="Обычный 3 23 4 2 2 2 4 2" xfId="7783"/>
    <cellStyle name="Обычный 3 23 4 2 2 2 5" xfId="7784"/>
    <cellStyle name="Обычный 3 23 4 2 2 3" xfId="7785"/>
    <cellStyle name="Обычный 3 23 4 2 2 3 2" xfId="7786"/>
    <cellStyle name="Обычный 3 23 4 2 2 3 2 2" xfId="7787"/>
    <cellStyle name="Обычный 3 23 4 2 2 3 2 3" xfId="7788"/>
    <cellStyle name="Обычный 3 23 4 2 2 3 3" xfId="7789"/>
    <cellStyle name="Обычный 3 23 4 2 2 3 4" xfId="7790"/>
    <cellStyle name="Обычный 3 23 4 2 2 4" xfId="7791"/>
    <cellStyle name="Обычный 3 23 4 2 2 4 2" xfId="7792"/>
    <cellStyle name="Обычный 3 23 4 2 2 4 3" xfId="7793"/>
    <cellStyle name="Обычный 3 23 4 2 2 5" xfId="7794"/>
    <cellStyle name="Обычный 3 23 4 2 2 5 2" xfId="7795"/>
    <cellStyle name="Обычный 3 23 4 2 2 6" xfId="7796"/>
    <cellStyle name="Обычный 3 23 4 2 2 7" xfId="7797"/>
    <cellStyle name="Обычный 3 23 4 2 3" xfId="7798"/>
    <cellStyle name="Обычный 3 23 4 2 3 2" xfId="7799"/>
    <cellStyle name="Обычный 3 23 4 2 3 2 2" xfId="7800"/>
    <cellStyle name="Обычный 3 23 4 2 3 2 2 2" xfId="7801"/>
    <cellStyle name="Обычный 3 23 4 2 3 2 2 3" xfId="7802"/>
    <cellStyle name="Обычный 3 23 4 2 3 2 3" xfId="7803"/>
    <cellStyle name="Обычный 3 23 4 2 3 2 4" xfId="7804"/>
    <cellStyle name="Обычный 3 23 4 2 3 3" xfId="7805"/>
    <cellStyle name="Обычный 3 23 4 2 3 3 2" xfId="7806"/>
    <cellStyle name="Обычный 3 23 4 2 3 3 3" xfId="7807"/>
    <cellStyle name="Обычный 3 23 4 2 3 4" xfId="7808"/>
    <cellStyle name="Обычный 3 23 4 2 3 4 2" xfId="7809"/>
    <cellStyle name="Обычный 3 23 4 2 3 5" xfId="7810"/>
    <cellStyle name="Обычный 3 23 4 2 4" xfId="7811"/>
    <cellStyle name="Обычный 3 23 4 2 4 2" xfId="7812"/>
    <cellStyle name="Обычный 3 23 4 2 4 2 2" xfId="7813"/>
    <cellStyle name="Обычный 3 23 4 2 4 2 3" xfId="7814"/>
    <cellStyle name="Обычный 3 23 4 2 4 3" xfId="7815"/>
    <cellStyle name="Обычный 3 23 4 2 4 3 2" xfId="7816"/>
    <cellStyle name="Обычный 3 23 4 2 4 4" xfId="7817"/>
    <cellStyle name="Обычный 3 23 4 2 5" xfId="7818"/>
    <cellStyle name="Обычный 3 23 4 2 5 2" xfId="7819"/>
    <cellStyle name="Обычный 3 23 4 2 5 3" xfId="7820"/>
    <cellStyle name="Обычный 3 23 4 2 6" xfId="7821"/>
    <cellStyle name="Обычный 3 23 4 2 6 2" xfId="7822"/>
    <cellStyle name="Обычный 3 23 4 2 7" xfId="7823"/>
    <cellStyle name="Обычный 3 23 4 2 8" xfId="7824"/>
    <cellStyle name="Обычный 3 23 4 2 9" xfId="7825"/>
    <cellStyle name="Обычный 3 23 4 3" xfId="7826"/>
    <cellStyle name="Обычный 3 23 4 3 2" xfId="7827"/>
    <cellStyle name="Обычный 3 23 4 3 2 2" xfId="7828"/>
    <cellStyle name="Обычный 3 23 4 3 2 2 2" xfId="7829"/>
    <cellStyle name="Обычный 3 23 4 3 2 2 2 2" xfId="7830"/>
    <cellStyle name="Обычный 3 23 4 3 2 2 2 3" xfId="7831"/>
    <cellStyle name="Обычный 3 23 4 3 2 2 3" xfId="7832"/>
    <cellStyle name="Обычный 3 23 4 3 2 2 4" xfId="7833"/>
    <cellStyle name="Обычный 3 23 4 3 2 3" xfId="7834"/>
    <cellStyle name="Обычный 3 23 4 3 2 3 2" xfId="7835"/>
    <cellStyle name="Обычный 3 23 4 3 2 3 3" xfId="7836"/>
    <cellStyle name="Обычный 3 23 4 3 2 4" xfId="7837"/>
    <cellStyle name="Обычный 3 23 4 3 2 4 2" xfId="7838"/>
    <cellStyle name="Обычный 3 23 4 3 2 5" xfId="7839"/>
    <cellStyle name="Обычный 3 23 4 3 3" xfId="7840"/>
    <cellStyle name="Обычный 3 23 4 3 3 2" xfId="7841"/>
    <cellStyle name="Обычный 3 23 4 3 3 2 2" xfId="7842"/>
    <cellStyle name="Обычный 3 23 4 3 3 2 3" xfId="7843"/>
    <cellStyle name="Обычный 3 23 4 3 3 3" xfId="7844"/>
    <cellStyle name="Обычный 3 23 4 3 3 4" xfId="7845"/>
    <cellStyle name="Обычный 3 23 4 3 4" xfId="7846"/>
    <cellStyle name="Обычный 3 23 4 3 4 2" xfId="7847"/>
    <cellStyle name="Обычный 3 23 4 3 4 3" xfId="7848"/>
    <cellStyle name="Обычный 3 23 4 3 5" xfId="7849"/>
    <cellStyle name="Обычный 3 23 4 3 5 2" xfId="7850"/>
    <cellStyle name="Обычный 3 23 4 3 6" xfId="7851"/>
    <cellStyle name="Обычный 3 23 4 3 7" xfId="7852"/>
    <cellStyle name="Обычный 3 23 4 4" xfId="7853"/>
    <cellStyle name="Обычный 3 23 4 4 2" xfId="7854"/>
    <cellStyle name="Обычный 3 23 4 4 2 2" xfId="7855"/>
    <cellStyle name="Обычный 3 23 4 4 2 2 2" xfId="7856"/>
    <cellStyle name="Обычный 3 23 4 4 2 2 3" xfId="7857"/>
    <cellStyle name="Обычный 3 23 4 4 2 3" xfId="7858"/>
    <cellStyle name="Обычный 3 23 4 4 2 4" xfId="7859"/>
    <cellStyle name="Обычный 3 23 4 4 3" xfId="7860"/>
    <cellStyle name="Обычный 3 23 4 4 3 2" xfId="7861"/>
    <cellStyle name="Обычный 3 23 4 4 3 3" xfId="7862"/>
    <cellStyle name="Обычный 3 23 4 4 4" xfId="7863"/>
    <cellStyle name="Обычный 3 23 4 4 4 2" xfId="7864"/>
    <cellStyle name="Обычный 3 23 4 4 5" xfId="7865"/>
    <cellStyle name="Обычный 3 23 4 5" xfId="7866"/>
    <cellStyle name="Обычный 3 23 4 5 2" xfId="7867"/>
    <cellStyle name="Обычный 3 23 4 5 2 2" xfId="7868"/>
    <cellStyle name="Обычный 3 23 4 5 2 3" xfId="7869"/>
    <cellStyle name="Обычный 3 23 4 5 3" xfId="7870"/>
    <cellStyle name="Обычный 3 23 4 5 3 2" xfId="7871"/>
    <cellStyle name="Обычный 3 23 4 5 4" xfId="7872"/>
    <cellStyle name="Обычный 3 23 4 6" xfId="7873"/>
    <cellStyle name="Обычный 3 23 4 6 2" xfId="7874"/>
    <cellStyle name="Обычный 3 23 4 6 3" xfId="7875"/>
    <cellStyle name="Обычный 3 23 4 7" xfId="7876"/>
    <cellStyle name="Обычный 3 23 4 7 2" xfId="7877"/>
    <cellStyle name="Обычный 3 23 4 8" xfId="7878"/>
    <cellStyle name="Обычный 3 23 4 9" xfId="7879"/>
    <cellStyle name="Обычный 3 23 5" xfId="7880"/>
    <cellStyle name="Обычный 3 23 6" xfId="7881"/>
    <cellStyle name="Обычный 3 23 6 2" xfId="7882"/>
    <cellStyle name="Обычный 3 23 6 2 2" xfId="7883"/>
    <cellStyle name="Обычный 3 23 6 2 2 2" xfId="7884"/>
    <cellStyle name="Обычный 3 23 6 2 2 2 2" xfId="7885"/>
    <cellStyle name="Обычный 3 23 6 2 2 2 2 2" xfId="7886"/>
    <cellStyle name="Обычный 3 23 6 2 2 2 2 3" xfId="7887"/>
    <cellStyle name="Обычный 3 23 6 2 2 2 3" xfId="7888"/>
    <cellStyle name="Обычный 3 23 6 2 2 2 4" xfId="7889"/>
    <cellStyle name="Обычный 3 23 6 2 2 3" xfId="7890"/>
    <cellStyle name="Обычный 3 23 6 2 2 3 2" xfId="7891"/>
    <cellStyle name="Обычный 3 23 6 2 2 3 3" xfId="7892"/>
    <cellStyle name="Обычный 3 23 6 2 2 4" xfId="7893"/>
    <cellStyle name="Обычный 3 23 6 2 2 4 2" xfId="7894"/>
    <cellStyle name="Обычный 3 23 6 2 2 5" xfId="7895"/>
    <cellStyle name="Обычный 3 23 6 2 3" xfId="7896"/>
    <cellStyle name="Обычный 3 23 6 2 3 2" xfId="7897"/>
    <cellStyle name="Обычный 3 23 6 2 3 2 2" xfId="7898"/>
    <cellStyle name="Обычный 3 23 6 2 3 2 3" xfId="7899"/>
    <cellStyle name="Обычный 3 23 6 2 3 3" xfId="7900"/>
    <cellStyle name="Обычный 3 23 6 2 3 4" xfId="7901"/>
    <cellStyle name="Обычный 3 23 6 2 4" xfId="7902"/>
    <cellStyle name="Обычный 3 23 6 2 4 2" xfId="7903"/>
    <cellStyle name="Обычный 3 23 6 2 4 3" xfId="7904"/>
    <cellStyle name="Обычный 3 23 6 2 5" xfId="7905"/>
    <cellStyle name="Обычный 3 23 6 2 5 2" xfId="7906"/>
    <cellStyle name="Обычный 3 23 6 2 6" xfId="7907"/>
    <cellStyle name="Обычный 3 23 6 2 7" xfId="7908"/>
    <cellStyle name="Обычный 3 23 6 3" xfId="7909"/>
    <cellStyle name="Обычный 3 23 6 3 2" xfId="7910"/>
    <cellStyle name="Обычный 3 23 6 3 2 2" xfId="7911"/>
    <cellStyle name="Обычный 3 23 6 3 2 2 2" xfId="7912"/>
    <cellStyle name="Обычный 3 23 6 3 2 2 3" xfId="7913"/>
    <cellStyle name="Обычный 3 23 6 3 2 3" xfId="7914"/>
    <cellStyle name="Обычный 3 23 6 3 2 4" xfId="7915"/>
    <cellStyle name="Обычный 3 23 6 3 3" xfId="7916"/>
    <cellStyle name="Обычный 3 23 6 3 3 2" xfId="7917"/>
    <cellStyle name="Обычный 3 23 6 3 3 3" xfId="7918"/>
    <cellStyle name="Обычный 3 23 6 3 4" xfId="7919"/>
    <cellStyle name="Обычный 3 23 6 3 4 2" xfId="7920"/>
    <cellStyle name="Обычный 3 23 6 3 5" xfId="7921"/>
    <cellStyle name="Обычный 3 23 6 4" xfId="7922"/>
    <cellStyle name="Обычный 3 23 6 4 2" xfId="7923"/>
    <cellStyle name="Обычный 3 23 6 4 2 2" xfId="7924"/>
    <cellStyle name="Обычный 3 23 6 4 2 3" xfId="7925"/>
    <cellStyle name="Обычный 3 23 6 4 3" xfId="7926"/>
    <cellStyle name="Обычный 3 23 6 4 3 2" xfId="7927"/>
    <cellStyle name="Обычный 3 23 6 4 4" xfId="7928"/>
    <cellStyle name="Обычный 3 23 6 5" xfId="7929"/>
    <cellStyle name="Обычный 3 23 6 5 2" xfId="7930"/>
    <cellStyle name="Обычный 3 23 6 5 3" xfId="7931"/>
    <cellStyle name="Обычный 3 23 6 6" xfId="7932"/>
    <cellStyle name="Обычный 3 23 6 6 2" xfId="7933"/>
    <cellStyle name="Обычный 3 23 6 7" xfId="7934"/>
    <cellStyle name="Обычный 3 23 6 8" xfId="7935"/>
    <cellStyle name="Обычный 3 23 6 9" xfId="7936"/>
    <cellStyle name="Обычный 3 23 7" xfId="7937"/>
    <cellStyle name="Обычный 3 23 7 2" xfId="7938"/>
    <cellStyle name="Обычный 3 23 7 2 2" xfId="7939"/>
    <cellStyle name="Обычный 3 23 7 2 2 2" xfId="7940"/>
    <cellStyle name="Обычный 3 23 7 2 2 2 2" xfId="7941"/>
    <cellStyle name="Обычный 3 23 7 2 2 2 2 2" xfId="7942"/>
    <cellStyle name="Обычный 3 23 7 2 2 2 2 3" xfId="7943"/>
    <cellStyle name="Обычный 3 23 7 2 2 2 3" xfId="7944"/>
    <cellStyle name="Обычный 3 23 7 2 2 2 4" xfId="7945"/>
    <cellStyle name="Обычный 3 23 7 2 2 3" xfId="7946"/>
    <cellStyle name="Обычный 3 23 7 2 2 3 2" xfId="7947"/>
    <cellStyle name="Обычный 3 23 7 2 2 3 3" xfId="7948"/>
    <cellStyle name="Обычный 3 23 7 2 2 4" xfId="7949"/>
    <cellStyle name="Обычный 3 23 7 2 2 4 2" xfId="7950"/>
    <cellStyle name="Обычный 3 23 7 2 2 5" xfId="7951"/>
    <cellStyle name="Обычный 3 23 7 2 3" xfId="7952"/>
    <cellStyle name="Обычный 3 23 7 2 3 2" xfId="7953"/>
    <cellStyle name="Обычный 3 23 7 2 3 2 2" xfId="7954"/>
    <cellStyle name="Обычный 3 23 7 2 3 2 3" xfId="7955"/>
    <cellStyle name="Обычный 3 23 7 2 3 3" xfId="7956"/>
    <cellStyle name="Обычный 3 23 7 2 3 4" xfId="7957"/>
    <cellStyle name="Обычный 3 23 7 2 4" xfId="7958"/>
    <cellStyle name="Обычный 3 23 7 2 4 2" xfId="7959"/>
    <cellStyle name="Обычный 3 23 7 2 4 3" xfId="7960"/>
    <cellStyle name="Обычный 3 23 7 2 5" xfId="7961"/>
    <cellStyle name="Обычный 3 23 7 2 5 2" xfId="7962"/>
    <cellStyle name="Обычный 3 23 7 2 6" xfId="7963"/>
    <cellStyle name="Обычный 3 23 7 2 7" xfId="7964"/>
    <cellStyle name="Обычный 3 23 7 3" xfId="7965"/>
    <cellStyle name="Обычный 3 23 7 3 2" xfId="7966"/>
    <cellStyle name="Обычный 3 23 7 3 2 2" xfId="7967"/>
    <cellStyle name="Обычный 3 23 7 3 2 2 2" xfId="7968"/>
    <cellStyle name="Обычный 3 23 7 3 2 2 3" xfId="7969"/>
    <cellStyle name="Обычный 3 23 7 3 2 3" xfId="7970"/>
    <cellStyle name="Обычный 3 23 7 3 2 4" xfId="7971"/>
    <cellStyle name="Обычный 3 23 7 3 3" xfId="7972"/>
    <cellStyle name="Обычный 3 23 7 3 3 2" xfId="7973"/>
    <cellStyle name="Обычный 3 23 7 3 3 3" xfId="7974"/>
    <cellStyle name="Обычный 3 23 7 3 4" xfId="7975"/>
    <cellStyle name="Обычный 3 23 7 3 4 2" xfId="7976"/>
    <cellStyle name="Обычный 3 23 7 3 5" xfId="7977"/>
    <cellStyle name="Обычный 3 23 7 4" xfId="7978"/>
    <cellStyle name="Обычный 3 23 7 4 2" xfId="7979"/>
    <cellStyle name="Обычный 3 23 7 4 2 2" xfId="7980"/>
    <cellStyle name="Обычный 3 23 7 4 2 3" xfId="7981"/>
    <cellStyle name="Обычный 3 23 7 4 3" xfId="7982"/>
    <cellStyle name="Обычный 3 23 7 4 3 2" xfId="7983"/>
    <cellStyle name="Обычный 3 23 7 4 4" xfId="7984"/>
    <cellStyle name="Обычный 3 23 7 5" xfId="7985"/>
    <cellStyle name="Обычный 3 23 7 5 2" xfId="7986"/>
    <cellStyle name="Обычный 3 23 7 5 3" xfId="7987"/>
    <cellStyle name="Обычный 3 23 7 6" xfId="7988"/>
    <cellStyle name="Обычный 3 23 7 6 2" xfId="7989"/>
    <cellStyle name="Обычный 3 23 7 7" xfId="7990"/>
    <cellStyle name="Обычный 3 23 7 8" xfId="7991"/>
    <cellStyle name="Обычный 3 23 7 9" xfId="7992"/>
    <cellStyle name="Обычный 3 23 8" xfId="7993"/>
    <cellStyle name="Обычный 3 23 8 2" xfId="7994"/>
    <cellStyle name="Обычный 3 23 8 2 2" xfId="7995"/>
    <cellStyle name="Обычный 3 23 8 2 3" xfId="7996"/>
    <cellStyle name="Обычный 3 23 8 3" xfId="7997"/>
    <cellStyle name="Обычный 3 23 8 4" xfId="7998"/>
    <cellStyle name="Обычный 3 23 9" xfId="7999"/>
    <cellStyle name="Обычный 3 23_К2 откорректированная" xfId="12327"/>
    <cellStyle name="Обычный 3 24" xfId="8000"/>
    <cellStyle name="Обычный 3 24 10" xfId="8001"/>
    <cellStyle name="Обычный 3 24 10 2" xfId="8002"/>
    <cellStyle name="Обычный 3 24 10 3" xfId="11747"/>
    <cellStyle name="Обычный 3 24 11" xfId="8003"/>
    <cellStyle name="Обычный 3 24 12" xfId="8004"/>
    <cellStyle name="Обычный 3 24 13" xfId="8005"/>
    <cellStyle name="Обычный 3 24 2" xfId="8006"/>
    <cellStyle name="Обычный 3 24 2 10" xfId="8007"/>
    <cellStyle name="Обычный 3 24 2 11" xfId="8008"/>
    <cellStyle name="Обычный 3 24 2 2" xfId="8009"/>
    <cellStyle name="Обычный 3 24 2 2 10" xfId="8010"/>
    <cellStyle name="Обычный 3 24 2 2 2" xfId="8011"/>
    <cellStyle name="Обычный 3 24 2 2 2 2" xfId="8012"/>
    <cellStyle name="Обычный 3 24 2 2 2 2 2" xfId="8013"/>
    <cellStyle name="Обычный 3 24 2 2 2 2 2 2" xfId="8014"/>
    <cellStyle name="Обычный 3 24 2 2 2 2 2 2 2" xfId="8015"/>
    <cellStyle name="Обычный 3 24 2 2 2 2 2 2 2 2" xfId="8016"/>
    <cellStyle name="Обычный 3 24 2 2 2 2 2 2 2 3" xfId="8017"/>
    <cellStyle name="Обычный 3 24 2 2 2 2 2 2 3" xfId="8018"/>
    <cellStyle name="Обычный 3 24 2 2 2 2 2 2 4" xfId="8019"/>
    <cellStyle name="Обычный 3 24 2 2 2 2 2 3" xfId="8020"/>
    <cellStyle name="Обычный 3 24 2 2 2 2 2 3 2" xfId="8021"/>
    <cellStyle name="Обычный 3 24 2 2 2 2 2 3 3" xfId="8022"/>
    <cellStyle name="Обычный 3 24 2 2 2 2 2 4" xfId="8023"/>
    <cellStyle name="Обычный 3 24 2 2 2 2 2 4 2" xfId="8024"/>
    <cellStyle name="Обычный 3 24 2 2 2 2 2 5" xfId="8025"/>
    <cellStyle name="Обычный 3 24 2 2 2 2 3" xfId="8026"/>
    <cellStyle name="Обычный 3 24 2 2 2 2 3 2" xfId="8027"/>
    <cellStyle name="Обычный 3 24 2 2 2 2 3 2 2" xfId="8028"/>
    <cellStyle name="Обычный 3 24 2 2 2 2 3 2 3" xfId="8029"/>
    <cellStyle name="Обычный 3 24 2 2 2 2 3 3" xfId="8030"/>
    <cellStyle name="Обычный 3 24 2 2 2 2 3 4" xfId="8031"/>
    <cellStyle name="Обычный 3 24 2 2 2 2 4" xfId="8032"/>
    <cellStyle name="Обычный 3 24 2 2 2 2 4 2" xfId="8033"/>
    <cellStyle name="Обычный 3 24 2 2 2 2 4 3" xfId="8034"/>
    <cellStyle name="Обычный 3 24 2 2 2 2 5" xfId="8035"/>
    <cellStyle name="Обычный 3 24 2 2 2 2 5 2" xfId="8036"/>
    <cellStyle name="Обычный 3 24 2 2 2 2 6" xfId="8037"/>
    <cellStyle name="Обычный 3 24 2 2 2 2 7" xfId="8038"/>
    <cellStyle name="Обычный 3 24 2 2 2 3" xfId="8039"/>
    <cellStyle name="Обычный 3 24 2 2 2 3 2" xfId="8040"/>
    <cellStyle name="Обычный 3 24 2 2 2 3 2 2" xfId="8041"/>
    <cellStyle name="Обычный 3 24 2 2 2 3 2 2 2" xfId="8042"/>
    <cellStyle name="Обычный 3 24 2 2 2 3 2 2 3" xfId="8043"/>
    <cellStyle name="Обычный 3 24 2 2 2 3 2 3" xfId="8044"/>
    <cellStyle name="Обычный 3 24 2 2 2 3 2 4" xfId="8045"/>
    <cellStyle name="Обычный 3 24 2 2 2 3 3" xfId="8046"/>
    <cellStyle name="Обычный 3 24 2 2 2 3 3 2" xfId="8047"/>
    <cellStyle name="Обычный 3 24 2 2 2 3 3 3" xfId="8048"/>
    <cellStyle name="Обычный 3 24 2 2 2 3 4" xfId="8049"/>
    <cellStyle name="Обычный 3 24 2 2 2 3 4 2" xfId="8050"/>
    <cellStyle name="Обычный 3 24 2 2 2 3 5" xfId="8051"/>
    <cellStyle name="Обычный 3 24 2 2 2 4" xfId="8052"/>
    <cellStyle name="Обычный 3 24 2 2 2 4 2" xfId="8053"/>
    <cellStyle name="Обычный 3 24 2 2 2 4 2 2" xfId="8054"/>
    <cellStyle name="Обычный 3 24 2 2 2 4 2 3" xfId="8055"/>
    <cellStyle name="Обычный 3 24 2 2 2 4 3" xfId="8056"/>
    <cellStyle name="Обычный 3 24 2 2 2 4 3 2" xfId="8057"/>
    <cellStyle name="Обычный 3 24 2 2 2 4 4" xfId="8058"/>
    <cellStyle name="Обычный 3 24 2 2 2 5" xfId="8059"/>
    <cellStyle name="Обычный 3 24 2 2 2 5 2" xfId="8060"/>
    <cellStyle name="Обычный 3 24 2 2 2 5 3" xfId="8061"/>
    <cellStyle name="Обычный 3 24 2 2 2 6" xfId="8062"/>
    <cellStyle name="Обычный 3 24 2 2 2 6 2" xfId="8063"/>
    <cellStyle name="Обычный 3 24 2 2 2 7" xfId="8064"/>
    <cellStyle name="Обычный 3 24 2 2 2 8" xfId="8065"/>
    <cellStyle name="Обычный 3 24 2 2 2 9" xfId="8066"/>
    <cellStyle name="Обычный 3 24 2 2 3" xfId="8067"/>
    <cellStyle name="Обычный 3 24 2 2 3 2" xfId="8068"/>
    <cellStyle name="Обычный 3 24 2 2 3 2 2" xfId="8069"/>
    <cellStyle name="Обычный 3 24 2 2 3 2 2 2" xfId="8070"/>
    <cellStyle name="Обычный 3 24 2 2 3 2 2 2 2" xfId="8071"/>
    <cellStyle name="Обычный 3 24 2 2 3 2 2 2 3" xfId="8072"/>
    <cellStyle name="Обычный 3 24 2 2 3 2 2 3" xfId="8073"/>
    <cellStyle name="Обычный 3 24 2 2 3 2 2 4" xfId="8074"/>
    <cellStyle name="Обычный 3 24 2 2 3 2 3" xfId="8075"/>
    <cellStyle name="Обычный 3 24 2 2 3 2 3 2" xfId="8076"/>
    <cellStyle name="Обычный 3 24 2 2 3 2 3 3" xfId="8077"/>
    <cellStyle name="Обычный 3 24 2 2 3 2 4" xfId="8078"/>
    <cellStyle name="Обычный 3 24 2 2 3 2 4 2" xfId="8079"/>
    <cellStyle name="Обычный 3 24 2 2 3 2 5" xfId="8080"/>
    <cellStyle name="Обычный 3 24 2 2 3 3" xfId="8081"/>
    <cellStyle name="Обычный 3 24 2 2 3 3 2" xfId="8082"/>
    <cellStyle name="Обычный 3 24 2 2 3 3 2 2" xfId="8083"/>
    <cellStyle name="Обычный 3 24 2 2 3 3 2 3" xfId="8084"/>
    <cellStyle name="Обычный 3 24 2 2 3 3 3" xfId="8085"/>
    <cellStyle name="Обычный 3 24 2 2 3 3 4" xfId="8086"/>
    <cellStyle name="Обычный 3 24 2 2 3 4" xfId="8087"/>
    <cellStyle name="Обычный 3 24 2 2 3 4 2" xfId="8088"/>
    <cellStyle name="Обычный 3 24 2 2 3 4 3" xfId="8089"/>
    <cellStyle name="Обычный 3 24 2 2 3 5" xfId="8090"/>
    <cellStyle name="Обычный 3 24 2 2 3 5 2" xfId="8091"/>
    <cellStyle name="Обычный 3 24 2 2 3 6" xfId="8092"/>
    <cellStyle name="Обычный 3 24 2 2 3 7" xfId="8093"/>
    <cellStyle name="Обычный 3 24 2 2 4" xfId="8094"/>
    <cellStyle name="Обычный 3 24 2 2 4 2" xfId="8095"/>
    <cellStyle name="Обычный 3 24 2 2 4 2 2" xfId="8096"/>
    <cellStyle name="Обычный 3 24 2 2 4 2 2 2" xfId="8097"/>
    <cellStyle name="Обычный 3 24 2 2 4 2 2 3" xfId="8098"/>
    <cellStyle name="Обычный 3 24 2 2 4 2 3" xfId="8099"/>
    <cellStyle name="Обычный 3 24 2 2 4 2 4" xfId="8100"/>
    <cellStyle name="Обычный 3 24 2 2 4 3" xfId="8101"/>
    <cellStyle name="Обычный 3 24 2 2 4 3 2" xfId="8102"/>
    <cellStyle name="Обычный 3 24 2 2 4 3 3" xfId="8103"/>
    <cellStyle name="Обычный 3 24 2 2 4 4" xfId="8104"/>
    <cellStyle name="Обычный 3 24 2 2 4 4 2" xfId="8105"/>
    <cellStyle name="Обычный 3 24 2 2 4 5" xfId="8106"/>
    <cellStyle name="Обычный 3 24 2 2 5" xfId="8107"/>
    <cellStyle name="Обычный 3 24 2 2 5 2" xfId="8108"/>
    <cellStyle name="Обычный 3 24 2 2 5 2 2" xfId="8109"/>
    <cellStyle name="Обычный 3 24 2 2 5 2 3" xfId="8110"/>
    <cellStyle name="Обычный 3 24 2 2 5 3" xfId="8111"/>
    <cellStyle name="Обычный 3 24 2 2 5 3 2" xfId="8112"/>
    <cellStyle name="Обычный 3 24 2 2 5 4" xfId="8113"/>
    <cellStyle name="Обычный 3 24 2 2 6" xfId="8114"/>
    <cellStyle name="Обычный 3 24 2 2 6 2" xfId="8115"/>
    <cellStyle name="Обычный 3 24 2 2 6 3" xfId="8116"/>
    <cellStyle name="Обычный 3 24 2 2 7" xfId="8117"/>
    <cellStyle name="Обычный 3 24 2 2 7 2" xfId="8118"/>
    <cellStyle name="Обычный 3 24 2 2 8" xfId="8119"/>
    <cellStyle name="Обычный 3 24 2 2 9" xfId="8120"/>
    <cellStyle name="Обычный 3 24 2 3" xfId="8121"/>
    <cellStyle name="Обычный 3 24 2 3 2" xfId="8122"/>
    <cellStyle name="Обычный 3 24 2 3 2 2" xfId="8123"/>
    <cellStyle name="Обычный 3 24 2 3 2 2 2" xfId="8124"/>
    <cellStyle name="Обычный 3 24 2 3 2 2 2 2" xfId="8125"/>
    <cellStyle name="Обычный 3 24 2 3 2 2 2 2 2" xfId="8126"/>
    <cellStyle name="Обычный 3 24 2 3 2 2 2 2 3" xfId="8127"/>
    <cellStyle name="Обычный 3 24 2 3 2 2 2 3" xfId="8128"/>
    <cellStyle name="Обычный 3 24 2 3 2 2 2 4" xfId="8129"/>
    <cellStyle name="Обычный 3 24 2 3 2 2 3" xfId="8130"/>
    <cellStyle name="Обычный 3 24 2 3 2 2 3 2" xfId="8131"/>
    <cellStyle name="Обычный 3 24 2 3 2 2 3 3" xfId="8132"/>
    <cellStyle name="Обычный 3 24 2 3 2 2 4" xfId="8133"/>
    <cellStyle name="Обычный 3 24 2 3 2 2 4 2" xfId="8134"/>
    <cellStyle name="Обычный 3 24 2 3 2 2 5" xfId="8135"/>
    <cellStyle name="Обычный 3 24 2 3 2 3" xfId="8136"/>
    <cellStyle name="Обычный 3 24 2 3 2 3 2" xfId="8137"/>
    <cellStyle name="Обычный 3 24 2 3 2 3 2 2" xfId="8138"/>
    <cellStyle name="Обычный 3 24 2 3 2 3 2 3" xfId="8139"/>
    <cellStyle name="Обычный 3 24 2 3 2 3 3" xfId="8140"/>
    <cellStyle name="Обычный 3 24 2 3 2 3 4" xfId="8141"/>
    <cellStyle name="Обычный 3 24 2 3 2 4" xfId="8142"/>
    <cellStyle name="Обычный 3 24 2 3 2 4 2" xfId="8143"/>
    <cellStyle name="Обычный 3 24 2 3 2 4 3" xfId="8144"/>
    <cellStyle name="Обычный 3 24 2 3 2 5" xfId="8145"/>
    <cellStyle name="Обычный 3 24 2 3 2 5 2" xfId="8146"/>
    <cellStyle name="Обычный 3 24 2 3 2 6" xfId="8147"/>
    <cellStyle name="Обычный 3 24 2 3 2 7" xfId="8148"/>
    <cellStyle name="Обычный 3 24 2 3 3" xfId="8149"/>
    <cellStyle name="Обычный 3 24 2 3 3 2" xfId="8150"/>
    <cellStyle name="Обычный 3 24 2 3 3 2 2" xfId="8151"/>
    <cellStyle name="Обычный 3 24 2 3 3 2 2 2" xfId="8152"/>
    <cellStyle name="Обычный 3 24 2 3 3 2 2 3" xfId="8153"/>
    <cellStyle name="Обычный 3 24 2 3 3 2 3" xfId="8154"/>
    <cellStyle name="Обычный 3 24 2 3 3 2 4" xfId="8155"/>
    <cellStyle name="Обычный 3 24 2 3 3 3" xfId="8156"/>
    <cellStyle name="Обычный 3 24 2 3 3 3 2" xfId="8157"/>
    <cellStyle name="Обычный 3 24 2 3 3 3 3" xfId="8158"/>
    <cellStyle name="Обычный 3 24 2 3 3 4" xfId="8159"/>
    <cellStyle name="Обычный 3 24 2 3 3 4 2" xfId="8160"/>
    <cellStyle name="Обычный 3 24 2 3 3 5" xfId="8161"/>
    <cellStyle name="Обычный 3 24 2 3 4" xfId="8162"/>
    <cellStyle name="Обычный 3 24 2 3 4 2" xfId="8163"/>
    <cellStyle name="Обычный 3 24 2 3 4 2 2" xfId="8164"/>
    <cellStyle name="Обычный 3 24 2 3 4 2 3" xfId="8165"/>
    <cellStyle name="Обычный 3 24 2 3 4 3" xfId="8166"/>
    <cellStyle name="Обычный 3 24 2 3 4 3 2" xfId="8167"/>
    <cellStyle name="Обычный 3 24 2 3 4 4" xfId="8168"/>
    <cellStyle name="Обычный 3 24 2 3 5" xfId="8169"/>
    <cellStyle name="Обычный 3 24 2 3 5 2" xfId="8170"/>
    <cellStyle name="Обычный 3 24 2 3 5 3" xfId="8171"/>
    <cellStyle name="Обычный 3 24 2 3 6" xfId="8172"/>
    <cellStyle name="Обычный 3 24 2 3 6 2" xfId="8173"/>
    <cellStyle name="Обычный 3 24 2 3 7" xfId="8174"/>
    <cellStyle name="Обычный 3 24 2 3 8" xfId="8175"/>
    <cellStyle name="Обычный 3 24 2 3 9" xfId="8176"/>
    <cellStyle name="Обычный 3 24 2 4" xfId="8177"/>
    <cellStyle name="Обычный 3 24 2 4 2" xfId="8178"/>
    <cellStyle name="Обычный 3 24 2 4 2 2" xfId="8179"/>
    <cellStyle name="Обычный 3 24 2 4 2 2 2" xfId="8180"/>
    <cellStyle name="Обычный 3 24 2 4 2 2 2 2" xfId="8181"/>
    <cellStyle name="Обычный 3 24 2 4 2 2 2 3" xfId="8182"/>
    <cellStyle name="Обычный 3 24 2 4 2 2 3" xfId="8183"/>
    <cellStyle name="Обычный 3 24 2 4 2 2 4" xfId="8184"/>
    <cellStyle name="Обычный 3 24 2 4 2 3" xfId="8185"/>
    <cellStyle name="Обычный 3 24 2 4 2 3 2" xfId="8186"/>
    <cellStyle name="Обычный 3 24 2 4 2 3 3" xfId="8187"/>
    <cellStyle name="Обычный 3 24 2 4 2 4" xfId="8188"/>
    <cellStyle name="Обычный 3 24 2 4 2 4 2" xfId="8189"/>
    <cellStyle name="Обычный 3 24 2 4 2 5" xfId="8190"/>
    <cellStyle name="Обычный 3 24 2 4 3" xfId="8191"/>
    <cellStyle name="Обычный 3 24 2 4 3 2" xfId="8192"/>
    <cellStyle name="Обычный 3 24 2 4 3 2 2" xfId="8193"/>
    <cellStyle name="Обычный 3 24 2 4 3 2 3" xfId="8194"/>
    <cellStyle name="Обычный 3 24 2 4 3 3" xfId="8195"/>
    <cellStyle name="Обычный 3 24 2 4 3 4" xfId="8196"/>
    <cellStyle name="Обычный 3 24 2 4 4" xfId="8197"/>
    <cellStyle name="Обычный 3 24 2 4 4 2" xfId="8198"/>
    <cellStyle name="Обычный 3 24 2 4 4 3" xfId="8199"/>
    <cellStyle name="Обычный 3 24 2 4 5" xfId="8200"/>
    <cellStyle name="Обычный 3 24 2 4 5 2" xfId="8201"/>
    <cellStyle name="Обычный 3 24 2 4 6" xfId="8202"/>
    <cellStyle name="Обычный 3 24 2 4 7" xfId="8203"/>
    <cellStyle name="Обычный 3 24 2 5" xfId="8204"/>
    <cellStyle name="Обычный 3 24 2 5 2" xfId="8205"/>
    <cellStyle name="Обычный 3 24 2 5 2 2" xfId="8206"/>
    <cellStyle name="Обычный 3 24 2 5 2 2 2" xfId="8207"/>
    <cellStyle name="Обычный 3 24 2 5 2 2 3" xfId="8208"/>
    <cellStyle name="Обычный 3 24 2 5 2 3" xfId="8209"/>
    <cellStyle name="Обычный 3 24 2 5 2 4" xfId="8210"/>
    <cellStyle name="Обычный 3 24 2 5 3" xfId="8211"/>
    <cellStyle name="Обычный 3 24 2 5 3 2" xfId="8212"/>
    <cellStyle name="Обычный 3 24 2 5 3 3" xfId="8213"/>
    <cellStyle name="Обычный 3 24 2 5 4" xfId="8214"/>
    <cellStyle name="Обычный 3 24 2 5 4 2" xfId="8215"/>
    <cellStyle name="Обычный 3 24 2 5 5" xfId="8216"/>
    <cellStyle name="Обычный 3 24 2 6" xfId="8217"/>
    <cellStyle name="Обычный 3 24 2 6 2" xfId="8218"/>
    <cellStyle name="Обычный 3 24 2 6 2 2" xfId="8219"/>
    <cellStyle name="Обычный 3 24 2 6 2 3" xfId="8220"/>
    <cellStyle name="Обычный 3 24 2 6 3" xfId="8221"/>
    <cellStyle name="Обычный 3 24 2 6 3 2" xfId="8222"/>
    <cellStyle name="Обычный 3 24 2 6 4" xfId="8223"/>
    <cellStyle name="Обычный 3 24 2 7" xfId="8224"/>
    <cellStyle name="Обычный 3 24 2 7 2" xfId="8225"/>
    <cellStyle name="Обычный 3 24 2 7 3" xfId="8226"/>
    <cellStyle name="Обычный 3 24 2 8" xfId="8227"/>
    <cellStyle name="Обычный 3 24 2 8 2" xfId="8228"/>
    <cellStyle name="Обычный 3 24 2 9" xfId="8229"/>
    <cellStyle name="Обычный 3 24 2_К2 откорректированная" xfId="12328"/>
    <cellStyle name="Обычный 3 24 3" xfId="8230"/>
    <cellStyle name="Обычный 3 24 3 10" xfId="8231"/>
    <cellStyle name="Обычный 3 24 3 2" xfId="8232"/>
    <cellStyle name="Обычный 3 24 3 2 2" xfId="8233"/>
    <cellStyle name="Обычный 3 24 3 2 2 2" xfId="8234"/>
    <cellStyle name="Обычный 3 24 3 2 2 2 2" xfId="8235"/>
    <cellStyle name="Обычный 3 24 3 2 2 2 2 2" xfId="8236"/>
    <cellStyle name="Обычный 3 24 3 2 2 2 2 2 2" xfId="8237"/>
    <cellStyle name="Обычный 3 24 3 2 2 2 2 2 3" xfId="8238"/>
    <cellStyle name="Обычный 3 24 3 2 2 2 2 3" xfId="8239"/>
    <cellStyle name="Обычный 3 24 3 2 2 2 2 4" xfId="8240"/>
    <cellStyle name="Обычный 3 24 3 2 2 2 3" xfId="8241"/>
    <cellStyle name="Обычный 3 24 3 2 2 2 3 2" xfId="8242"/>
    <cellStyle name="Обычный 3 24 3 2 2 2 3 3" xfId="8243"/>
    <cellStyle name="Обычный 3 24 3 2 2 2 4" xfId="8244"/>
    <cellStyle name="Обычный 3 24 3 2 2 2 4 2" xfId="8245"/>
    <cellStyle name="Обычный 3 24 3 2 2 2 5" xfId="8246"/>
    <cellStyle name="Обычный 3 24 3 2 2 3" xfId="8247"/>
    <cellStyle name="Обычный 3 24 3 2 2 3 2" xfId="8248"/>
    <cellStyle name="Обычный 3 24 3 2 2 3 2 2" xfId="8249"/>
    <cellStyle name="Обычный 3 24 3 2 2 3 2 3" xfId="8250"/>
    <cellStyle name="Обычный 3 24 3 2 2 3 3" xfId="8251"/>
    <cellStyle name="Обычный 3 24 3 2 2 3 4" xfId="8252"/>
    <cellStyle name="Обычный 3 24 3 2 2 4" xfId="8253"/>
    <cellStyle name="Обычный 3 24 3 2 2 4 2" xfId="8254"/>
    <cellStyle name="Обычный 3 24 3 2 2 4 3" xfId="8255"/>
    <cellStyle name="Обычный 3 24 3 2 2 5" xfId="8256"/>
    <cellStyle name="Обычный 3 24 3 2 2 5 2" xfId="8257"/>
    <cellStyle name="Обычный 3 24 3 2 2 6" xfId="8258"/>
    <cellStyle name="Обычный 3 24 3 2 2 7" xfId="8259"/>
    <cellStyle name="Обычный 3 24 3 2 3" xfId="8260"/>
    <cellStyle name="Обычный 3 24 3 2 3 2" xfId="8261"/>
    <cellStyle name="Обычный 3 24 3 2 3 2 2" xfId="8262"/>
    <cellStyle name="Обычный 3 24 3 2 3 2 2 2" xfId="8263"/>
    <cellStyle name="Обычный 3 24 3 2 3 2 2 3" xfId="8264"/>
    <cellStyle name="Обычный 3 24 3 2 3 2 3" xfId="8265"/>
    <cellStyle name="Обычный 3 24 3 2 3 2 4" xfId="8266"/>
    <cellStyle name="Обычный 3 24 3 2 3 3" xfId="8267"/>
    <cellStyle name="Обычный 3 24 3 2 3 3 2" xfId="8268"/>
    <cellStyle name="Обычный 3 24 3 2 3 3 3" xfId="8269"/>
    <cellStyle name="Обычный 3 24 3 2 3 4" xfId="8270"/>
    <cellStyle name="Обычный 3 24 3 2 3 4 2" xfId="8271"/>
    <cellStyle name="Обычный 3 24 3 2 3 5" xfId="8272"/>
    <cellStyle name="Обычный 3 24 3 2 4" xfId="8273"/>
    <cellStyle name="Обычный 3 24 3 2 4 2" xfId="8274"/>
    <cellStyle name="Обычный 3 24 3 2 4 2 2" xfId="8275"/>
    <cellStyle name="Обычный 3 24 3 2 4 2 3" xfId="8276"/>
    <cellStyle name="Обычный 3 24 3 2 4 3" xfId="8277"/>
    <cellStyle name="Обычный 3 24 3 2 4 3 2" xfId="8278"/>
    <cellStyle name="Обычный 3 24 3 2 4 4" xfId="8279"/>
    <cellStyle name="Обычный 3 24 3 2 5" xfId="8280"/>
    <cellStyle name="Обычный 3 24 3 2 5 2" xfId="8281"/>
    <cellStyle name="Обычный 3 24 3 2 5 3" xfId="8282"/>
    <cellStyle name="Обычный 3 24 3 2 6" xfId="8283"/>
    <cellStyle name="Обычный 3 24 3 2 6 2" xfId="8284"/>
    <cellStyle name="Обычный 3 24 3 2 7" xfId="8285"/>
    <cellStyle name="Обычный 3 24 3 2 8" xfId="8286"/>
    <cellStyle name="Обычный 3 24 3 2 9" xfId="8287"/>
    <cellStyle name="Обычный 3 24 3 3" xfId="8288"/>
    <cellStyle name="Обычный 3 24 3 3 2" xfId="8289"/>
    <cellStyle name="Обычный 3 24 3 3 2 2" xfId="8290"/>
    <cellStyle name="Обычный 3 24 3 3 2 2 2" xfId="8291"/>
    <cellStyle name="Обычный 3 24 3 3 2 2 2 2" xfId="8292"/>
    <cellStyle name="Обычный 3 24 3 3 2 2 2 3" xfId="8293"/>
    <cellStyle name="Обычный 3 24 3 3 2 2 3" xfId="8294"/>
    <cellStyle name="Обычный 3 24 3 3 2 2 4" xfId="8295"/>
    <cellStyle name="Обычный 3 24 3 3 2 3" xfId="8296"/>
    <cellStyle name="Обычный 3 24 3 3 2 3 2" xfId="8297"/>
    <cellStyle name="Обычный 3 24 3 3 2 3 3" xfId="8298"/>
    <cellStyle name="Обычный 3 24 3 3 2 4" xfId="8299"/>
    <cellStyle name="Обычный 3 24 3 3 2 4 2" xfId="8300"/>
    <cellStyle name="Обычный 3 24 3 3 2 5" xfId="8301"/>
    <cellStyle name="Обычный 3 24 3 3 3" xfId="8302"/>
    <cellStyle name="Обычный 3 24 3 3 3 2" xfId="8303"/>
    <cellStyle name="Обычный 3 24 3 3 3 2 2" xfId="8304"/>
    <cellStyle name="Обычный 3 24 3 3 3 2 3" xfId="8305"/>
    <cellStyle name="Обычный 3 24 3 3 3 3" xfId="8306"/>
    <cellStyle name="Обычный 3 24 3 3 3 4" xfId="8307"/>
    <cellStyle name="Обычный 3 24 3 3 4" xfId="8308"/>
    <cellStyle name="Обычный 3 24 3 3 4 2" xfId="8309"/>
    <cellStyle name="Обычный 3 24 3 3 4 3" xfId="8310"/>
    <cellStyle name="Обычный 3 24 3 3 5" xfId="8311"/>
    <cellStyle name="Обычный 3 24 3 3 5 2" xfId="8312"/>
    <cellStyle name="Обычный 3 24 3 3 6" xfId="8313"/>
    <cellStyle name="Обычный 3 24 3 3 7" xfId="8314"/>
    <cellStyle name="Обычный 3 24 3 4" xfId="8315"/>
    <cellStyle name="Обычный 3 24 3 4 2" xfId="8316"/>
    <cellStyle name="Обычный 3 24 3 4 2 2" xfId="8317"/>
    <cellStyle name="Обычный 3 24 3 4 2 2 2" xfId="8318"/>
    <cellStyle name="Обычный 3 24 3 4 2 2 3" xfId="8319"/>
    <cellStyle name="Обычный 3 24 3 4 2 3" xfId="8320"/>
    <cellStyle name="Обычный 3 24 3 4 2 4" xfId="8321"/>
    <cellStyle name="Обычный 3 24 3 4 3" xfId="8322"/>
    <cellStyle name="Обычный 3 24 3 4 3 2" xfId="8323"/>
    <cellStyle name="Обычный 3 24 3 4 3 3" xfId="8324"/>
    <cellStyle name="Обычный 3 24 3 4 4" xfId="8325"/>
    <cellStyle name="Обычный 3 24 3 4 4 2" xfId="8326"/>
    <cellStyle name="Обычный 3 24 3 4 5" xfId="8327"/>
    <cellStyle name="Обычный 3 24 3 5" xfId="8328"/>
    <cellStyle name="Обычный 3 24 3 5 2" xfId="8329"/>
    <cellStyle name="Обычный 3 24 3 5 2 2" xfId="8330"/>
    <cellStyle name="Обычный 3 24 3 5 2 3" xfId="8331"/>
    <cellStyle name="Обычный 3 24 3 5 3" xfId="8332"/>
    <cellStyle name="Обычный 3 24 3 5 3 2" xfId="8333"/>
    <cellStyle name="Обычный 3 24 3 5 4" xfId="8334"/>
    <cellStyle name="Обычный 3 24 3 6" xfId="8335"/>
    <cellStyle name="Обычный 3 24 3 6 2" xfId="8336"/>
    <cellStyle name="Обычный 3 24 3 6 3" xfId="8337"/>
    <cellStyle name="Обычный 3 24 3 7" xfId="8338"/>
    <cellStyle name="Обычный 3 24 3 7 2" xfId="8339"/>
    <cellStyle name="Обычный 3 24 3 8" xfId="8340"/>
    <cellStyle name="Обычный 3 24 3 9" xfId="8341"/>
    <cellStyle name="Обычный 3 24 4" xfId="8342"/>
    <cellStyle name="Обычный 3 24 4 2" xfId="8343"/>
    <cellStyle name="Обычный 3 24 4 2 2" xfId="8344"/>
    <cellStyle name="Обычный 3 24 4 2 2 2" xfId="8345"/>
    <cellStyle name="Обычный 3 24 4 2 2 2 2" xfId="8346"/>
    <cellStyle name="Обычный 3 24 4 2 2 2 2 2" xfId="8347"/>
    <cellStyle name="Обычный 3 24 4 2 2 2 2 3" xfId="8348"/>
    <cellStyle name="Обычный 3 24 4 2 2 2 3" xfId="8349"/>
    <cellStyle name="Обычный 3 24 4 2 2 2 4" xfId="8350"/>
    <cellStyle name="Обычный 3 24 4 2 2 3" xfId="8351"/>
    <cellStyle name="Обычный 3 24 4 2 2 3 2" xfId="8352"/>
    <cellStyle name="Обычный 3 24 4 2 2 3 3" xfId="8353"/>
    <cellStyle name="Обычный 3 24 4 2 2 4" xfId="8354"/>
    <cellStyle name="Обычный 3 24 4 2 2 4 2" xfId="8355"/>
    <cellStyle name="Обычный 3 24 4 2 2 5" xfId="8356"/>
    <cellStyle name="Обычный 3 24 4 2 3" xfId="8357"/>
    <cellStyle name="Обычный 3 24 4 2 3 2" xfId="8358"/>
    <cellStyle name="Обычный 3 24 4 2 3 2 2" xfId="8359"/>
    <cellStyle name="Обычный 3 24 4 2 3 2 3" xfId="8360"/>
    <cellStyle name="Обычный 3 24 4 2 3 3" xfId="8361"/>
    <cellStyle name="Обычный 3 24 4 2 3 4" xfId="8362"/>
    <cellStyle name="Обычный 3 24 4 2 4" xfId="8363"/>
    <cellStyle name="Обычный 3 24 4 2 4 2" xfId="8364"/>
    <cellStyle name="Обычный 3 24 4 2 4 3" xfId="8365"/>
    <cellStyle name="Обычный 3 24 4 2 5" xfId="8366"/>
    <cellStyle name="Обычный 3 24 4 2 5 2" xfId="8367"/>
    <cellStyle name="Обычный 3 24 4 2 6" xfId="8368"/>
    <cellStyle name="Обычный 3 24 4 2 7" xfId="8369"/>
    <cellStyle name="Обычный 3 24 4 3" xfId="8370"/>
    <cellStyle name="Обычный 3 24 4 3 2" xfId="8371"/>
    <cellStyle name="Обычный 3 24 4 3 2 2" xfId="8372"/>
    <cellStyle name="Обычный 3 24 4 3 2 2 2" xfId="8373"/>
    <cellStyle name="Обычный 3 24 4 3 2 2 3" xfId="8374"/>
    <cellStyle name="Обычный 3 24 4 3 2 3" xfId="8375"/>
    <cellStyle name="Обычный 3 24 4 3 2 4" xfId="8376"/>
    <cellStyle name="Обычный 3 24 4 3 3" xfId="8377"/>
    <cellStyle name="Обычный 3 24 4 3 3 2" xfId="8378"/>
    <cellStyle name="Обычный 3 24 4 3 3 3" xfId="8379"/>
    <cellStyle name="Обычный 3 24 4 3 4" xfId="8380"/>
    <cellStyle name="Обычный 3 24 4 3 4 2" xfId="8381"/>
    <cellStyle name="Обычный 3 24 4 3 5" xfId="8382"/>
    <cellStyle name="Обычный 3 24 4 4" xfId="8383"/>
    <cellStyle name="Обычный 3 24 4 4 2" xfId="8384"/>
    <cellStyle name="Обычный 3 24 4 4 2 2" xfId="8385"/>
    <cellStyle name="Обычный 3 24 4 4 2 3" xfId="8386"/>
    <cellStyle name="Обычный 3 24 4 4 3" xfId="8387"/>
    <cellStyle name="Обычный 3 24 4 4 3 2" xfId="8388"/>
    <cellStyle name="Обычный 3 24 4 4 4" xfId="8389"/>
    <cellStyle name="Обычный 3 24 4 5" xfId="8390"/>
    <cellStyle name="Обычный 3 24 4 5 2" xfId="8391"/>
    <cellStyle name="Обычный 3 24 4 5 3" xfId="8392"/>
    <cellStyle name="Обычный 3 24 4 6" xfId="8393"/>
    <cellStyle name="Обычный 3 24 4 6 2" xfId="8394"/>
    <cellStyle name="Обычный 3 24 4 7" xfId="8395"/>
    <cellStyle name="Обычный 3 24 4 8" xfId="8396"/>
    <cellStyle name="Обычный 3 24 4 9" xfId="8397"/>
    <cellStyle name="Обычный 3 24 5" xfId="8398"/>
    <cellStyle name="Обычный 3 24 5 2" xfId="8399"/>
    <cellStyle name="Обычный 3 24 5 2 2" xfId="8400"/>
    <cellStyle name="Обычный 3 24 5 2 2 2" xfId="8401"/>
    <cellStyle name="Обычный 3 24 5 2 2 2 2" xfId="8402"/>
    <cellStyle name="Обычный 3 24 5 2 2 2 3" xfId="8403"/>
    <cellStyle name="Обычный 3 24 5 2 2 3" xfId="8404"/>
    <cellStyle name="Обычный 3 24 5 2 2 4" xfId="8405"/>
    <cellStyle name="Обычный 3 24 5 2 3" xfId="8406"/>
    <cellStyle name="Обычный 3 24 5 2 3 2" xfId="8407"/>
    <cellStyle name="Обычный 3 24 5 2 3 3" xfId="8408"/>
    <cellStyle name="Обычный 3 24 5 2 4" xfId="8409"/>
    <cellStyle name="Обычный 3 24 5 2 4 2" xfId="8410"/>
    <cellStyle name="Обычный 3 24 5 2 5" xfId="8411"/>
    <cellStyle name="Обычный 3 24 5 3" xfId="8412"/>
    <cellStyle name="Обычный 3 24 5 3 2" xfId="8413"/>
    <cellStyle name="Обычный 3 24 5 3 2 2" xfId="8414"/>
    <cellStyle name="Обычный 3 24 5 3 2 3" xfId="8415"/>
    <cellStyle name="Обычный 3 24 5 3 3" xfId="8416"/>
    <cellStyle name="Обычный 3 24 5 3 4" xfId="8417"/>
    <cellStyle name="Обычный 3 24 5 4" xfId="8418"/>
    <cellStyle name="Обычный 3 24 5 4 2" xfId="8419"/>
    <cellStyle name="Обычный 3 24 5 4 3" xfId="8420"/>
    <cellStyle name="Обычный 3 24 5 5" xfId="8421"/>
    <cellStyle name="Обычный 3 24 5 5 2" xfId="8422"/>
    <cellStyle name="Обычный 3 24 5 6" xfId="8423"/>
    <cellStyle name="Обычный 3 24 5 7" xfId="8424"/>
    <cellStyle name="Обычный 3 24 6" xfId="8425"/>
    <cellStyle name="Обычный 3 24 6 2" xfId="8426"/>
    <cellStyle name="Обычный 3 24 6 2 2" xfId="8427"/>
    <cellStyle name="Обычный 3 24 6 2 2 2" xfId="8428"/>
    <cellStyle name="Обычный 3 24 6 2 2 3" xfId="8429"/>
    <cellStyle name="Обычный 3 24 6 2 3" xfId="8430"/>
    <cellStyle name="Обычный 3 24 6 2 4" xfId="8431"/>
    <cellStyle name="Обычный 3 24 6 3" xfId="8432"/>
    <cellStyle name="Обычный 3 24 6 3 2" xfId="8433"/>
    <cellStyle name="Обычный 3 24 6 3 3" xfId="8434"/>
    <cellStyle name="Обычный 3 24 6 4" xfId="8435"/>
    <cellStyle name="Обычный 3 24 6 4 2" xfId="8436"/>
    <cellStyle name="Обычный 3 24 6 5" xfId="8437"/>
    <cellStyle name="Обычный 3 24 7" xfId="8438"/>
    <cellStyle name="Обычный 3 24 7 2" xfId="8439"/>
    <cellStyle name="Обычный 3 24 7 2 2" xfId="8440"/>
    <cellStyle name="Обычный 3 24 7 2 3" xfId="8441"/>
    <cellStyle name="Обычный 3 24 7 3" xfId="8442"/>
    <cellStyle name="Обычный 3 24 7 3 2" xfId="8443"/>
    <cellStyle name="Обычный 3 24 7 4" xfId="8444"/>
    <cellStyle name="Обычный 3 24 8" xfId="8445"/>
    <cellStyle name="Обычный 3 24 8 2" xfId="8446"/>
    <cellStyle name="Обычный 3 24 8 3" xfId="8447"/>
    <cellStyle name="Обычный 3 24 9" xfId="8448"/>
    <cellStyle name="Обычный 3 24 9 2" xfId="8449"/>
    <cellStyle name="Обычный 3 24_К2 откорректированная" xfId="12329"/>
    <cellStyle name="Обычный 3 25" xfId="8450"/>
    <cellStyle name="Обычный 3 25 10" xfId="8451"/>
    <cellStyle name="Обычный 3 25 11" xfId="8452"/>
    <cellStyle name="Обычный 3 25 2" xfId="8453"/>
    <cellStyle name="Обычный 3 25 2 10" xfId="8454"/>
    <cellStyle name="Обычный 3 25 2 2" xfId="8455"/>
    <cellStyle name="Обычный 3 25 2 2 2" xfId="8456"/>
    <cellStyle name="Обычный 3 25 2 2 2 2" xfId="8457"/>
    <cellStyle name="Обычный 3 25 2 2 2 2 2" xfId="8458"/>
    <cellStyle name="Обычный 3 25 2 2 2 2 2 2" xfId="8459"/>
    <cellStyle name="Обычный 3 25 2 2 2 2 2 2 2" xfId="8460"/>
    <cellStyle name="Обычный 3 25 2 2 2 2 2 2 3" xfId="8461"/>
    <cellStyle name="Обычный 3 25 2 2 2 2 2 3" xfId="8462"/>
    <cellStyle name="Обычный 3 25 2 2 2 2 2 4" xfId="8463"/>
    <cellStyle name="Обычный 3 25 2 2 2 2 3" xfId="8464"/>
    <cellStyle name="Обычный 3 25 2 2 2 2 3 2" xfId="8465"/>
    <cellStyle name="Обычный 3 25 2 2 2 2 3 3" xfId="8466"/>
    <cellStyle name="Обычный 3 25 2 2 2 2 4" xfId="8467"/>
    <cellStyle name="Обычный 3 25 2 2 2 2 4 2" xfId="8468"/>
    <cellStyle name="Обычный 3 25 2 2 2 2 5" xfId="8469"/>
    <cellStyle name="Обычный 3 25 2 2 2 3" xfId="8470"/>
    <cellStyle name="Обычный 3 25 2 2 2 3 2" xfId="8471"/>
    <cellStyle name="Обычный 3 25 2 2 2 3 2 2" xfId="8472"/>
    <cellStyle name="Обычный 3 25 2 2 2 3 2 3" xfId="8473"/>
    <cellStyle name="Обычный 3 25 2 2 2 3 3" xfId="8474"/>
    <cellStyle name="Обычный 3 25 2 2 2 3 4" xfId="8475"/>
    <cellStyle name="Обычный 3 25 2 2 2 4" xfId="8476"/>
    <cellStyle name="Обычный 3 25 2 2 2 4 2" xfId="8477"/>
    <cellStyle name="Обычный 3 25 2 2 2 4 3" xfId="8478"/>
    <cellStyle name="Обычный 3 25 2 2 2 5" xfId="8479"/>
    <cellStyle name="Обычный 3 25 2 2 2 5 2" xfId="8480"/>
    <cellStyle name="Обычный 3 25 2 2 2 6" xfId="8481"/>
    <cellStyle name="Обычный 3 25 2 2 2 7" xfId="8482"/>
    <cellStyle name="Обычный 3 25 2 2 3" xfId="8483"/>
    <cellStyle name="Обычный 3 25 2 2 3 2" xfId="8484"/>
    <cellStyle name="Обычный 3 25 2 2 3 2 2" xfId="8485"/>
    <cellStyle name="Обычный 3 25 2 2 3 2 2 2" xfId="8486"/>
    <cellStyle name="Обычный 3 25 2 2 3 2 2 3" xfId="8487"/>
    <cellStyle name="Обычный 3 25 2 2 3 2 3" xfId="8488"/>
    <cellStyle name="Обычный 3 25 2 2 3 2 4" xfId="8489"/>
    <cellStyle name="Обычный 3 25 2 2 3 3" xfId="8490"/>
    <cellStyle name="Обычный 3 25 2 2 3 3 2" xfId="8491"/>
    <cellStyle name="Обычный 3 25 2 2 3 3 3" xfId="8492"/>
    <cellStyle name="Обычный 3 25 2 2 3 4" xfId="8493"/>
    <cellStyle name="Обычный 3 25 2 2 3 4 2" xfId="8494"/>
    <cellStyle name="Обычный 3 25 2 2 3 5" xfId="8495"/>
    <cellStyle name="Обычный 3 25 2 2 4" xfId="8496"/>
    <cellStyle name="Обычный 3 25 2 2 4 2" xfId="8497"/>
    <cellStyle name="Обычный 3 25 2 2 4 2 2" xfId="8498"/>
    <cellStyle name="Обычный 3 25 2 2 4 2 3" xfId="8499"/>
    <cellStyle name="Обычный 3 25 2 2 4 3" xfId="8500"/>
    <cellStyle name="Обычный 3 25 2 2 4 3 2" xfId="8501"/>
    <cellStyle name="Обычный 3 25 2 2 4 4" xfId="8502"/>
    <cellStyle name="Обычный 3 25 2 2 5" xfId="8503"/>
    <cellStyle name="Обычный 3 25 2 2 5 2" xfId="8504"/>
    <cellStyle name="Обычный 3 25 2 2 5 3" xfId="8505"/>
    <cellStyle name="Обычный 3 25 2 2 6" xfId="8506"/>
    <cellStyle name="Обычный 3 25 2 2 6 2" xfId="8507"/>
    <cellStyle name="Обычный 3 25 2 2 7" xfId="8508"/>
    <cellStyle name="Обычный 3 25 2 2 8" xfId="8509"/>
    <cellStyle name="Обычный 3 25 2 2 9" xfId="8510"/>
    <cellStyle name="Обычный 3 25 2 3" xfId="8511"/>
    <cellStyle name="Обычный 3 25 2 3 2" xfId="8512"/>
    <cellStyle name="Обычный 3 25 2 3 2 2" xfId="8513"/>
    <cellStyle name="Обычный 3 25 2 3 2 2 2" xfId="8514"/>
    <cellStyle name="Обычный 3 25 2 3 2 2 2 2" xfId="8515"/>
    <cellStyle name="Обычный 3 25 2 3 2 2 2 3" xfId="8516"/>
    <cellStyle name="Обычный 3 25 2 3 2 2 3" xfId="8517"/>
    <cellStyle name="Обычный 3 25 2 3 2 2 4" xfId="8518"/>
    <cellStyle name="Обычный 3 25 2 3 2 3" xfId="8519"/>
    <cellStyle name="Обычный 3 25 2 3 2 3 2" xfId="8520"/>
    <cellStyle name="Обычный 3 25 2 3 2 3 3" xfId="8521"/>
    <cellStyle name="Обычный 3 25 2 3 2 4" xfId="8522"/>
    <cellStyle name="Обычный 3 25 2 3 2 4 2" xfId="8523"/>
    <cellStyle name="Обычный 3 25 2 3 2 5" xfId="8524"/>
    <cellStyle name="Обычный 3 25 2 3 3" xfId="8525"/>
    <cellStyle name="Обычный 3 25 2 3 3 2" xfId="8526"/>
    <cellStyle name="Обычный 3 25 2 3 3 2 2" xfId="8527"/>
    <cellStyle name="Обычный 3 25 2 3 3 2 3" xfId="8528"/>
    <cellStyle name="Обычный 3 25 2 3 3 3" xfId="8529"/>
    <cellStyle name="Обычный 3 25 2 3 3 4" xfId="8530"/>
    <cellStyle name="Обычный 3 25 2 3 4" xfId="8531"/>
    <cellStyle name="Обычный 3 25 2 3 4 2" xfId="8532"/>
    <cellStyle name="Обычный 3 25 2 3 4 3" xfId="8533"/>
    <cellStyle name="Обычный 3 25 2 3 5" xfId="8534"/>
    <cellStyle name="Обычный 3 25 2 3 5 2" xfId="8535"/>
    <cellStyle name="Обычный 3 25 2 3 6" xfId="8536"/>
    <cellStyle name="Обычный 3 25 2 3 7" xfId="8537"/>
    <cellStyle name="Обычный 3 25 2 4" xfId="8538"/>
    <cellStyle name="Обычный 3 25 2 4 2" xfId="8539"/>
    <cellStyle name="Обычный 3 25 2 4 2 2" xfId="8540"/>
    <cellStyle name="Обычный 3 25 2 4 2 2 2" xfId="8541"/>
    <cellStyle name="Обычный 3 25 2 4 2 2 3" xfId="8542"/>
    <cellStyle name="Обычный 3 25 2 4 2 3" xfId="8543"/>
    <cellStyle name="Обычный 3 25 2 4 2 4" xfId="8544"/>
    <cellStyle name="Обычный 3 25 2 4 3" xfId="8545"/>
    <cellStyle name="Обычный 3 25 2 4 3 2" xfId="8546"/>
    <cellStyle name="Обычный 3 25 2 4 3 3" xfId="8547"/>
    <cellStyle name="Обычный 3 25 2 4 4" xfId="8548"/>
    <cellStyle name="Обычный 3 25 2 4 4 2" xfId="8549"/>
    <cellStyle name="Обычный 3 25 2 4 5" xfId="8550"/>
    <cellStyle name="Обычный 3 25 2 5" xfId="8551"/>
    <cellStyle name="Обычный 3 25 2 5 2" xfId="8552"/>
    <cellStyle name="Обычный 3 25 2 5 2 2" xfId="8553"/>
    <cellStyle name="Обычный 3 25 2 5 2 3" xfId="8554"/>
    <cellStyle name="Обычный 3 25 2 5 3" xfId="8555"/>
    <cellStyle name="Обычный 3 25 2 5 3 2" xfId="8556"/>
    <cellStyle name="Обычный 3 25 2 5 4" xfId="8557"/>
    <cellStyle name="Обычный 3 25 2 6" xfId="8558"/>
    <cellStyle name="Обычный 3 25 2 6 2" xfId="8559"/>
    <cellStyle name="Обычный 3 25 2 6 3" xfId="8560"/>
    <cellStyle name="Обычный 3 25 2 7" xfId="8561"/>
    <cellStyle name="Обычный 3 25 2 7 2" xfId="8562"/>
    <cellStyle name="Обычный 3 25 2 8" xfId="8563"/>
    <cellStyle name="Обычный 3 25 2 9" xfId="8564"/>
    <cellStyle name="Обычный 3 25 3" xfId="8565"/>
    <cellStyle name="Обычный 3 25 3 2" xfId="8566"/>
    <cellStyle name="Обычный 3 25 3 2 2" xfId="8567"/>
    <cellStyle name="Обычный 3 25 3 2 2 2" xfId="8568"/>
    <cellStyle name="Обычный 3 25 3 2 2 2 2" xfId="8569"/>
    <cellStyle name="Обычный 3 25 3 2 2 2 2 2" xfId="8570"/>
    <cellStyle name="Обычный 3 25 3 2 2 2 2 3" xfId="8571"/>
    <cellStyle name="Обычный 3 25 3 2 2 2 3" xfId="8572"/>
    <cellStyle name="Обычный 3 25 3 2 2 2 4" xfId="8573"/>
    <cellStyle name="Обычный 3 25 3 2 2 3" xfId="8574"/>
    <cellStyle name="Обычный 3 25 3 2 2 3 2" xfId="8575"/>
    <cellStyle name="Обычный 3 25 3 2 2 3 3" xfId="8576"/>
    <cellStyle name="Обычный 3 25 3 2 2 4" xfId="8577"/>
    <cellStyle name="Обычный 3 25 3 2 2 4 2" xfId="8578"/>
    <cellStyle name="Обычный 3 25 3 2 2 5" xfId="8579"/>
    <cellStyle name="Обычный 3 25 3 2 3" xfId="8580"/>
    <cellStyle name="Обычный 3 25 3 2 3 2" xfId="8581"/>
    <cellStyle name="Обычный 3 25 3 2 3 2 2" xfId="8582"/>
    <cellStyle name="Обычный 3 25 3 2 3 2 3" xfId="8583"/>
    <cellStyle name="Обычный 3 25 3 2 3 3" xfId="8584"/>
    <cellStyle name="Обычный 3 25 3 2 3 4" xfId="8585"/>
    <cellStyle name="Обычный 3 25 3 2 4" xfId="8586"/>
    <cellStyle name="Обычный 3 25 3 2 4 2" xfId="8587"/>
    <cellStyle name="Обычный 3 25 3 2 4 3" xfId="8588"/>
    <cellStyle name="Обычный 3 25 3 2 5" xfId="8589"/>
    <cellStyle name="Обычный 3 25 3 2 5 2" xfId="8590"/>
    <cellStyle name="Обычный 3 25 3 2 6" xfId="8591"/>
    <cellStyle name="Обычный 3 25 3 2 7" xfId="8592"/>
    <cellStyle name="Обычный 3 25 3 3" xfId="8593"/>
    <cellStyle name="Обычный 3 25 3 3 2" xfId="8594"/>
    <cellStyle name="Обычный 3 25 3 3 2 2" xfId="8595"/>
    <cellStyle name="Обычный 3 25 3 3 2 2 2" xfId="8596"/>
    <cellStyle name="Обычный 3 25 3 3 2 2 3" xfId="8597"/>
    <cellStyle name="Обычный 3 25 3 3 2 3" xfId="8598"/>
    <cellStyle name="Обычный 3 25 3 3 2 4" xfId="8599"/>
    <cellStyle name="Обычный 3 25 3 3 3" xfId="8600"/>
    <cellStyle name="Обычный 3 25 3 3 3 2" xfId="8601"/>
    <cellStyle name="Обычный 3 25 3 3 3 3" xfId="8602"/>
    <cellStyle name="Обычный 3 25 3 3 4" xfId="8603"/>
    <cellStyle name="Обычный 3 25 3 3 4 2" xfId="8604"/>
    <cellStyle name="Обычный 3 25 3 3 5" xfId="8605"/>
    <cellStyle name="Обычный 3 25 3 4" xfId="8606"/>
    <cellStyle name="Обычный 3 25 3 4 2" xfId="8607"/>
    <cellStyle name="Обычный 3 25 3 4 2 2" xfId="8608"/>
    <cellStyle name="Обычный 3 25 3 4 2 3" xfId="8609"/>
    <cellStyle name="Обычный 3 25 3 4 3" xfId="8610"/>
    <cellStyle name="Обычный 3 25 3 4 3 2" xfId="8611"/>
    <cellStyle name="Обычный 3 25 3 4 4" xfId="8612"/>
    <cellStyle name="Обычный 3 25 3 5" xfId="8613"/>
    <cellStyle name="Обычный 3 25 3 5 2" xfId="8614"/>
    <cellStyle name="Обычный 3 25 3 5 3" xfId="8615"/>
    <cellStyle name="Обычный 3 25 3 6" xfId="8616"/>
    <cellStyle name="Обычный 3 25 3 6 2" xfId="8617"/>
    <cellStyle name="Обычный 3 25 3 7" xfId="8618"/>
    <cellStyle name="Обычный 3 25 3 8" xfId="8619"/>
    <cellStyle name="Обычный 3 25 3 9" xfId="8620"/>
    <cellStyle name="Обычный 3 25 4" xfId="8621"/>
    <cellStyle name="Обычный 3 25 4 2" xfId="8622"/>
    <cellStyle name="Обычный 3 25 4 2 2" xfId="8623"/>
    <cellStyle name="Обычный 3 25 4 2 2 2" xfId="8624"/>
    <cellStyle name="Обычный 3 25 4 2 2 2 2" xfId="8625"/>
    <cellStyle name="Обычный 3 25 4 2 2 2 3" xfId="8626"/>
    <cellStyle name="Обычный 3 25 4 2 2 3" xfId="8627"/>
    <cellStyle name="Обычный 3 25 4 2 2 4" xfId="8628"/>
    <cellStyle name="Обычный 3 25 4 2 3" xfId="8629"/>
    <cellStyle name="Обычный 3 25 4 2 3 2" xfId="8630"/>
    <cellStyle name="Обычный 3 25 4 2 3 3" xfId="8631"/>
    <cellStyle name="Обычный 3 25 4 2 4" xfId="8632"/>
    <cellStyle name="Обычный 3 25 4 2 4 2" xfId="8633"/>
    <cellStyle name="Обычный 3 25 4 2 5" xfId="8634"/>
    <cellStyle name="Обычный 3 25 4 3" xfId="8635"/>
    <cellStyle name="Обычный 3 25 4 3 2" xfId="8636"/>
    <cellStyle name="Обычный 3 25 4 3 2 2" xfId="8637"/>
    <cellStyle name="Обычный 3 25 4 3 2 3" xfId="8638"/>
    <cellStyle name="Обычный 3 25 4 3 3" xfId="8639"/>
    <cellStyle name="Обычный 3 25 4 3 4" xfId="8640"/>
    <cellStyle name="Обычный 3 25 4 4" xfId="8641"/>
    <cellStyle name="Обычный 3 25 4 4 2" xfId="8642"/>
    <cellStyle name="Обычный 3 25 4 4 3" xfId="8643"/>
    <cellStyle name="Обычный 3 25 4 5" xfId="8644"/>
    <cellStyle name="Обычный 3 25 4 5 2" xfId="8645"/>
    <cellStyle name="Обычный 3 25 4 6" xfId="8646"/>
    <cellStyle name="Обычный 3 25 4 7" xfId="8647"/>
    <cellStyle name="Обычный 3 25 5" xfId="8648"/>
    <cellStyle name="Обычный 3 25 5 2" xfId="8649"/>
    <cellStyle name="Обычный 3 25 5 2 2" xfId="8650"/>
    <cellStyle name="Обычный 3 25 5 2 2 2" xfId="8651"/>
    <cellStyle name="Обычный 3 25 5 2 2 3" xfId="8652"/>
    <cellStyle name="Обычный 3 25 5 2 3" xfId="8653"/>
    <cellStyle name="Обычный 3 25 5 2 4" xfId="8654"/>
    <cellStyle name="Обычный 3 25 5 3" xfId="8655"/>
    <cellStyle name="Обычный 3 25 5 3 2" xfId="8656"/>
    <cellStyle name="Обычный 3 25 5 3 3" xfId="8657"/>
    <cellStyle name="Обычный 3 25 5 4" xfId="8658"/>
    <cellStyle name="Обычный 3 25 5 4 2" xfId="8659"/>
    <cellStyle name="Обычный 3 25 5 5" xfId="8660"/>
    <cellStyle name="Обычный 3 25 6" xfId="8661"/>
    <cellStyle name="Обычный 3 25 6 2" xfId="8662"/>
    <cellStyle name="Обычный 3 25 6 2 2" xfId="8663"/>
    <cellStyle name="Обычный 3 25 6 2 3" xfId="8664"/>
    <cellStyle name="Обычный 3 25 6 3" xfId="8665"/>
    <cellStyle name="Обычный 3 25 6 3 2" xfId="8666"/>
    <cellStyle name="Обычный 3 25 6 4" xfId="8667"/>
    <cellStyle name="Обычный 3 25 7" xfId="8668"/>
    <cellStyle name="Обычный 3 25 7 2" xfId="8669"/>
    <cellStyle name="Обычный 3 25 7 3" xfId="8670"/>
    <cellStyle name="Обычный 3 25 8" xfId="8671"/>
    <cellStyle name="Обычный 3 25 8 2" xfId="8672"/>
    <cellStyle name="Обычный 3 25 9" xfId="8673"/>
    <cellStyle name="Обычный 3 25_К2 откорректированная" xfId="12330"/>
    <cellStyle name="Обычный 3 26" xfId="8674"/>
    <cellStyle name="Обычный 3 26 10" xfId="8675"/>
    <cellStyle name="Обычный 3 26 2" xfId="8676"/>
    <cellStyle name="Обычный 3 26 2 2" xfId="8677"/>
    <cellStyle name="Обычный 3 26 2 2 2" xfId="8678"/>
    <cellStyle name="Обычный 3 26 2 2 2 2" xfId="8679"/>
    <cellStyle name="Обычный 3 26 2 2 2 2 2" xfId="8680"/>
    <cellStyle name="Обычный 3 26 2 2 2 2 2 2" xfId="8681"/>
    <cellStyle name="Обычный 3 26 2 2 2 2 2 3" xfId="8682"/>
    <cellStyle name="Обычный 3 26 2 2 2 2 3" xfId="8683"/>
    <cellStyle name="Обычный 3 26 2 2 2 2 4" xfId="8684"/>
    <cellStyle name="Обычный 3 26 2 2 2 3" xfId="8685"/>
    <cellStyle name="Обычный 3 26 2 2 2 3 2" xfId="8686"/>
    <cellStyle name="Обычный 3 26 2 2 2 3 3" xfId="8687"/>
    <cellStyle name="Обычный 3 26 2 2 2 4" xfId="8688"/>
    <cellStyle name="Обычный 3 26 2 2 2 4 2" xfId="8689"/>
    <cellStyle name="Обычный 3 26 2 2 2 5" xfId="8690"/>
    <cellStyle name="Обычный 3 26 2 2 3" xfId="8691"/>
    <cellStyle name="Обычный 3 26 2 2 3 2" xfId="8692"/>
    <cellStyle name="Обычный 3 26 2 2 3 2 2" xfId="8693"/>
    <cellStyle name="Обычный 3 26 2 2 3 2 3" xfId="8694"/>
    <cellStyle name="Обычный 3 26 2 2 3 3" xfId="8695"/>
    <cellStyle name="Обычный 3 26 2 2 3 4" xfId="8696"/>
    <cellStyle name="Обычный 3 26 2 2 4" xfId="8697"/>
    <cellStyle name="Обычный 3 26 2 2 4 2" xfId="8698"/>
    <cellStyle name="Обычный 3 26 2 2 4 3" xfId="8699"/>
    <cellStyle name="Обычный 3 26 2 2 5" xfId="8700"/>
    <cellStyle name="Обычный 3 26 2 2 5 2" xfId="8701"/>
    <cellStyle name="Обычный 3 26 2 2 6" xfId="8702"/>
    <cellStyle name="Обычный 3 26 2 2 7" xfId="8703"/>
    <cellStyle name="Обычный 3 26 2 3" xfId="8704"/>
    <cellStyle name="Обычный 3 26 2 3 2" xfId="8705"/>
    <cellStyle name="Обычный 3 26 2 3 2 2" xfId="8706"/>
    <cellStyle name="Обычный 3 26 2 3 2 2 2" xfId="8707"/>
    <cellStyle name="Обычный 3 26 2 3 2 2 3" xfId="8708"/>
    <cellStyle name="Обычный 3 26 2 3 2 3" xfId="8709"/>
    <cellStyle name="Обычный 3 26 2 3 2 4" xfId="8710"/>
    <cellStyle name="Обычный 3 26 2 3 3" xfId="8711"/>
    <cellStyle name="Обычный 3 26 2 3 3 2" xfId="8712"/>
    <cellStyle name="Обычный 3 26 2 3 3 3" xfId="8713"/>
    <cellStyle name="Обычный 3 26 2 3 4" xfId="8714"/>
    <cellStyle name="Обычный 3 26 2 3 4 2" xfId="8715"/>
    <cellStyle name="Обычный 3 26 2 3 5" xfId="8716"/>
    <cellStyle name="Обычный 3 26 2 4" xfId="8717"/>
    <cellStyle name="Обычный 3 26 2 4 2" xfId="8718"/>
    <cellStyle name="Обычный 3 26 2 4 2 2" xfId="8719"/>
    <cellStyle name="Обычный 3 26 2 4 2 3" xfId="8720"/>
    <cellStyle name="Обычный 3 26 2 4 3" xfId="8721"/>
    <cellStyle name="Обычный 3 26 2 4 3 2" xfId="8722"/>
    <cellStyle name="Обычный 3 26 2 4 4" xfId="8723"/>
    <cellStyle name="Обычный 3 26 2 5" xfId="8724"/>
    <cellStyle name="Обычный 3 26 2 5 2" xfId="8725"/>
    <cellStyle name="Обычный 3 26 2 5 3" xfId="8726"/>
    <cellStyle name="Обычный 3 26 2 6" xfId="8727"/>
    <cellStyle name="Обычный 3 26 2 6 2" xfId="8728"/>
    <cellStyle name="Обычный 3 26 2 7" xfId="8729"/>
    <cellStyle name="Обычный 3 26 2 8" xfId="8730"/>
    <cellStyle name="Обычный 3 26 2 9" xfId="8731"/>
    <cellStyle name="Обычный 3 26 3" xfId="8732"/>
    <cellStyle name="Обычный 3 26 3 2" xfId="8733"/>
    <cellStyle name="Обычный 3 26 3 2 2" xfId="8734"/>
    <cellStyle name="Обычный 3 26 3 2 2 2" xfId="8735"/>
    <cellStyle name="Обычный 3 26 3 2 2 2 2" xfId="8736"/>
    <cellStyle name="Обычный 3 26 3 2 2 2 3" xfId="8737"/>
    <cellStyle name="Обычный 3 26 3 2 2 3" xfId="8738"/>
    <cellStyle name="Обычный 3 26 3 2 2 4" xfId="8739"/>
    <cellStyle name="Обычный 3 26 3 2 3" xfId="8740"/>
    <cellStyle name="Обычный 3 26 3 2 3 2" xfId="8741"/>
    <cellStyle name="Обычный 3 26 3 2 3 3" xfId="8742"/>
    <cellStyle name="Обычный 3 26 3 2 4" xfId="8743"/>
    <cellStyle name="Обычный 3 26 3 2 4 2" xfId="8744"/>
    <cellStyle name="Обычный 3 26 3 2 5" xfId="8745"/>
    <cellStyle name="Обычный 3 26 3 3" xfId="8746"/>
    <cellStyle name="Обычный 3 26 3 3 2" xfId="8747"/>
    <cellStyle name="Обычный 3 26 3 3 2 2" xfId="8748"/>
    <cellStyle name="Обычный 3 26 3 3 2 3" xfId="8749"/>
    <cellStyle name="Обычный 3 26 3 3 3" xfId="8750"/>
    <cellStyle name="Обычный 3 26 3 3 4" xfId="8751"/>
    <cellStyle name="Обычный 3 26 3 4" xfId="8752"/>
    <cellStyle name="Обычный 3 26 3 4 2" xfId="8753"/>
    <cellStyle name="Обычный 3 26 3 4 3" xfId="8754"/>
    <cellStyle name="Обычный 3 26 3 5" xfId="8755"/>
    <cellStyle name="Обычный 3 26 3 5 2" xfId="8756"/>
    <cellStyle name="Обычный 3 26 3 6" xfId="8757"/>
    <cellStyle name="Обычный 3 26 3 7" xfId="8758"/>
    <cellStyle name="Обычный 3 26 4" xfId="8759"/>
    <cellStyle name="Обычный 3 26 4 2" xfId="8760"/>
    <cellStyle name="Обычный 3 26 4 2 2" xfId="8761"/>
    <cellStyle name="Обычный 3 26 4 2 2 2" xfId="8762"/>
    <cellStyle name="Обычный 3 26 4 2 2 3" xfId="8763"/>
    <cellStyle name="Обычный 3 26 4 2 3" xfId="8764"/>
    <cellStyle name="Обычный 3 26 4 2 4" xfId="8765"/>
    <cellStyle name="Обычный 3 26 4 3" xfId="8766"/>
    <cellStyle name="Обычный 3 26 4 3 2" xfId="8767"/>
    <cellStyle name="Обычный 3 26 4 3 3" xfId="8768"/>
    <cellStyle name="Обычный 3 26 4 4" xfId="8769"/>
    <cellStyle name="Обычный 3 26 4 4 2" xfId="8770"/>
    <cellStyle name="Обычный 3 26 4 5" xfId="8771"/>
    <cellStyle name="Обычный 3 26 5" xfId="8772"/>
    <cellStyle name="Обычный 3 26 5 2" xfId="8773"/>
    <cellStyle name="Обычный 3 26 5 2 2" xfId="8774"/>
    <cellStyle name="Обычный 3 26 5 2 3" xfId="8775"/>
    <cellStyle name="Обычный 3 26 5 3" xfId="8776"/>
    <cellStyle name="Обычный 3 26 5 3 2" xfId="8777"/>
    <cellStyle name="Обычный 3 26 5 4" xfId="8778"/>
    <cellStyle name="Обычный 3 26 6" xfId="8779"/>
    <cellStyle name="Обычный 3 26 6 2" xfId="8780"/>
    <cellStyle name="Обычный 3 26 6 3" xfId="8781"/>
    <cellStyle name="Обычный 3 26 7" xfId="8782"/>
    <cellStyle name="Обычный 3 26 7 2" xfId="8783"/>
    <cellStyle name="Обычный 3 26 8" xfId="8784"/>
    <cellStyle name="Обычный 3 26 9" xfId="8785"/>
    <cellStyle name="Обычный 3 27" xfId="8786"/>
    <cellStyle name="Обычный 3 27 2" xfId="8787"/>
    <cellStyle name="Обычный 3 27 2 2" xfId="8788"/>
    <cellStyle name="Обычный 3 27 2 2 2" xfId="8789"/>
    <cellStyle name="Обычный 3 27 2 2 2 2" xfId="8790"/>
    <cellStyle name="Обычный 3 27 2 2 2 2 2" xfId="8791"/>
    <cellStyle name="Обычный 3 27 2 2 2 2 3" xfId="8792"/>
    <cellStyle name="Обычный 3 27 2 2 2 3" xfId="8793"/>
    <cellStyle name="Обычный 3 27 2 2 2 4" xfId="8794"/>
    <cellStyle name="Обычный 3 27 2 2 3" xfId="8795"/>
    <cellStyle name="Обычный 3 27 2 2 3 2" xfId="8796"/>
    <cellStyle name="Обычный 3 27 2 2 3 3" xfId="8797"/>
    <cellStyle name="Обычный 3 27 2 2 4" xfId="8798"/>
    <cellStyle name="Обычный 3 27 2 2 4 2" xfId="8799"/>
    <cellStyle name="Обычный 3 27 2 2 5" xfId="8800"/>
    <cellStyle name="Обычный 3 27 2 3" xfId="8801"/>
    <cellStyle name="Обычный 3 27 2 3 2" xfId="8802"/>
    <cellStyle name="Обычный 3 27 2 3 2 2" xfId="8803"/>
    <cellStyle name="Обычный 3 27 2 3 2 3" xfId="8804"/>
    <cellStyle name="Обычный 3 27 2 3 3" xfId="8805"/>
    <cellStyle name="Обычный 3 27 2 3 4" xfId="8806"/>
    <cellStyle name="Обычный 3 27 2 4" xfId="8807"/>
    <cellStyle name="Обычный 3 27 2 4 2" xfId="8808"/>
    <cellStyle name="Обычный 3 27 2 4 3" xfId="8809"/>
    <cellStyle name="Обычный 3 27 2 5" xfId="8810"/>
    <cellStyle name="Обычный 3 27 2 5 2" xfId="8811"/>
    <cellStyle name="Обычный 3 27 2 6" xfId="8812"/>
    <cellStyle name="Обычный 3 27 2 7" xfId="8813"/>
    <cellStyle name="Обычный 3 27 3" xfId="8814"/>
    <cellStyle name="Обычный 3 27 3 2" xfId="8815"/>
    <cellStyle name="Обычный 3 27 3 2 2" xfId="8816"/>
    <cellStyle name="Обычный 3 27 3 2 2 2" xfId="8817"/>
    <cellStyle name="Обычный 3 27 3 2 2 3" xfId="8818"/>
    <cellStyle name="Обычный 3 27 3 2 3" xfId="8819"/>
    <cellStyle name="Обычный 3 27 3 2 4" xfId="8820"/>
    <cellStyle name="Обычный 3 27 3 3" xfId="8821"/>
    <cellStyle name="Обычный 3 27 3 3 2" xfId="8822"/>
    <cellStyle name="Обычный 3 27 3 3 3" xfId="8823"/>
    <cellStyle name="Обычный 3 27 3 4" xfId="8824"/>
    <cellStyle name="Обычный 3 27 3 4 2" xfId="8825"/>
    <cellStyle name="Обычный 3 27 3 5" xfId="8826"/>
    <cellStyle name="Обычный 3 27 4" xfId="8827"/>
    <cellStyle name="Обычный 3 27 4 2" xfId="8828"/>
    <cellStyle name="Обычный 3 27 4 2 2" xfId="8829"/>
    <cellStyle name="Обычный 3 27 4 2 3" xfId="8830"/>
    <cellStyle name="Обычный 3 27 4 3" xfId="8831"/>
    <cellStyle name="Обычный 3 27 4 3 2" xfId="8832"/>
    <cellStyle name="Обычный 3 27 4 4" xfId="8833"/>
    <cellStyle name="Обычный 3 27 5" xfId="8834"/>
    <cellStyle name="Обычный 3 27 5 2" xfId="8835"/>
    <cellStyle name="Обычный 3 27 5 3" xfId="8836"/>
    <cellStyle name="Обычный 3 27 6" xfId="8837"/>
    <cellStyle name="Обычный 3 27 6 2" xfId="8838"/>
    <cellStyle name="Обычный 3 27 7" xfId="8839"/>
    <cellStyle name="Обычный 3 27 8" xfId="8840"/>
    <cellStyle name="Обычный 3 27 9" xfId="8841"/>
    <cellStyle name="Обычный 3 28" xfId="8842"/>
    <cellStyle name="Обычный 3 28 2" xfId="8843"/>
    <cellStyle name="Обычный 3 28 2 2" xfId="8844"/>
    <cellStyle name="Обычный 3 28 2 2 2" xfId="8845"/>
    <cellStyle name="Обычный 3 28 2 2 2 2" xfId="8846"/>
    <cellStyle name="Обычный 3 28 2 2 2 2 2" xfId="8847"/>
    <cellStyle name="Обычный 3 28 2 2 2 2 3" xfId="8848"/>
    <cellStyle name="Обычный 3 28 2 2 2 3" xfId="8849"/>
    <cellStyle name="Обычный 3 28 2 2 2 4" xfId="8850"/>
    <cellStyle name="Обычный 3 28 2 2 3" xfId="8851"/>
    <cellStyle name="Обычный 3 28 2 2 3 2" xfId="8852"/>
    <cellStyle name="Обычный 3 28 2 2 3 3" xfId="8853"/>
    <cellStyle name="Обычный 3 28 2 2 4" xfId="8854"/>
    <cellStyle name="Обычный 3 28 2 2 4 2" xfId="8855"/>
    <cellStyle name="Обычный 3 28 2 2 5" xfId="8856"/>
    <cellStyle name="Обычный 3 28 2 3" xfId="8857"/>
    <cellStyle name="Обычный 3 28 2 3 2" xfId="8858"/>
    <cellStyle name="Обычный 3 28 2 3 2 2" xfId="8859"/>
    <cellStyle name="Обычный 3 28 2 3 2 3" xfId="8860"/>
    <cellStyle name="Обычный 3 28 2 3 3" xfId="8861"/>
    <cellStyle name="Обычный 3 28 2 3 4" xfId="8862"/>
    <cellStyle name="Обычный 3 28 2 4" xfId="8863"/>
    <cellStyle name="Обычный 3 28 2 4 2" xfId="8864"/>
    <cellStyle name="Обычный 3 28 2 4 3" xfId="8865"/>
    <cellStyle name="Обычный 3 28 2 5" xfId="8866"/>
    <cellStyle name="Обычный 3 28 2 5 2" xfId="8867"/>
    <cellStyle name="Обычный 3 28 2 6" xfId="8868"/>
    <cellStyle name="Обычный 3 28 2 7" xfId="8869"/>
    <cellStyle name="Обычный 3 28 3" xfId="8870"/>
    <cellStyle name="Обычный 3 28 3 2" xfId="8871"/>
    <cellStyle name="Обычный 3 28 3 2 2" xfId="8872"/>
    <cellStyle name="Обычный 3 28 3 2 2 2" xfId="8873"/>
    <cellStyle name="Обычный 3 28 3 2 2 3" xfId="8874"/>
    <cellStyle name="Обычный 3 28 3 2 3" xfId="8875"/>
    <cellStyle name="Обычный 3 28 3 2 4" xfId="8876"/>
    <cellStyle name="Обычный 3 28 3 3" xfId="8877"/>
    <cellStyle name="Обычный 3 28 3 3 2" xfId="8878"/>
    <cellStyle name="Обычный 3 28 3 3 3" xfId="8879"/>
    <cellStyle name="Обычный 3 28 3 4" xfId="8880"/>
    <cellStyle name="Обычный 3 28 3 4 2" xfId="8881"/>
    <cellStyle name="Обычный 3 28 3 5" xfId="8882"/>
    <cellStyle name="Обычный 3 28 4" xfId="8883"/>
    <cellStyle name="Обычный 3 28 4 2" xfId="8884"/>
    <cellStyle name="Обычный 3 28 4 2 2" xfId="8885"/>
    <cellStyle name="Обычный 3 28 4 2 3" xfId="8886"/>
    <cellStyle name="Обычный 3 28 4 3" xfId="8887"/>
    <cellStyle name="Обычный 3 28 4 3 2" xfId="8888"/>
    <cellStyle name="Обычный 3 28 4 4" xfId="8889"/>
    <cellStyle name="Обычный 3 28 5" xfId="8890"/>
    <cellStyle name="Обычный 3 28 5 2" xfId="8891"/>
    <cellStyle name="Обычный 3 28 5 3" xfId="8892"/>
    <cellStyle name="Обычный 3 28 6" xfId="8893"/>
    <cellStyle name="Обычный 3 28 6 2" xfId="8894"/>
    <cellStyle name="Обычный 3 28 7" xfId="8895"/>
    <cellStyle name="Обычный 3 28 8" xfId="8896"/>
    <cellStyle name="Обычный 3 28 9" xfId="8897"/>
    <cellStyle name="Обычный 3 29" xfId="8898"/>
    <cellStyle name="Обычный 3 29 2" xfId="8899"/>
    <cellStyle name="Обычный 3 29 2 2" xfId="8900"/>
    <cellStyle name="Обычный 3 29 2 3" xfId="8901"/>
    <cellStyle name="Обычный 3 29 3" xfId="8902"/>
    <cellStyle name="Обычный 3 29 4" xfId="8903"/>
    <cellStyle name="Обычный 3 29 5" xfId="8904"/>
    <cellStyle name="Обычный 3 3" xfId="8905"/>
    <cellStyle name="Обычный 3 3 2" xfId="8906"/>
    <cellStyle name="Обычный 3 3 3" xfId="8907"/>
    <cellStyle name="Обычный 3 3_Xl0000000" xfId="8908"/>
    <cellStyle name="Обычный 3 30" xfId="8909"/>
    <cellStyle name="Обычный 3 30 2" xfId="8910"/>
    <cellStyle name="Обычный 3 30 3" xfId="11745"/>
    <cellStyle name="Обычный 3 31" xfId="8911"/>
    <cellStyle name="Обычный 3 32" xfId="8912"/>
    <cellStyle name="Обычный 3 33" xfId="8913"/>
    <cellStyle name="Обычный 3 34" xfId="8914"/>
    <cellStyle name="Обычный 3 35" xfId="8915"/>
    <cellStyle name="Обычный 3 4" xfId="8916"/>
    <cellStyle name="Обычный 3 4 2" xfId="8917"/>
    <cellStyle name="Обычный 3 4 2 10" xfId="8918"/>
    <cellStyle name="Обычный 3 4 2 11" xfId="8919"/>
    <cellStyle name="Обычный 3 4 2 2" xfId="8920"/>
    <cellStyle name="Обычный 3 4 2 2 10" xfId="8921"/>
    <cellStyle name="Обычный 3 4 2 2 2" xfId="8922"/>
    <cellStyle name="Обычный 3 4 2 2 2 2" xfId="8923"/>
    <cellStyle name="Обычный 3 4 2 2 2 2 2" xfId="8924"/>
    <cellStyle name="Обычный 3 4 2 2 2 2 2 2" xfId="8925"/>
    <cellStyle name="Обычный 3 4 2 2 2 2 2 2 2" xfId="8926"/>
    <cellStyle name="Обычный 3 4 2 2 2 2 2 2 2 2" xfId="8927"/>
    <cellStyle name="Обычный 3 4 2 2 2 2 2 2 2 3" xfId="8928"/>
    <cellStyle name="Обычный 3 4 2 2 2 2 2 2 3" xfId="8929"/>
    <cellStyle name="Обычный 3 4 2 2 2 2 2 2 4" xfId="8930"/>
    <cellStyle name="Обычный 3 4 2 2 2 2 2 3" xfId="8931"/>
    <cellStyle name="Обычный 3 4 2 2 2 2 2 3 2" xfId="8932"/>
    <cellStyle name="Обычный 3 4 2 2 2 2 2 3 3" xfId="8933"/>
    <cellStyle name="Обычный 3 4 2 2 2 2 2 4" xfId="8934"/>
    <cellStyle name="Обычный 3 4 2 2 2 2 2 4 2" xfId="8935"/>
    <cellStyle name="Обычный 3 4 2 2 2 2 2 5" xfId="8936"/>
    <cellStyle name="Обычный 3 4 2 2 2 2 3" xfId="8937"/>
    <cellStyle name="Обычный 3 4 2 2 2 2 3 2" xfId="8938"/>
    <cellStyle name="Обычный 3 4 2 2 2 2 3 2 2" xfId="8939"/>
    <cellStyle name="Обычный 3 4 2 2 2 2 3 2 3" xfId="8940"/>
    <cellStyle name="Обычный 3 4 2 2 2 2 3 3" xfId="8941"/>
    <cellStyle name="Обычный 3 4 2 2 2 2 3 4" xfId="8942"/>
    <cellStyle name="Обычный 3 4 2 2 2 2 4" xfId="8943"/>
    <cellStyle name="Обычный 3 4 2 2 2 2 4 2" xfId="8944"/>
    <cellStyle name="Обычный 3 4 2 2 2 2 4 3" xfId="8945"/>
    <cellStyle name="Обычный 3 4 2 2 2 2 5" xfId="8946"/>
    <cellStyle name="Обычный 3 4 2 2 2 2 5 2" xfId="8947"/>
    <cellStyle name="Обычный 3 4 2 2 2 2 6" xfId="8948"/>
    <cellStyle name="Обычный 3 4 2 2 2 2 7" xfId="8949"/>
    <cellStyle name="Обычный 3 4 2 2 2 3" xfId="8950"/>
    <cellStyle name="Обычный 3 4 2 2 2 3 2" xfId="8951"/>
    <cellStyle name="Обычный 3 4 2 2 2 3 2 2" xfId="8952"/>
    <cellStyle name="Обычный 3 4 2 2 2 3 2 2 2" xfId="8953"/>
    <cellStyle name="Обычный 3 4 2 2 2 3 2 2 3" xfId="8954"/>
    <cellStyle name="Обычный 3 4 2 2 2 3 2 3" xfId="8955"/>
    <cellStyle name="Обычный 3 4 2 2 2 3 2 4" xfId="8956"/>
    <cellStyle name="Обычный 3 4 2 2 2 3 3" xfId="8957"/>
    <cellStyle name="Обычный 3 4 2 2 2 3 3 2" xfId="8958"/>
    <cellStyle name="Обычный 3 4 2 2 2 3 3 3" xfId="8959"/>
    <cellStyle name="Обычный 3 4 2 2 2 3 4" xfId="8960"/>
    <cellStyle name="Обычный 3 4 2 2 2 3 4 2" xfId="8961"/>
    <cellStyle name="Обычный 3 4 2 2 2 3 5" xfId="8962"/>
    <cellStyle name="Обычный 3 4 2 2 2 4" xfId="8963"/>
    <cellStyle name="Обычный 3 4 2 2 2 4 2" xfId="8964"/>
    <cellStyle name="Обычный 3 4 2 2 2 4 2 2" xfId="8965"/>
    <cellStyle name="Обычный 3 4 2 2 2 4 2 3" xfId="8966"/>
    <cellStyle name="Обычный 3 4 2 2 2 4 3" xfId="8967"/>
    <cellStyle name="Обычный 3 4 2 2 2 4 3 2" xfId="8968"/>
    <cellStyle name="Обычный 3 4 2 2 2 4 4" xfId="8969"/>
    <cellStyle name="Обычный 3 4 2 2 2 5" xfId="8970"/>
    <cellStyle name="Обычный 3 4 2 2 2 5 2" xfId="8971"/>
    <cellStyle name="Обычный 3 4 2 2 2 5 3" xfId="8972"/>
    <cellStyle name="Обычный 3 4 2 2 2 6" xfId="8973"/>
    <cellStyle name="Обычный 3 4 2 2 2 6 2" xfId="8974"/>
    <cellStyle name="Обычный 3 4 2 2 2 7" xfId="8975"/>
    <cellStyle name="Обычный 3 4 2 2 2 8" xfId="8976"/>
    <cellStyle name="Обычный 3 4 2 2 2 9" xfId="8977"/>
    <cellStyle name="Обычный 3 4 2 2 3" xfId="8978"/>
    <cellStyle name="Обычный 3 4 2 2 3 2" xfId="8979"/>
    <cellStyle name="Обычный 3 4 2 2 3 2 2" xfId="8980"/>
    <cellStyle name="Обычный 3 4 2 2 3 2 2 2" xfId="8981"/>
    <cellStyle name="Обычный 3 4 2 2 3 2 2 2 2" xfId="8982"/>
    <cellStyle name="Обычный 3 4 2 2 3 2 2 2 3" xfId="8983"/>
    <cellStyle name="Обычный 3 4 2 2 3 2 2 3" xfId="8984"/>
    <cellStyle name="Обычный 3 4 2 2 3 2 2 4" xfId="8985"/>
    <cellStyle name="Обычный 3 4 2 2 3 2 3" xfId="8986"/>
    <cellStyle name="Обычный 3 4 2 2 3 2 3 2" xfId="8987"/>
    <cellStyle name="Обычный 3 4 2 2 3 2 3 3" xfId="8988"/>
    <cellStyle name="Обычный 3 4 2 2 3 2 4" xfId="8989"/>
    <cellStyle name="Обычный 3 4 2 2 3 2 4 2" xfId="8990"/>
    <cellStyle name="Обычный 3 4 2 2 3 2 5" xfId="8991"/>
    <cellStyle name="Обычный 3 4 2 2 3 3" xfId="8992"/>
    <cellStyle name="Обычный 3 4 2 2 3 3 2" xfId="8993"/>
    <cellStyle name="Обычный 3 4 2 2 3 3 2 2" xfId="8994"/>
    <cellStyle name="Обычный 3 4 2 2 3 3 2 3" xfId="8995"/>
    <cellStyle name="Обычный 3 4 2 2 3 3 3" xfId="8996"/>
    <cellStyle name="Обычный 3 4 2 2 3 3 4" xfId="8997"/>
    <cellStyle name="Обычный 3 4 2 2 3 4" xfId="8998"/>
    <cellStyle name="Обычный 3 4 2 2 3 4 2" xfId="8999"/>
    <cellStyle name="Обычный 3 4 2 2 3 4 3" xfId="9000"/>
    <cellStyle name="Обычный 3 4 2 2 3 5" xfId="9001"/>
    <cellStyle name="Обычный 3 4 2 2 3 5 2" xfId="9002"/>
    <cellStyle name="Обычный 3 4 2 2 3 6" xfId="9003"/>
    <cellStyle name="Обычный 3 4 2 2 3 7" xfId="9004"/>
    <cellStyle name="Обычный 3 4 2 2 4" xfId="9005"/>
    <cellStyle name="Обычный 3 4 2 2 4 2" xfId="9006"/>
    <cellStyle name="Обычный 3 4 2 2 4 2 2" xfId="9007"/>
    <cellStyle name="Обычный 3 4 2 2 4 2 2 2" xfId="9008"/>
    <cellStyle name="Обычный 3 4 2 2 4 2 2 3" xfId="9009"/>
    <cellStyle name="Обычный 3 4 2 2 4 2 3" xfId="9010"/>
    <cellStyle name="Обычный 3 4 2 2 4 2 4" xfId="9011"/>
    <cellStyle name="Обычный 3 4 2 2 4 3" xfId="9012"/>
    <cellStyle name="Обычный 3 4 2 2 4 3 2" xfId="9013"/>
    <cellStyle name="Обычный 3 4 2 2 4 3 3" xfId="9014"/>
    <cellStyle name="Обычный 3 4 2 2 4 4" xfId="9015"/>
    <cellStyle name="Обычный 3 4 2 2 4 4 2" xfId="9016"/>
    <cellStyle name="Обычный 3 4 2 2 4 5" xfId="9017"/>
    <cellStyle name="Обычный 3 4 2 2 5" xfId="9018"/>
    <cellStyle name="Обычный 3 4 2 2 5 2" xfId="9019"/>
    <cellStyle name="Обычный 3 4 2 2 5 2 2" xfId="9020"/>
    <cellStyle name="Обычный 3 4 2 2 5 2 3" xfId="9021"/>
    <cellStyle name="Обычный 3 4 2 2 5 3" xfId="9022"/>
    <cellStyle name="Обычный 3 4 2 2 5 3 2" xfId="9023"/>
    <cellStyle name="Обычный 3 4 2 2 5 4" xfId="9024"/>
    <cellStyle name="Обычный 3 4 2 2 6" xfId="9025"/>
    <cellStyle name="Обычный 3 4 2 2 6 2" xfId="9026"/>
    <cellStyle name="Обычный 3 4 2 2 6 3" xfId="9027"/>
    <cellStyle name="Обычный 3 4 2 2 7" xfId="9028"/>
    <cellStyle name="Обычный 3 4 2 2 7 2" xfId="9029"/>
    <cellStyle name="Обычный 3 4 2 2 8" xfId="9030"/>
    <cellStyle name="Обычный 3 4 2 2 9" xfId="9031"/>
    <cellStyle name="Обычный 3 4 2 3" xfId="9032"/>
    <cellStyle name="Обычный 3 4 2 3 2" xfId="9033"/>
    <cellStyle name="Обычный 3 4 2 3 2 2" xfId="9034"/>
    <cellStyle name="Обычный 3 4 2 3 2 2 2" xfId="9035"/>
    <cellStyle name="Обычный 3 4 2 3 2 2 2 2" xfId="9036"/>
    <cellStyle name="Обычный 3 4 2 3 2 2 2 2 2" xfId="9037"/>
    <cellStyle name="Обычный 3 4 2 3 2 2 2 2 3" xfId="9038"/>
    <cellStyle name="Обычный 3 4 2 3 2 2 2 3" xfId="9039"/>
    <cellStyle name="Обычный 3 4 2 3 2 2 2 4" xfId="9040"/>
    <cellStyle name="Обычный 3 4 2 3 2 2 3" xfId="9041"/>
    <cellStyle name="Обычный 3 4 2 3 2 2 3 2" xfId="9042"/>
    <cellStyle name="Обычный 3 4 2 3 2 2 3 3" xfId="9043"/>
    <cellStyle name="Обычный 3 4 2 3 2 2 4" xfId="9044"/>
    <cellStyle name="Обычный 3 4 2 3 2 2 4 2" xfId="9045"/>
    <cellStyle name="Обычный 3 4 2 3 2 2 5" xfId="9046"/>
    <cellStyle name="Обычный 3 4 2 3 2 3" xfId="9047"/>
    <cellStyle name="Обычный 3 4 2 3 2 3 2" xfId="9048"/>
    <cellStyle name="Обычный 3 4 2 3 2 3 2 2" xfId="9049"/>
    <cellStyle name="Обычный 3 4 2 3 2 3 2 3" xfId="9050"/>
    <cellStyle name="Обычный 3 4 2 3 2 3 3" xfId="9051"/>
    <cellStyle name="Обычный 3 4 2 3 2 3 4" xfId="9052"/>
    <cellStyle name="Обычный 3 4 2 3 2 4" xfId="9053"/>
    <cellStyle name="Обычный 3 4 2 3 2 4 2" xfId="9054"/>
    <cellStyle name="Обычный 3 4 2 3 2 4 3" xfId="9055"/>
    <cellStyle name="Обычный 3 4 2 3 2 5" xfId="9056"/>
    <cellStyle name="Обычный 3 4 2 3 2 5 2" xfId="9057"/>
    <cellStyle name="Обычный 3 4 2 3 2 6" xfId="9058"/>
    <cellStyle name="Обычный 3 4 2 3 2 7" xfId="9059"/>
    <cellStyle name="Обычный 3 4 2 3 3" xfId="9060"/>
    <cellStyle name="Обычный 3 4 2 3 3 2" xfId="9061"/>
    <cellStyle name="Обычный 3 4 2 3 3 2 2" xfId="9062"/>
    <cellStyle name="Обычный 3 4 2 3 3 2 2 2" xfId="9063"/>
    <cellStyle name="Обычный 3 4 2 3 3 2 2 3" xfId="9064"/>
    <cellStyle name="Обычный 3 4 2 3 3 2 3" xfId="9065"/>
    <cellStyle name="Обычный 3 4 2 3 3 2 4" xfId="9066"/>
    <cellStyle name="Обычный 3 4 2 3 3 3" xfId="9067"/>
    <cellStyle name="Обычный 3 4 2 3 3 3 2" xfId="9068"/>
    <cellStyle name="Обычный 3 4 2 3 3 3 3" xfId="9069"/>
    <cellStyle name="Обычный 3 4 2 3 3 4" xfId="9070"/>
    <cellStyle name="Обычный 3 4 2 3 3 4 2" xfId="9071"/>
    <cellStyle name="Обычный 3 4 2 3 3 5" xfId="9072"/>
    <cellStyle name="Обычный 3 4 2 3 4" xfId="9073"/>
    <cellStyle name="Обычный 3 4 2 3 4 2" xfId="9074"/>
    <cellStyle name="Обычный 3 4 2 3 4 2 2" xfId="9075"/>
    <cellStyle name="Обычный 3 4 2 3 4 2 3" xfId="9076"/>
    <cellStyle name="Обычный 3 4 2 3 4 3" xfId="9077"/>
    <cellStyle name="Обычный 3 4 2 3 4 3 2" xfId="9078"/>
    <cellStyle name="Обычный 3 4 2 3 4 4" xfId="9079"/>
    <cellStyle name="Обычный 3 4 2 3 5" xfId="9080"/>
    <cellStyle name="Обычный 3 4 2 3 5 2" xfId="9081"/>
    <cellStyle name="Обычный 3 4 2 3 5 3" xfId="9082"/>
    <cellStyle name="Обычный 3 4 2 3 6" xfId="9083"/>
    <cellStyle name="Обычный 3 4 2 3 6 2" xfId="9084"/>
    <cellStyle name="Обычный 3 4 2 3 7" xfId="9085"/>
    <cellStyle name="Обычный 3 4 2 3 8" xfId="9086"/>
    <cellStyle name="Обычный 3 4 2 3 9" xfId="9087"/>
    <cellStyle name="Обычный 3 4 2 4" xfId="9088"/>
    <cellStyle name="Обычный 3 4 2 4 2" xfId="9089"/>
    <cellStyle name="Обычный 3 4 2 4 2 2" xfId="9090"/>
    <cellStyle name="Обычный 3 4 2 4 2 2 2" xfId="9091"/>
    <cellStyle name="Обычный 3 4 2 4 2 2 2 2" xfId="9092"/>
    <cellStyle name="Обычный 3 4 2 4 2 2 2 3" xfId="9093"/>
    <cellStyle name="Обычный 3 4 2 4 2 2 3" xfId="9094"/>
    <cellStyle name="Обычный 3 4 2 4 2 2 4" xfId="9095"/>
    <cellStyle name="Обычный 3 4 2 4 2 3" xfId="9096"/>
    <cellStyle name="Обычный 3 4 2 4 2 3 2" xfId="9097"/>
    <cellStyle name="Обычный 3 4 2 4 2 3 3" xfId="9098"/>
    <cellStyle name="Обычный 3 4 2 4 2 4" xfId="9099"/>
    <cellStyle name="Обычный 3 4 2 4 2 4 2" xfId="9100"/>
    <cellStyle name="Обычный 3 4 2 4 2 5" xfId="9101"/>
    <cellStyle name="Обычный 3 4 2 4 3" xfId="9102"/>
    <cellStyle name="Обычный 3 4 2 4 3 2" xfId="9103"/>
    <cellStyle name="Обычный 3 4 2 4 3 2 2" xfId="9104"/>
    <cellStyle name="Обычный 3 4 2 4 3 2 3" xfId="9105"/>
    <cellStyle name="Обычный 3 4 2 4 3 3" xfId="9106"/>
    <cellStyle name="Обычный 3 4 2 4 3 3 2" xfId="9107"/>
    <cellStyle name="Обычный 3 4 2 4 3 4" xfId="9108"/>
    <cellStyle name="Обычный 3 4 2 4 4" xfId="9109"/>
    <cellStyle name="Обычный 3 4 2 4 4 2" xfId="9110"/>
    <cellStyle name="Обычный 3 4 2 4 4 3" xfId="9111"/>
    <cellStyle name="Обычный 3 4 2 4 5" xfId="9112"/>
    <cellStyle name="Обычный 3 4 2 4 5 2" xfId="9113"/>
    <cellStyle name="Обычный 3 4 2 4 6" xfId="9114"/>
    <cellStyle name="Обычный 3 4 2 4 7" xfId="9115"/>
    <cellStyle name="Обычный 3 4 2 5" xfId="9116"/>
    <cellStyle name="Обычный 3 4 2 5 2" xfId="9117"/>
    <cellStyle name="Обычный 3 4 2 5 2 2" xfId="9118"/>
    <cellStyle name="Обычный 3 4 2 5 2 2 2" xfId="9119"/>
    <cellStyle name="Обычный 3 4 2 5 2 2 3" xfId="9120"/>
    <cellStyle name="Обычный 3 4 2 5 2 3" xfId="9121"/>
    <cellStyle name="Обычный 3 4 2 5 2 4" xfId="9122"/>
    <cellStyle name="Обычный 3 4 2 5 3" xfId="9123"/>
    <cellStyle name="Обычный 3 4 2 5 3 2" xfId="9124"/>
    <cellStyle name="Обычный 3 4 2 5 3 3" xfId="9125"/>
    <cellStyle name="Обычный 3 4 2 5 4" xfId="9126"/>
    <cellStyle name="Обычный 3 4 2 5 4 2" xfId="9127"/>
    <cellStyle name="Обычный 3 4 2 5 5" xfId="9128"/>
    <cellStyle name="Обычный 3 4 2 6" xfId="9129"/>
    <cellStyle name="Обычный 3 4 2 6 2" xfId="9130"/>
    <cellStyle name="Обычный 3 4 2 6 2 2" xfId="9131"/>
    <cellStyle name="Обычный 3 4 2 6 2 3" xfId="9132"/>
    <cellStyle name="Обычный 3 4 2 6 3" xfId="9133"/>
    <cellStyle name="Обычный 3 4 2 6 3 2" xfId="9134"/>
    <cellStyle name="Обычный 3 4 2 6 4" xfId="9135"/>
    <cellStyle name="Обычный 3 4 2 7" xfId="9136"/>
    <cellStyle name="Обычный 3 4 2 7 2" xfId="9137"/>
    <cellStyle name="Обычный 3 4 2 7 2 2" xfId="9138"/>
    <cellStyle name="Обычный 3 4 2 7 3" xfId="9139"/>
    <cellStyle name="Обычный 3 4 2 8" xfId="9140"/>
    <cellStyle name="Обычный 3 4 2 8 2" xfId="9141"/>
    <cellStyle name="Обычный 3 4 2 9" xfId="9142"/>
    <cellStyle name="Обычный 3 4 2_К2 откорректированная" xfId="12331"/>
    <cellStyle name="Обычный 3 4_Xl0000000" xfId="9143"/>
    <cellStyle name="Обычный 3 5" xfId="9144"/>
    <cellStyle name="Обычный 3 6" xfId="9145"/>
    <cellStyle name="Обычный 3 7" xfId="9146"/>
    <cellStyle name="Обычный 3 8" xfId="9147"/>
    <cellStyle name="Обычный 3 9" xfId="9148"/>
    <cellStyle name="Обычный 3_Xl0000000" xfId="9149"/>
    <cellStyle name="Обычный 30" xfId="9150"/>
    <cellStyle name="Обычный 31" xfId="9151"/>
    <cellStyle name="Обычный 32" xfId="9152"/>
    <cellStyle name="Обычный 33" xfId="9153"/>
    <cellStyle name="Обычный 34" xfId="9154"/>
    <cellStyle name="Обычный 35" xfId="9155"/>
    <cellStyle name="Обычный 36" xfId="9156"/>
    <cellStyle name="Обычный 37" xfId="9157"/>
    <cellStyle name="Обычный 38" xfId="9158"/>
    <cellStyle name="Обычный 39" xfId="9159"/>
    <cellStyle name="Обычный 4" xfId="260"/>
    <cellStyle name="Обычный 4 2" xfId="261"/>
    <cellStyle name="Обычный 4 2 2" xfId="9160"/>
    <cellStyle name="Обычный 4 2 2 2" xfId="9161"/>
    <cellStyle name="Обычный 4 2 2 3" xfId="9162"/>
    <cellStyle name="Обычный 4 2_OREP.KU.2011.MONTHLY.02(v0.1)" xfId="12332"/>
    <cellStyle name="Обычный 4 3" xfId="9163"/>
    <cellStyle name="Обычный 4 3 2" xfId="9164"/>
    <cellStyle name="Обычный 4 3 3" xfId="9165"/>
    <cellStyle name="Обычный 4 4" xfId="9166"/>
    <cellStyle name="Обычный 4 5" xfId="9167"/>
    <cellStyle name="Обычный 4_EE.20.MET.SVOD.2.73_v0.1" xfId="9168"/>
    <cellStyle name="Обычный 40" xfId="9169"/>
    <cellStyle name="Обычный 41" xfId="9170"/>
    <cellStyle name="Обычный 42" xfId="9171"/>
    <cellStyle name="Обычный 43" xfId="9172"/>
    <cellStyle name="Обычный 44" xfId="9173"/>
    <cellStyle name="Обычный 45" xfId="9174"/>
    <cellStyle name="Обычный 46" xfId="9175"/>
    <cellStyle name="Обычный 47" xfId="9176"/>
    <cellStyle name="Обычный 47 2" xfId="9177"/>
    <cellStyle name="Обычный 47 2 2" xfId="9178"/>
    <cellStyle name="Обычный 47 2 3" xfId="9179"/>
    <cellStyle name="Обычный 47 3" xfId="9180"/>
    <cellStyle name="Обычный 47 3 2" xfId="9181"/>
    <cellStyle name="Обычный 47 3 3" xfId="9182"/>
    <cellStyle name="Обычный 47 4" xfId="9183"/>
    <cellStyle name="Обычный 48" xfId="9184"/>
    <cellStyle name="Обычный 48 2" xfId="9185"/>
    <cellStyle name="Обычный 48 3" xfId="9186"/>
    <cellStyle name="Обычный 48 4" xfId="9187"/>
    <cellStyle name="Обычный 49" xfId="9188"/>
    <cellStyle name="Обычный 5" xfId="262"/>
    <cellStyle name="Обычный 5 2" xfId="426"/>
    <cellStyle name="Обычный 5 2 2" xfId="446"/>
    <cellStyle name="Обычный 5 2 2 2" xfId="9189"/>
    <cellStyle name="Обычный 5 2 2 3" xfId="9190"/>
    <cellStyle name="Обычный 5 2 3" xfId="9191"/>
    <cellStyle name="Обычный 5 2 4" xfId="9192"/>
    <cellStyle name="Обычный 5 3" xfId="9193"/>
    <cellStyle name="Обычный 5 3 2" xfId="9194"/>
    <cellStyle name="Обычный 5 3 3" xfId="9195"/>
    <cellStyle name="Обычный 5 4" xfId="9196"/>
    <cellStyle name="Обычный 5 4 2" xfId="9197"/>
    <cellStyle name="Обычный 5 4 3" xfId="9198"/>
    <cellStyle name="Обычный 5 5" xfId="9199"/>
    <cellStyle name="Обычный 50" xfId="9200"/>
    <cellStyle name="Обычный 51" xfId="9201"/>
    <cellStyle name="Обычный 51 2" xfId="9202"/>
    <cellStyle name="Обычный 51 3" xfId="11744"/>
    <cellStyle name="Обычный 52" xfId="9203"/>
    <cellStyle name="Обычный 53" xfId="9204"/>
    <cellStyle name="Обычный 53 2" xfId="11746"/>
    <cellStyle name="Обычный 6" xfId="263"/>
    <cellStyle name="Обычный 6 2" xfId="9205"/>
    <cellStyle name="Обычный 6 2 2" xfId="9206"/>
    <cellStyle name="Обычный 6 2 3" xfId="9207"/>
    <cellStyle name="Обычный 6 3" xfId="9208"/>
    <cellStyle name="Обычный 7" xfId="295"/>
    <cellStyle name="Обычный 7 2" xfId="447"/>
    <cellStyle name="Обычный 7 2 2" xfId="9209"/>
    <cellStyle name="Обычный 7 2 2 2" xfId="9210"/>
    <cellStyle name="Обычный 7 2 2 3" xfId="9211"/>
    <cellStyle name="Обычный 7 2 3" xfId="9212"/>
    <cellStyle name="Обычный 7 2 4" xfId="9213"/>
    <cellStyle name="Обычный 7 3" xfId="9214"/>
    <cellStyle name="Обычный 7 3 2" xfId="9215"/>
    <cellStyle name="Обычный 7 3 3" xfId="9216"/>
    <cellStyle name="Обычный 7 4" xfId="9217"/>
    <cellStyle name="Обычный 7 5" xfId="9218"/>
    <cellStyle name="Обычный 8" xfId="427"/>
    <cellStyle name="Обычный 8 10" xfId="9219"/>
    <cellStyle name="Обычный 8 11" xfId="9220"/>
    <cellStyle name="Обычный 8 12" xfId="9221"/>
    <cellStyle name="Обычный 8 2" xfId="9222"/>
    <cellStyle name="Обычный 8 2 10" xfId="9223"/>
    <cellStyle name="Обычный 8 2 2" xfId="9224"/>
    <cellStyle name="Обычный 8 2 2 10" xfId="9225"/>
    <cellStyle name="Обычный 8 2 2 11" xfId="9226"/>
    <cellStyle name="Обычный 8 2 2 12" xfId="9227"/>
    <cellStyle name="Обычный 8 2 2 2" xfId="9228"/>
    <cellStyle name="Обычный 8 2 2 2 10" xfId="9229"/>
    <cellStyle name="Обычный 8 2 2 2 11" xfId="9230"/>
    <cellStyle name="Обычный 8 2 2 2 2" xfId="9231"/>
    <cellStyle name="Обычный 8 2 2 2 2 10" xfId="9232"/>
    <cellStyle name="Обычный 8 2 2 2 2 2" xfId="9233"/>
    <cellStyle name="Обычный 8 2 2 2 2 2 2" xfId="9234"/>
    <cellStyle name="Обычный 8 2 2 2 2 2 2 2" xfId="9235"/>
    <cellStyle name="Обычный 8 2 2 2 2 2 2 2 2" xfId="9236"/>
    <cellStyle name="Обычный 8 2 2 2 2 2 2 2 2 2" xfId="9237"/>
    <cellStyle name="Обычный 8 2 2 2 2 2 2 2 2 2 2" xfId="9238"/>
    <cellStyle name="Обычный 8 2 2 2 2 2 2 2 2 2 3" xfId="9239"/>
    <cellStyle name="Обычный 8 2 2 2 2 2 2 2 2 3" xfId="9240"/>
    <cellStyle name="Обычный 8 2 2 2 2 2 2 2 2 4" xfId="9241"/>
    <cellStyle name="Обычный 8 2 2 2 2 2 2 2 3" xfId="9242"/>
    <cellStyle name="Обычный 8 2 2 2 2 2 2 2 3 2" xfId="9243"/>
    <cellStyle name="Обычный 8 2 2 2 2 2 2 2 3 3" xfId="9244"/>
    <cellStyle name="Обычный 8 2 2 2 2 2 2 2 4" xfId="9245"/>
    <cellStyle name="Обычный 8 2 2 2 2 2 2 2 4 2" xfId="9246"/>
    <cellStyle name="Обычный 8 2 2 2 2 2 2 2 5" xfId="9247"/>
    <cellStyle name="Обычный 8 2 2 2 2 2 2 3" xfId="9248"/>
    <cellStyle name="Обычный 8 2 2 2 2 2 2 3 2" xfId="9249"/>
    <cellStyle name="Обычный 8 2 2 2 2 2 2 3 2 2" xfId="9250"/>
    <cellStyle name="Обычный 8 2 2 2 2 2 2 3 2 3" xfId="9251"/>
    <cellStyle name="Обычный 8 2 2 2 2 2 2 3 3" xfId="9252"/>
    <cellStyle name="Обычный 8 2 2 2 2 2 2 3 4" xfId="9253"/>
    <cellStyle name="Обычный 8 2 2 2 2 2 2 4" xfId="9254"/>
    <cellStyle name="Обычный 8 2 2 2 2 2 2 4 2" xfId="9255"/>
    <cellStyle name="Обычный 8 2 2 2 2 2 2 4 3" xfId="9256"/>
    <cellStyle name="Обычный 8 2 2 2 2 2 2 5" xfId="9257"/>
    <cellStyle name="Обычный 8 2 2 2 2 2 2 5 2" xfId="9258"/>
    <cellStyle name="Обычный 8 2 2 2 2 2 2 6" xfId="9259"/>
    <cellStyle name="Обычный 8 2 2 2 2 2 2 7" xfId="9260"/>
    <cellStyle name="Обычный 8 2 2 2 2 2 3" xfId="9261"/>
    <cellStyle name="Обычный 8 2 2 2 2 2 3 2" xfId="9262"/>
    <cellStyle name="Обычный 8 2 2 2 2 2 3 2 2" xfId="9263"/>
    <cellStyle name="Обычный 8 2 2 2 2 2 3 2 2 2" xfId="9264"/>
    <cellStyle name="Обычный 8 2 2 2 2 2 3 2 2 3" xfId="9265"/>
    <cellStyle name="Обычный 8 2 2 2 2 2 3 2 3" xfId="9266"/>
    <cellStyle name="Обычный 8 2 2 2 2 2 3 2 4" xfId="9267"/>
    <cellStyle name="Обычный 8 2 2 2 2 2 3 3" xfId="9268"/>
    <cellStyle name="Обычный 8 2 2 2 2 2 3 3 2" xfId="9269"/>
    <cellStyle name="Обычный 8 2 2 2 2 2 3 3 3" xfId="9270"/>
    <cellStyle name="Обычный 8 2 2 2 2 2 3 4" xfId="9271"/>
    <cellStyle name="Обычный 8 2 2 2 2 2 3 4 2" xfId="9272"/>
    <cellStyle name="Обычный 8 2 2 2 2 2 3 5" xfId="9273"/>
    <cellStyle name="Обычный 8 2 2 2 2 2 4" xfId="9274"/>
    <cellStyle name="Обычный 8 2 2 2 2 2 4 2" xfId="9275"/>
    <cellStyle name="Обычный 8 2 2 2 2 2 4 2 2" xfId="9276"/>
    <cellStyle name="Обычный 8 2 2 2 2 2 4 2 3" xfId="9277"/>
    <cellStyle name="Обычный 8 2 2 2 2 2 4 3" xfId="9278"/>
    <cellStyle name="Обычный 8 2 2 2 2 2 4 3 2" xfId="9279"/>
    <cellStyle name="Обычный 8 2 2 2 2 2 4 4" xfId="9280"/>
    <cellStyle name="Обычный 8 2 2 2 2 2 5" xfId="9281"/>
    <cellStyle name="Обычный 8 2 2 2 2 2 5 2" xfId="9282"/>
    <cellStyle name="Обычный 8 2 2 2 2 2 5 3" xfId="9283"/>
    <cellStyle name="Обычный 8 2 2 2 2 2 6" xfId="9284"/>
    <cellStyle name="Обычный 8 2 2 2 2 2 6 2" xfId="9285"/>
    <cellStyle name="Обычный 8 2 2 2 2 2 7" xfId="9286"/>
    <cellStyle name="Обычный 8 2 2 2 2 2 8" xfId="9287"/>
    <cellStyle name="Обычный 8 2 2 2 2 2 9" xfId="9288"/>
    <cellStyle name="Обычный 8 2 2 2 2 3" xfId="9289"/>
    <cellStyle name="Обычный 8 2 2 2 2 3 2" xfId="9290"/>
    <cellStyle name="Обычный 8 2 2 2 2 3 2 2" xfId="9291"/>
    <cellStyle name="Обычный 8 2 2 2 2 3 2 2 2" xfId="9292"/>
    <cellStyle name="Обычный 8 2 2 2 2 3 2 2 2 2" xfId="9293"/>
    <cellStyle name="Обычный 8 2 2 2 2 3 2 2 2 3" xfId="9294"/>
    <cellStyle name="Обычный 8 2 2 2 2 3 2 2 3" xfId="9295"/>
    <cellStyle name="Обычный 8 2 2 2 2 3 2 2 4" xfId="9296"/>
    <cellStyle name="Обычный 8 2 2 2 2 3 2 3" xfId="9297"/>
    <cellStyle name="Обычный 8 2 2 2 2 3 2 3 2" xfId="9298"/>
    <cellStyle name="Обычный 8 2 2 2 2 3 2 3 3" xfId="9299"/>
    <cellStyle name="Обычный 8 2 2 2 2 3 2 4" xfId="9300"/>
    <cellStyle name="Обычный 8 2 2 2 2 3 2 4 2" xfId="9301"/>
    <cellStyle name="Обычный 8 2 2 2 2 3 2 5" xfId="9302"/>
    <cellStyle name="Обычный 8 2 2 2 2 3 3" xfId="9303"/>
    <cellStyle name="Обычный 8 2 2 2 2 3 3 2" xfId="9304"/>
    <cellStyle name="Обычный 8 2 2 2 2 3 3 2 2" xfId="9305"/>
    <cellStyle name="Обычный 8 2 2 2 2 3 3 2 3" xfId="9306"/>
    <cellStyle name="Обычный 8 2 2 2 2 3 3 3" xfId="9307"/>
    <cellStyle name="Обычный 8 2 2 2 2 3 3 4" xfId="9308"/>
    <cellStyle name="Обычный 8 2 2 2 2 3 4" xfId="9309"/>
    <cellStyle name="Обычный 8 2 2 2 2 3 4 2" xfId="9310"/>
    <cellStyle name="Обычный 8 2 2 2 2 3 4 3" xfId="9311"/>
    <cellStyle name="Обычный 8 2 2 2 2 3 5" xfId="9312"/>
    <cellStyle name="Обычный 8 2 2 2 2 3 5 2" xfId="9313"/>
    <cellStyle name="Обычный 8 2 2 2 2 3 6" xfId="9314"/>
    <cellStyle name="Обычный 8 2 2 2 2 3 7" xfId="9315"/>
    <cellStyle name="Обычный 8 2 2 2 2 4" xfId="9316"/>
    <cellStyle name="Обычный 8 2 2 2 2 4 2" xfId="9317"/>
    <cellStyle name="Обычный 8 2 2 2 2 4 2 2" xfId="9318"/>
    <cellStyle name="Обычный 8 2 2 2 2 4 2 2 2" xfId="9319"/>
    <cellStyle name="Обычный 8 2 2 2 2 4 2 2 3" xfId="9320"/>
    <cellStyle name="Обычный 8 2 2 2 2 4 2 3" xfId="9321"/>
    <cellStyle name="Обычный 8 2 2 2 2 4 2 4" xfId="9322"/>
    <cellStyle name="Обычный 8 2 2 2 2 4 3" xfId="9323"/>
    <cellStyle name="Обычный 8 2 2 2 2 4 3 2" xfId="9324"/>
    <cellStyle name="Обычный 8 2 2 2 2 4 3 3" xfId="9325"/>
    <cellStyle name="Обычный 8 2 2 2 2 4 4" xfId="9326"/>
    <cellStyle name="Обычный 8 2 2 2 2 4 4 2" xfId="9327"/>
    <cellStyle name="Обычный 8 2 2 2 2 4 5" xfId="9328"/>
    <cellStyle name="Обычный 8 2 2 2 2 5" xfId="9329"/>
    <cellStyle name="Обычный 8 2 2 2 2 5 2" xfId="9330"/>
    <cellStyle name="Обычный 8 2 2 2 2 5 2 2" xfId="9331"/>
    <cellStyle name="Обычный 8 2 2 2 2 5 2 3" xfId="9332"/>
    <cellStyle name="Обычный 8 2 2 2 2 5 3" xfId="9333"/>
    <cellStyle name="Обычный 8 2 2 2 2 5 3 2" xfId="9334"/>
    <cellStyle name="Обычный 8 2 2 2 2 5 4" xfId="9335"/>
    <cellStyle name="Обычный 8 2 2 2 2 6" xfId="9336"/>
    <cellStyle name="Обычный 8 2 2 2 2 6 2" xfId="9337"/>
    <cellStyle name="Обычный 8 2 2 2 2 6 3" xfId="9338"/>
    <cellStyle name="Обычный 8 2 2 2 2 7" xfId="9339"/>
    <cellStyle name="Обычный 8 2 2 2 2 7 2" xfId="9340"/>
    <cellStyle name="Обычный 8 2 2 2 2 8" xfId="9341"/>
    <cellStyle name="Обычный 8 2 2 2 2 9" xfId="9342"/>
    <cellStyle name="Обычный 8 2 2 2 3" xfId="9343"/>
    <cellStyle name="Обычный 8 2 2 2 3 2" xfId="9344"/>
    <cellStyle name="Обычный 8 2 2 2 3 2 2" xfId="9345"/>
    <cellStyle name="Обычный 8 2 2 2 3 2 2 2" xfId="9346"/>
    <cellStyle name="Обычный 8 2 2 2 3 2 2 2 2" xfId="9347"/>
    <cellStyle name="Обычный 8 2 2 2 3 2 2 2 2 2" xfId="9348"/>
    <cellStyle name="Обычный 8 2 2 2 3 2 2 2 2 3" xfId="9349"/>
    <cellStyle name="Обычный 8 2 2 2 3 2 2 2 3" xfId="9350"/>
    <cellStyle name="Обычный 8 2 2 2 3 2 2 2 4" xfId="9351"/>
    <cellStyle name="Обычный 8 2 2 2 3 2 2 3" xfId="9352"/>
    <cellStyle name="Обычный 8 2 2 2 3 2 2 3 2" xfId="9353"/>
    <cellStyle name="Обычный 8 2 2 2 3 2 2 3 3" xfId="9354"/>
    <cellStyle name="Обычный 8 2 2 2 3 2 2 4" xfId="9355"/>
    <cellStyle name="Обычный 8 2 2 2 3 2 2 4 2" xfId="9356"/>
    <cellStyle name="Обычный 8 2 2 2 3 2 2 5" xfId="9357"/>
    <cellStyle name="Обычный 8 2 2 2 3 2 3" xfId="9358"/>
    <cellStyle name="Обычный 8 2 2 2 3 2 3 2" xfId="9359"/>
    <cellStyle name="Обычный 8 2 2 2 3 2 3 2 2" xfId="9360"/>
    <cellStyle name="Обычный 8 2 2 2 3 2 3 2 3" xfId="9361"/>
    <cellStyle name="Обычный 8 2 2 2 3 2 3 3" xfId="9362"/>
    <cellStyle name="Обычный 8 2 2 2 3 2 3 4" xfId="9363"/>
    <cellStyle name="Обычный 8 2 2 2 3 2 4" xfId="9364"/>
    <cellStyle name="Обычный 8 2 2 2 3 2 4 2" xfId="9365"/>
    <cellStyle name="Обычный 8 2 2 2 3 2 4 3" xfId="9366"/>
    <cellStyle name="Обычный 8 2 2 2 3 2 5" xfId="9367"/>
    <cellStyle name="Обычный 8 2 2 2 3 2 5 2" xfId="9368"/>
    <cellStyle name="Обычный 8 2 2 2 3 2 6" xfId="9369"/>
    <cellStyle name="Обычный 8 2 2 2 3 2 7" xfId="9370"/>
    <cellStyle name="Обычный 8 2 2 2 3 3" xfId="9371"/>
    <cellStyle name="Обычный 8 2 2 2 3 3 2" xfId="9372"/>
    <cellStyle name="Обычный 8 2 2 2 3 3 2 2" xfId="9373"/>
    <cellStyle name="Обычный 8 2 2 2 3 3 2 2 2" xfId="9374"/>
    <cellStyle name="Обычный 8 2 2 2 3 3 2 2 3" xfId="9375"/>
    <cellStyle name="Обычный 8 2 2 2 3 3 2 3" xfId="9376"/>
    <cellStyle name="Обычный 8 2 2 2 3 3 2 4" xfId="9377"/>
    <cellStyle name="Обычный 8 2 2 2 3 3 3" xfId="9378"/>
    <cellStyle name="Обычный 8 2 2 2 3 3 3 2" xfId="9379"/>
    <cellStyle name="Обычный 8 2 2 2 3 3 3 3" xfId="9380"/>
    <cellStyle name="Обычный 8 2 2 2 3 3 4" xfId="9381"/>
    <cellStyle name="Обычный 8 2 2 2 3 3 4 2" xfId="9382"/>
    <cellStyle name="Обычный 8 2 2 2 3 3 5" xfId="9383"/>
    <cellStyle name="Обычный 8 2 2 2 3 4" xfId="9384"/>
    <cellStyle name="Обычный 8 2 2 2 3 4 2" xfId="9385"/>
    <cellStyle name="Обычный 8 2 2 2 3 4 2 2" xfId="9386"/>
    <cellStyle name="Обычный 8 2 2 2 3 4 2 3" xfId="9387"/>
    <cellStyle name="Обычный 8 2 2 2 3 4 3" xfId="9388"/>
    <cellStyle name="Обычный 8 2 2 2 3 4 3 2" xfId="9389"/>
    <cellStyle name="Обычный 8 2 2 2 3 4 4" xfId="9390"/>
    <cellStyle name="Обычный 8 2 2 2 3 5" xfId="9391"/>
    <cellStyle name="Обычный 8 2 2 2 3 5 2" xfId="9392"/>
    <cellStyle name="Обычный 8 2 2 2 3 5 3" xfId="9393"/>
    <cellStyle name="Обычный 8 2 2 2 3 6" xfId="9394"/>
    <cellStyle name="Обычный 8 2 2 2 3 6 2" xfId="9395"/>
    <cellStyle name="Обычный 8 2 2 2 3 7" xfId="9396"/>
    <cellStyle name="Обычный 8 2 2 2 3 8" xfId="9397"/>
    <cellStyle name="Обычный 8 2 2 2 3 9" xfId="9398"/>
    <cellStyle name="Обычный 8 2 2 2 4" xfId="9399"/>
    <cellStyle name="Обычный 8 2 2 2 4 2" xfId="9400"/>
    <cellStyle name="Обычный 8 2 2 2 4 2 2" xfId="9401"/>
    <cellStyle name="Обычный 8 2 2 2 4 2 2 2" xfId="9402"/>
    <cellStyle name="Обычный 8 2 2 2 4 2 2 2 2" xfId="9403"/>
    <cellStyle name="Обычный 8 2 2 2 4 2 2 2 3" xfId="9404"/>
    <cellStyle name="Обычный 8 2 2 2 4 2 2 3" xfId="9405"/>
    <cellStyle name="Обычный 8 2 2 2 4 2 2 4" xfId="9406"/>
    <cellStyle name="Обычный 8 2 2 2 4 2 3" xfId="9407"/>
    <cellStyle name="Обычный 8 2 2 2 4 2 3 2" xfId="9408"/>
    <cellStyle name="Обычный 8 2 2 2 4 2 3 3" xfId="9409"/>
    <cellStyle name="Обычный 8 2 2 2 4 2 4" xfId="9410"/>
    <cellStyle name="Обычный 8 2 2 2 4 2 4 2" xfId="9411"/>
    <cellStyle name="Обычный 8 2 2 2 4 2 5" xfId="9412"/>
    <cellStyle name="Обычный 8 2 2 2 4 3" xfId="9413"/>
    <cellStyle name="Обычный 8 2 2 2 4 3 2" xfId="9414"/>
    <cellStyle name="Обычный 8 2 2 2 4 3 2 2" xfId="9415"/>
    <cellStyle name="Обычный 8 2 2 2 4 3 2 3" xfId="9416"/>
    <cellStyle name="Обычный 8 2 2 2 4 3 3" xfId="9417"/>
    <cellStyle name="Обычный 8 2 2 2 4 3 4" xfId="9418"/>
    <cellStyle name="Обычный 8 2 2 2 4 4" xfId="9419"/>
    <cellStyle name="Обычный 8 2 2 2 4 4 2" xfId="9420"/>
    <cellStyle name="Обычный 8 2 2 2 4 4 3" xfId="9421"/>
    <cellStyle name="Обычный 8 2 2 2 4 5" xfId="9422"/>
    <cellStyle name="Обычный 8 2 2 2 4 5 2" xfId="9423"/>
    <cellStyle name="Обычный 8 2 2 2 4 6" xfId="9424"/>
    <cellStyle name="Обычный 8 2 2 2 4 7" xfId="9425"/>
    <cellStyle name="Обычный 8 2 2 2 5" xfId="9426"/>
    <cellStyle name="Обычный 8 2 2 2 5 2" xfId="9427"/>
    <cellStyle name="Обычный 8 2 2 2 5 2 2" xfId="9428"/>
    <cellStyle name="Обычный 8 2 2 2 5 2 2 2" xfId="9429"/>
    <cellStyle name="Обычный 8 2 2 2 5 2 2 3" xfId="9430"/>
    <cellStyle name="Обычный 8 2 2 2 5 2 3" xfId="9431"/>
    <cellStyle name="Обычный 8 2 2 2 5 2 4" xfId="9432"/>
    <cellStyle name="Обычный 8 2 2 2 5 3" xfId="9433"/>
    <cellStyle name="Обычный 8 2 2 2 5 3 2" xfId="9434"/>
    <cellStyle name="Обычный 8 2 2 2 5 3 3" xfId="9435"/>
    <cellStyle name="Обычный 8 2 2 2 5 4" xfId="9436"/>
    <cellStyle name="Обычный 8 2 2 2 5 4 2" xfId="9437"/>
    <cellStyle name="Обычный 8 2 2 2 5 5" xfId="9438"/>
    <cellStyle name="Обычный 8 2 2 2 6" xfId="9439"/>
    <cellStyle name="Обычный 8 2 2 2 6 2" xfId="9440"/>
    <cellStyle name="Обычный 8 2 2 2 6 2 2" xfId="9441"/>
    <cellStyle name="Обычный 8 2 2 2 6 2 3" xfId="9442"/>
    <cellStyle name="Обычный 8 2 2 2 6 3" xfId="9443"/>
    <cellStyle name="Обычный 8 2 2 2 6 3 2" xfId="9444"/>
    <cellStyle name="Обычный 8 2 2 2 6 4" xfId="9445"/>
    <cellStyle name="Обычный 8 2 2 2 7" xfId="9446"/>
    <cellStyle name="Обычный 8 2 2 2 7 2" xfId="9447"/>
    <cellStyle name="Обычный 8 2 2 2 7 3" xfId="9448"/>
    <cellStyle name="Обычный 8 2 2 2 8" xfId="9449"/>
    <cellStyle name="Обычный 8 2 2 2 8 2" xfId="9450"/>
    <cellStyle name="Обычный 8 2 2 2 9" xfId="9451"/>
    <cellStyle name="Обычный 8 2 2 2_К2 откорректированная" xfId="12333"/>
    <cellStyle name="Обычный 8 2 2 3" xfId="9452"/>
    <cellStyle name="Обычный 8 2 2 3 10" xfId="9453"/>
    <cellStyle name="Обычный 8 2 2 3 2" xfId="9454"/>
    <cellStyle name="Обычный 8 2 2 3 2 2" xfId="9455"/>
    <cellStyle name="Обычный 8 2 2 3 2 2 2" xfId="9456"/>
    <cellStyle name="Обычный 8 2 2 3 2 2 2 2" xfId="9457"/>
    <cellStyle name="Обычный 8 2 2 3 2 2 2 2 2" xfId="9458"/>
    <cellStyle name="Обычный 8 2 2 3 2 2 2 2 2 2" xfId="9459"/>
    <cellStyle name="Обычный 8 2 2 3 2 2 2 2 2 3" xfId="9460"/>
    <cellStyle name="Обычный 8 2 2 3 2 2 2 2 3" xfId="9461"/>
    <cellStyle name="Обычный 8 2 2 3 2 2 2 2 4" xfId="9462"/>
    <cellStyle name="Обычный 8 2 2 3 2 2 2 3" xfId="9463"/>
    <cellStyle name="Обычный 8 2 2 3 2 2 2 3 2" xfId="9464"/>
    <cellStyle name="Обычный 8 2 2 3 2 2 2 3 3" xfId="9465"/>
    <cellStyle name="Обычный 8 2 2 3 2 2 2 4" xfId="9466"/>
    <cellStyle name="Обычный 8 2 2 3 2 2 2 4 2" xfId="9467"/>
    <cellStyle name="Обычный 8 2 2 3 2 2 2 5" xfId="9468"/>
    <cellStyle name="Обычный 8 2 2 3 2 2 3" xfId="9469"/>
    <cellStyle name="Обычный 8 2 2 3 2 2 3 2" xfId="9470"/>
    <cellStyle name="Обычный 8 2 2 3 2 2 3 2 2" xfId="9471"/>
    <cellStyle name="Обычный 8 2 2 3 2 2 3 2 3" xfId="9472"/>
    <cellStyle name="Обычный 8 2 2 3 2 2 3 3" xfId="9473"/>
    <cellStyle name="Обычный 8 2 2 3 2 2 3 4" xfId="9474"/>
    <cellStyle name="Обычный 8 2 2 3 2 2 4" xfId="9475"/>
    <cellStyle name="Обычный 8 2 2 3 2 2 4 2" xfId="9476"/>
    <cellStyle name="Обычный 8 2 2 3 2 2 4 3" xfId="9477"/>
    <cellStyle name="Обычный 8 2 2 3 2 2 5" xfId="9478"/>
    <cellStyle name="Обычный 8 2 2 3 2 2 5 2" xfId="9479"/>
    <cellStyle name="Обычный 8 2 2 3 2 2 6" xfId="9480"/>
    <cellStyle name="Обычный 8 2 2 3 2 2 7" xfId="9481"/>
    <cellStyle name="Обычный 8 2 2 3 2 3" xfId="9482"/>
    <cellStyle name="Обычный 8 2 2 3 2 3 2" xfId="9483"/>
    <cellStyle name="Обычный 8 2 2 3 2 3 2 2" xfId="9484"/>
    <cellStyle name="Обычный 8 2 2 3 2 3 2 2 2" xfId="9485"/>
    <cellStyle name="Обычный 8 2 2 3 2 3 2 2 3" xfId="9486"/>
    <cellStyle name="Обычный 8 2 2 3 2 3 2 3" xfId="9487"/>
    <cellStyle name="Обычный 8 2 2 3 2 3 2 4" xfId="9488"/>
    <cellStyle name="Обычный 8 2 2 3 2 3 3" xfId="9489"/>
    <cellStyle name="Обычный 8 2 2 3 2 3 3 2" xfId="9490"/>
    <cellStyle name="Обычный 8 2 2 3 2 3 3 3" xfId="9491"/>
    <cellStyle name="Обычный 8 2 2 3 2 3 4" xfId="9492"/>
    <cellStyle name="Обычный 8 2 2 3 2 3 4 2" xfId="9493"/>
    <cellStyle name="Обычный 8 2 2 3 2 3 5" xfId="9494"/>
    <cellStyle name="Обычный 8 2 2 3 2 4" xfId="9495"/>
    <cellStyle name="Обычный 8 2 2 3 2 4 2" xfId="9496"/>
    <cellStyle name="Обычный 8 2 2 3 2 4 2 2" xfId="9497"/>
    <cellStyle name="Обычный 8 2 2 3 2 4 2 3" xfId="9498"/>
    <cellStyle name="Обычный 8 2 2 3 2 4 3" xfId="9499"/>
    <cellStyle name="Обычный 8 2 2 3 2 4 3 2" xfId="9500"/>
    <cellStyle name="Обычный 8 2 2 3 2 4 4" xfId="9501"/>
    <cellStyle name="Обычный 8 2 2 3 2 5" xfId="9502"/>
    <cellStyle name="Обычный 8 2 2 3 2 5 2" xfId="9503"/>
    <cellStyle name="Обычный 8 2 2 3 2 5 3" xfId="9504"/>
    <cellStyle name="Обычный 8 2 2 3 2 6" xfId="9505"/>
    <cellStyle name="Обычный 8 2 2 3 2 6 2" xfId="9506"/>
    <cellStyle name="Обычный 8 2 2 3 2 7" xfId="9507"/>
    <cellStyle name="Обычный 8 2 2 3 2 8" xfId="9508"/>
    <cellStyle name="Обычный 8 2 2 3 2 9" xfId="9509"/>
    <cellStyle name="Обычный 8 2 2 3 3" xfId="9510"/>
    <cellStyle name="Обычный 8 2 2 3 3 2" xfId="9511"/>
    <cellStyle name="Обычный 8 2 2 3 3 2 2" xfId="9512"/>
    <cellStyle name="Обычный 8 2 2 3 3 2 2 2" xfId="9513"/>
    <cellStyle name="Обычный 8 2 2 3 3 2 2 2 2" xfId="9514"/>
    <cellStyle name="Обычный 8 2 2 3 3 2 2 2 3" xfId="9515"/>
    <cellStyle name="Обычный 8 2 2 3 3 2 2 3" xfId="9516"/>
    <cellStyle name="Обычный 8 2 2 3 3 2 2 4" xfId="9517"/>
    <cellStyle name="Обычный 8 2 2 3 3 2 3" xfId="9518"/>
    <cellStyle name="Обычный 8 2 2 3 3 2 3 2" xfId="9519"/>
    <cellStyle name="Обычный 8 2 2 3 3 2 3 3" xfId="9520"/>
    <cellStyle name="Обычный 8 2 2 3 3 2 4" xfId="9521"/>
    <cellStyle name="Обычный 8 2 2 3 3 2 4 2" xfId="9522"/>
    <cellStyle name="Обычный 8 2 2 3 3 2 5" xfId="9523"/>
    <cellStyle name="Обычный 8 2 2 3 3 3" xfId="9524"/>
    <cellStyle name="Обычный 8 2 2 3 3 3 2" xfId="9525"/>
    <cellStyle name="Обычный 8 2 2 3 3 3 2 2" xfId="9526"/>
    <cellStyle name="Обычный 8 2 2 3 3 3 2 3" xfId="9527"/>
    <cellStyle name="Обычный 8 2 2 3 3 3 3" xfId="9528"/>
    <cellStyle name="Обычный 8 2 2 3 3 3 4" xfId="9529"/>
    <cellStyle name="Обычный 8 2 2 3 3 4" xfId="9530"/>
    <cellStyle name="Обычный 8 2 2 3 3 4 2" xfId="9531"/>
    <cellStyle name="Обычный 8 2 2 3 3 4 3" xfId="9532"/>
    <cellStyle name="Обычный 8 2 2 3 3 5" xfId="9533"/>
    <cellStyle name="Обычный 8 2 2 3 3 5 2" xfId="9534"/>
    <cellStyle name="Обычный 8 2 2 3 3 6" xfId="9535"/>
    <cellStyle name="Обычный 8 2 2 3 3 7" xfId="9536"/>
    <cellStyle name="Обычный 8 2 2 3 4" xfId="9537"/>
    <cellStyle name="Обычный 8 2 2 3 4 2" xfId="9538"/>
    <cellStyle name="Обычный 8 2 2 3 4 2 2" xfId="9539"/>
    <cellStyle name="Обычный 8 2 2 3 4 2 2 2" xfId="9540"/>
    <cellStyle name="Обычный 8 2 2 3 4 2 2 3" xfId="9541"/>
    <cellStyle name="Обычный 8 2 2 3 4 2 3" xfId="9542"/>
    <cellStyle name="Обычный 8 2 2 3 4 2 4" xfId="9543"/>
    <cellStyle name="Обычный 8 2 2 3 4 3" xfId="9544"/>
    <cellStyle name="Обычный 8 2 2 3 4 3 2" xfId="9545"/>
    <cellStyle name="Обычный 8 2 2 3 4 3 3" xfId="9546"/>
    <cellStyle name="Обычный 8 2 2 3 4 4" xfId="9547"/>
    <cellStyle name="Обычный 8 2 2 3 4 4 2" xfId="9548"/>
    <cellStyle name="Обычный 8 2 2 3 4 5" xfId="9549"/>
    <cellStyle name="Обычный 8 2 2 3 5" xfId="9550"/>
    <cellStyle name="Обычный 8 2 2 3 5 2" xfId="9551"/>
    <cellStyle name="Обычный 8 2 2 3 5 2 2" xfId="9552"/>
    <cellStyle name="Обычный 8 2 2 3 5 2 3" xfId="9553"/>
    <cellStyle name="Обычный 8 2 2 3 5 3" xfId="9554"/>
    <cellStyle name="Обычный 8 2 2 3 5 3 2" xfId="9555"/>
    <cellStyle name="Обычный 8 2 2 3 5 4" xfId="9556"/>
    <cellStyle name="Обычный 8 2 2 3 6" xfId="9557"/>
    <cellStyle name="Обычный 8 2 2 3 6 2" xfId="9558"/>
    <cellStyle name="Обычный 8 2 2 3 6 3" xfId="9559"/>
    <cellStyle name="Обычный 8 2 2 3 7" xfId="9560"/>
    <cellStyle name="Обычный 8 2 2 3 7 2" xfId="9561"/>
    <cellStyle name="Обычный 8 2 2 3 8" xfId="9562"/>
    <cellStyle name="Обычный 8 2 2 3 9" xfId="9563"/>
    <cellStyle name="Обычный 8 2 2 4" xfId="9564"/>
    <cellStyle name="Обычный 8 2 2 4 2" xfId="9565"/>
    <cellStyle name="Обычный 8 2 2 4 2 2" xfId="9566"/>
    <cellStyle name="Обычный 8 2 2 4 2 2 2" xfId="9567"/>
    <cellStyle name="Обычный 8 2 2 4 2 2 2 2" xfId="9568"/>
    <cellStyle name="Обычный 8 2 2 4 2 2 2 2 2" xfId="9569"/>
    <cellStyle name="Обычный 8 2 2 4 2 2 2 2 3" xfId="9570"/>
    <cellStyle name="Обычный 8 2 2 4 2 2 2 3" xfId="9571"/>
    <cellStyle name="Обычный 8 2 2 4 2 2 2 4" xfId="9572"/>
    <cellStyle name="Обычный 8 2 2 4 2 2 3" xfId="9573"/>
    <cellStyle name="Обычный 8 2 2 4 2 2 3 2" xfId="9574"/>
    <cellStyle name="Обычный 8 2 2 4 2 2 3 3" xfId="9575"/>
    <cellStyle name="Обычный 8 2 2 4 2 2 4" xfId="9576"/>
    <cellStyle name="Обычный 8 2 2 4 2 2 4 2" xfId="9577"/>
    <cellStyle name="Обычный 8 2 2 4 2 2 5" xfId="9578"/>
    <cellStyle name="Обычный 8 2 2 4 2 3" xfId="9579"/>
    <cellStyle name="Обычный 8 2 2 4 2 3 2" xfId="9580"/>
    <cellStyle name="Обычный 8 2 2 4 2 3 2 2" xfId="9581"/>
    <cellStyle name="Обычный 8 2 2 4 2 3 2 3" xfId="9582"/>
    <cellStyle name="Обычный 8 2 2 4 2 3 3" xfId="9583"/>
    <cellStyle name="Обычный 8 2 2 4 2 3 4" xfId="9584"/>
    <cellStyle name="Обычный 8 2 2 4 2 4" xfId="9585"/>
    <cellStyle name="Обычный 8 2 2 4 2 4 2" xfId="9586"/>
    <cellStyle name="Обычный 8 2 2 4 2 4 3" xfId="9587"/>
    <cellStyle name="Обычный 8 2 2 4 2 5" xfId="9588"/>
    <cellStyle name="Обычный 8 2 2 4 2 5 2" xfId="9589"/>
    <cellStyle name="Обычный 8 2 2 4 2 6" xfId="9590"/>
    <cellStyle name="Обычный 8 2 2 4 2 7" xfId="9591"/>
    <cellStyle name="Обычный 8 2 2 4 3" xfId="9592"/>
    <cellStyle name="Обычный 8 2 2 4 3 2" xfId="9593"/>
    <cellStyle name="Обычный 8 2 2 4 3 2 2" xfId="9594"/>
    <cellStyle name="Обычный 8 2 2 4 3 2 2 2" xfId="9595"/>
    <cellStyle name="Обычный 8 2 2 4 3 2 2 3" xfId="9596"/>
    <cellStyle name="Обычный 8 2 2 4 3 2 3" xfId="9597"/>
    <cellStyle name="Обычный 8 2 2 4 3 2 4" xfId="9598"/>
    <cellStyle name="Обычный 8 2 2 4 3 3" xfId="9599"/>
    <cellStyle name="Обычный 8 2 2 4 3 3 2" xfId="9600"/>
    <cellStyle name="Обычный 8 2 2 4 3 3 3" xfId="9601"/>
    <cellStyle name="Обычный 8 2 2 4 3 4" xfId="9602"/>
    <cellStyle name="Обычный 8 2 2 4 3 4 2" xfId="9603"/>
    <cellStyle name="Обычный 8 2 2 4 3 5" xfId="9604"/>
    <cellStyle name="Обычный 8 2 2 4 4" xfId="9605"/>
    <cellStyle name="Обычный 8 2 2 4 4 2" xfId="9606"/>
    <cellStyle name="Обычный 8 2 2 4 4 2 2" xfId="9607"/>
    <cellStyle name="Обычный 8 2 2 4 4 2 3" xfId="9608"/>
    <cellStyle name="Обычный 8 2 2 4 4 3" xfId="9609"/>
    <cellStyle name="Обычный 8 2 2 4 4 3 2" xfId="9610"/>
    <cellStyle name="Обычный 8 2 2 4 4 4" xfId="9611"/>
    <cellStyle name="Обычный 8 2 2 4 5" xfId="9612"/>
    <cellStyle name="Обычный 8 2 2 4 5 2" xfId="9613"/>
    <cellStyle name="Обычный 8 2 2 4 5 3" xfId="9614"/>
    <cellStyle name="Обычный 8 2 2 4 6" xfId="9615"/>
    <cellStyle name="Обычный 8 2 2 4 6 2" xfId="9616"/>
    <cellStyle name="Обычный 8 2 2 4 7" xfId="9617"/>
    <cellStyle name="Обычный 8 2 2 4 8" xfId="9618"/>
    <cellStyle name="Обычный 8 2 2 4 9" xfId="9619"/>
    <cellStyle name="Обычный 8 2 2 5" xfId="9620"/>
    <cellStyle name="Обычный 8 2 2 5 2" xfId="9621"/>
    <cellStyle name="Обычный 8 2 2 5 2 2" xfId="9622"/>
    <cellStyle name="Обычный 8 2 2 5 2 2 2" xfId="9623"/>
    <cellStyle name="Обычный 8 2 2 5 2 2 2 2" xfId="9624"/>
    <cellStyle name="Обычный 8 2 2 5 2 2 2 3" xfId="9625"/>
    <cellStyle name="Обычный 8 2 2 5 2 2 3" xfId="9626"/>
    <cellStyle name="Обычный 8 2 2 5 2 2 4" xfId="9627"/>
    <cellStyle name="Обычный 8 2 2 5 2 3" xfId="9628"/>
    <cellStyle name="Обычный 8 2 2 5 2 3 2" xfId="9629"/>
    <cellStyle name="Обычный 8 2 2 5 2 3 3" xfId="9630"/>
    <cellStyle name="Обычный 8 2 2 5 2 4" xfId="9631"/>
    <cellStyle name="Обычный 8 2 2 5 2 4 2" xfId="9632"/>
    <cellStyle name="Обычный 8 2 2 5 2 5" xfId="9633"/>
    <cellStyle name="Обычный 8 2 2 5 3" xfId="9634"/>
    <cellStyle name="Обычный 8 2 2 5 3 2" xfId="9635"/>
    <cellStyle name="Обычный 8 2 2 5 3 2 2" xfId="9636"/>
    <cellStyle name="Обычный 8 2 2 5 3 2 3" xfId="9637"/>
    <cellStyle name="Обычный 8 2 2 5 3 3" xfId="9638"/>
    <cellStyle name="Обычный 8 2 2 5 3 4" xfId="9639"/>
    <cellStyle name="Обычный 8 2 2 5 4" xfId="9640"/>
    <cellStyle name="Обычный 8 2 2 5 4 2" xfId="9641"/>
    <cellStyle name="Обычный 8 2 2 5 4 3" xfId="9642"/>
    <cellStyle name="Обычный 8 2 2 5 5" xfId="9643"/>
    <cellStyle name="Обычный 8 2 2 5 5 2" xfId="9644"/>
    <cellStyle name="Обычный 8 2 2 5 6" xfId="9645"/>
    <cellStyle name="Обычный 8 2 2 5 7" xfId="9646"/>
    <cellStyle name="Обычный 8 2 2 6" xfId="9647"/>
    <cellStyle name="Обычный 8 2 2 6 2" xfId="9648"/>
    <cellStyle name="Обычный 8 2 2 6 2 2" xfId="9649"/>
    <cellStyle name="Обычный 8 2 2 6 2 2 2" xfId="9650"/>
    <cellStyle name="Обычный 8 2 2 6 2 2 3" xfId="9651"/>
    <cellStyle name="Обычный 8 2 2 6 2 3" xfId="9652"/>
    <cellStyle name="Обычный 8 2 2 6 2 4" xfId="9653"/>
    <cellStyle name="Обычный 8 2 2 6 3" xfId="9654"/>
    <cellStyle name="Обычный 8 2 2 6 3 2" xfId="9655"/>
    <cellStyle name="Обычный 8 2 2 6 3 3" xfId="9656"/>
    <cellStyle name="Обычный 8 2 2 6 4" xfId="9657"/>
    <cellStyle name="Обычный 8 2 2 6 4 2" xfId="9658"/>
    <cellStyle name="Обычный 8 2 2 6 5" xfId="9659"/>
    <cellStyle name="Обычный 8 2 2 7" xfId="9660"/>
    <cellStyle name="Обычный 8 2 2 7 2" xfId="9661"/>
    <cellStyle name="Обычный 8 2 2 7 2 2" xfId="9662"/>
    <cellStyle name="Обычный 8 2 2 7 2 3" xfId="9663"/>
    <cellStyle name="Обычный 8 2 2 7 3" xfId="9664"/>
    <cellStyle name="Обычный 8 2 2 7 3 2" xfId="9665"/>
    <cellStyle name="Обычный 8 2 2 7 4" xfId="9666"/>
    <cellStyle name="Обычный 8 2 2 8" xfId="9667"/>
    <cellStyle name="Обычный 8 2 2 8 2" xfId="9668"/>
    <cellStyle name="Обычный 8 2 2 8 3" xfId="9669"/>
    <cellStyle name="Обычный 8 2 2 9" xfId="9670"/>
    <cellStyle name="Обычный 8 2 2 9 2" xfId="9671"/>
    <cellStyle name="Обычный 8 2 2_К2 откорректированная" xfId="12334"/>
    <cellStyle name="Обычный 8 2 3" xfId="9672"/>
    <cellStyle name="Обычный 8 2 3 10" xfId="9673"/>
    <cellStyle name="Обычный 8 2 3 11" xfId="9674"/>
    <cellStyle name="Обычный 8 2 3 2" xfId="9675"/>
    <cellStyle name="Обычный 8 2 3 2 10" xfId="9676"/>
    <cellStyle name="Обычный 8 2 3 2 2" xfId="9677"/>
    <cellStyle name="Обычный 8 2 3 2 2 2" xfId="9678"/>
    <cellStyle name="Обычный 8 2 3 2 2 2 2" xfId="9679"/>
    <cellStyle name="Обычный 8 2 3 2 2 2 2 2" xfId="9680"/>
    <cellStyle name="Обычный 8 2 3 2 2 2 2 2 2" xfId="9681"/>
    <cellStyle name="Обычный 8 2 3 2 2 2 2 2 2 2" xfId="9682"/>
    <cellStyle name="Обычный 8 2 3 2 2 2 2 2 2 3" xfId="9683"/>
    <cellStyle name="Обычный 8 2 3 2 2 2 2 2 3" xfId="9684"/>
    <cellStyle name="Обычный 8 2 3 2 2 2 2 2 4" xfId="9685"/>
    <cellStyle name="Обычный 8 2 3 2 2 2 2 3" xfId="9686"/>
    <cellStyle name="Обычный 8 2 3 2 2 2 2 3 2" xfId="9687"/>
    <cellStyle name="Обычный 8 2 3 2 2 2 2 3 3" xfId="9688"/>
    <cellStyle name="Обычный 8 2 3 2 2 2 2 4" xfId="9689"/>
    <cellStyle name="Обычный 8 2 3 2 2 2 2 4 2" xfId="9690"/>
    <cellStyle name="Обычный 8 2 3 2 2 2 2 5" xfId="9691"/>
    <cellStyle name="Обычный 8 2 3 2 2 2 3" xfId="9692"/>
    <cellStyle name="Обычный 8 2 3 2 2 2 3 2" xfId="9693"/>
    <cellStyle name="Обычный 8 2 3 2 2 2 3 2 2" xfId="9694"/>
    <cellStyle name="Обычный 8 2 3 2 2 2 3 2 3" xfId="9695"/>
    <cellStyle name="Обычный 8 2 3 2 2 2 3 3" xfId="9696"/>
    <cellStyle name="Обычный 8 2 3 2 2 2 3 4" xfId="9697"/>
    <cellStyle name="Обычный 8 2 3 2 2 2 4" xfId="9698"/>
    <cellStyle name="Обычный 8 2 3 2 2 2 4 2" xfId="9699"/>
    <cellStyle name="Обычный 8 2 3 2 2 2 4 3" xfId="9700"/>
    <cellStyle name="Обычный 8 2 3 2 2 2 5" xfId="9701"/>
    <cellStyle name="Обычный 8 2 3 2 2 2 5 2" xfId="9702"/>
    <cellStyle name="Обычный 8 2 3 2 2 2 6" xfId="9703"/>
    <cellStyle name="Обычный 8 2 3 2 2 2 7" xfId="9704"/>
    <cellStyle name="Обычный 8 2 3 2 2 3" xfId="9705"/>
    <cellStyle name="Обычный 8 2 3 2 2 3 2" xfId="9706"/>
    <cellStyle name="Обычный 8 2 3 2 2 3 2 2" xfId="9707"/>
    <cellStyle name="Обычный 8 2 3 2 2 3 2 2 2" xfId="9708"/>
    <cellStyle name="Обычный 8 2 3 2 2 3 2 2 3" xfId="9709"/>
    <cellStyle name="Обычный 8 2 3 2 2 3 2 3" xfId="9710"/>
    <cellStyle name="Обычный 8 2 3 2 2 3 2 4" xfId="9711"/>
    <cellStyle name="Обычный 8 2 3 2 2 3 3" xfId="9712"/>
    <cellStyle name="Обычный 8 2 3 2 2 3 3 2" xfId="9713"/>
    <cellStyle name="Обычный 8 2 3 2 2 3 3 3" xfId="9714"/>
    <cellStyle name="Обычный 8 2 3 2 2 3 4" xfId="9715"/>
    <cellStyle name="Обычный 8 2 3 2 2 3 4 2" xfId="9716"/>
    <cellStyle name="Обычный 8 2 3 2 2 3 5" xfId="9717"/>
    <cellStyle name="Обычный 8 2 3 2 2 4" xfId="9718"/>
    <cellStyle name="Обычный 8 2 3 2 2 4 2" xfId="9719"/>
    <cellStyle name="Обычный 8 2 3 2 2 4 2 2" xfId="9720"/>
    <cellStyle name="Обычный 8 2 3 2 2 4 2 3" xfId="9721"/>
    <cellStyle name="Обычный 8 2 3 2 2 4 3" xfId="9722"/>
    <cellStyle name="Обычный 8 2 3 2 2 4 3 2" xfId="9723"/>
    <cellStyle name="Обычный 8 2 3 2 2 4 4" xfId="9724"/>
    <cellStyle name="Обычный 8 2 3 2 2 5" xfId="9725"/>
    <cellStyle name="Обычный 8 2 3 2 2 5 2" xfId="9726"/>
    <cellStyle name="Обычный 8 2 3 2 2 5 3" xfId="9727"/>
    <cellStyle name="Обычный 8 2 3 2 2 6" xfId="9728"/>
    <cellStyle name="Обычный 8 2 3 2 2 6 2" xfId="9729"/>
    <cellStyle name="Обычный 8 2 3 2 2 7" xfId="9730"/>
    <cellStyle name="Обычный 8 2 3 2 2 8" xfId="9731"/>
    <cellStyle name="Обычный 8 2 3 2 2 9" xfId="9732"/>
    <cellStyle name="Обычный 8 2 3 2 3" xfId="9733"/>
    <cellStyle name="Обычный 8 2 3 2 3 2" xfId="9734"/>
    <cellStyle name="Обычный 8 2 3 2 3 2 2" xfId="9735"/>
    <cellStyle name="Обычный 8 2 3 2 3 2 2 2" xfId="9736"/>
    <cellStyle name="Обычный 8 2 3 2 3 2 2 2 2" xfId="9737"/>
    <cellStyle name="Обычный 8 2 3 2 3 2 2 2 3" xfId="9738"/>
    <cellStyle name="Обычный 8 2 3 2 3 2 2 3" xfId="9739"/>
    <cellStyle name="Обычный 8 2 3 2 3 2 2 4" xfId="9740"/>
    <cellStyle name="Обычный 8 2 3 2 3 2 3" xfId="9741"/>
    <cellStyle name="Обычный 8 2 3 2 3 2 3 2" xfId="9742"/>
    <cellStyle name="Обычный 8 2 3 2 3 2 3 3" xfId="9743"/>
    <cellStyle name="Обычный 8 2 3 2 3 2 4" xfId="9744"/>
    <cellStyle name="Обычный 8 2 3 2 3 2 4 2" xfId="9745"/>
    <cellStyle name="Обычный 8 2 3 2 3 2 5" xfId="9746"/>
    <cellStyle name="Обычный 8 2 3 2 3 3" xfId="9747"/>
    <cellStyle name="Обычный 8 2 3 2 3 3 2" xfId="9748"/>
    <cellStyle name="Обычный 8 2 3 2 3 3 2 2" xfId="9749"/>
    <cellStyle name="Обычный 8 2 3 2 3 3 2 3" xfId="9750"/>
    <cellStyle name="Обычный 8 2 3 2 3 3 3" xfId="9751"/>
    <cellStyle name="Обычный 8 2 3 2 3 3 4" xfId="9752"/>
    <cellStyle name="Обычный 8 2 3 2 3 4" xfId="9753"/>
    <cellStyle name="Обычный 8 2 3 2 3 4 2" xfId="9754"/>
    <cellStyle name="Обычный 8 2 3 2 3 4 3" xfId="9755"/>
    <cellStyle name="Обычный 8 2 3 2 3 5" xfId="9756"/>
    <cellStyle name="Обычный 8 2 3 2 3 5 2" xfId="9757"/>
    <cellStyle name="Обычный 8 2 3 2 3 6" xfId="9758"/>
    <cellStyle name="Обычный 8 2 3 2 3 7" xfId="9759"/>
    <cellStyle name="Обычный 8 2 3 2 4" xfId="9760"/>
    <cellStyle name="Обычный 8 2 3 2 4 2" xfId="9761"/>
    <cellStyle name="Обычный 8 2 3 2 4 2 2" xfId="9762"/>
    <cellStyle name="Обычный 8 2 3 2 4 2 2 2" xfId="9763"/>
    <cellStyle name="Обычный 8 2 3 2 4 2 2 3" xfId="9764"/>
    <cellStyle name="Обычный 8 2 3 2 4 2 3" xfId="9765"/>
    <cellStyle name="Обычный 8 2 3 2 4 2 4" xfId="9766"/>
    <cellStyle name="Обычный 8 2 3 2 4 3" xfId="9767"/>
    <cellStyle name="Обычный 8 2 3 2 4 3 2" xfId="9768"/>
    <cellStyle name="Обычный 8 2 3 2 4 3 3" xfId="9769"/>
    <cellStyle name="Обычный 8 2 3 2 4 4" xfId="9770"/>
    <cellStyle name="Обычный 8 2 3 2 4 4 2" xfId="9771"/>
    <cellStyle name="Обычный 8 2 3 2 4 5" xfId="9772"/>
    <cellStyle name="Обычный 8 2 3 2 5" xfId="9773"/>
    <cellStyle name="Обычный 8 2 3 2 5 2" xfId="9774"/>
    <cellStyle name="Обычный 8 2 3 2 5 2 2" xfId="9775"/>
    <cellStyle name="Обычный 8 2 3 2 5 2 3" xfId="9776"/>
    <cellStyle name="Обычный 8 2 3 2 5 3" xfId="9777"/>
    <cellStyle name="Обычный 8 2 3 2 5 3 2" xfId="9778"/>
    <cellStyle name="Обычный 8 2 3 2 5 4" xfId="9779"/>
    <cellStyle name="Обычный 8 2 3 2 6" xfId="9780"/>
    <cellStyle name="Обычный 8 2 3 2 6 2" xfId="9781"/>
    <cellStyle name="Обычный 8 2 3 2 6 3" xfId="9782"/>
    <cellStyle name="Обычный 8 2 3 2 7" xfId="9783"/>
    <cellStyle name="Обычный 8 2 3 2 7 2" xfId="9784"/>
    <cellStyle name="Обычный 8 2 3 2 8" xfId="9785"/>
    <cellStyle name="Обычный 8 2 3 2 9" xfId="9786"/>
    <cellStyle name="Обычный 8 2 3 3" xfId="9787"/>
    <cellStyle name="Обычный 8 2 3 3 2" xfId="9788"/>
    <cellStyle name="Обычный 8 2 3 3 2 2" xfId="9789"/>
    <cellStyle name="Обычный 8 2 3 3 2 2 2" xfId="9790"/>
    <cellStyle name="Обычный 8 2 3 3 2 2 2 2" xfId="9791"/>
    <cellStyle name="Обычный 8 2 3 3 2 2 2 2 2" xfId="9792"/>
    <cellStyle name="Обычный 8 2 3 3 2 2 2 2 3" xfId="9793"/>
    <cellStyle name="Обычный 8 2 3 3 2 2 2 3" xfId="9794"/>
    <cellStyle name="Обычный 8 2 3 3 2 2 2 4" xfId="9795"/>
    <cellStyle name="Обычный 8 2 3 3 2 2 3" xfId="9796"/>
    <cellStyle name="Обычный 8 2 3 3 2 2 3 2" xfId="9797"/>
    <cellStyle name="Обычный 8 2 3 3 2 2 3 3" xfId="9798"/>
    <cellStyle name="Обычный 8 2 3 3 2 2 4" xfId="9799"/>
    <cellStyle name="Обычный 8 2 3 3 2 2 4 2" xfId="9800"/>
    <cellStyle name="Обычный 8 2 3 3 2 2 5" xfId="9801"/>
    <cellStyle name="Обычный 8 2 3 3 2 3" xfId="9802"/>
    <cellStyle name="Обычный 8 2 3 3 2 3 2" xfId="9803"/>
    <cellStyle name="Обычный 8 2 3 3 2 3 2 2" xfId="9804"/>
    <cellStyle name="Обычный 8 2 3 3 2 3 2 3" xfId="9805"/>
    <cellStyle name="Обычный 8 2 3 3 2 3 3" xfId="9806"/>
    <cellStyle name="Обычный 8 2 3 3 2 3 4" xfId="9807"/>
    <cellStyle name="Обычный 8 2 3 3 2 4" xfId="9808"/>
    <cellStyle name="Обычный 8 2 3 3 2 4 2" xfId="9809"/>
    <cellStyle name="Обычный 8 2 3 3 2 4 3" xfId="9810"/>
    <cellStyle name="Обычный 8 2 3 3 2 5" xfId="9811"/>
    <cellStyle name="Обычный 8 2 3 3 2 5 2" xfId="9812"/>
    <cellStyle name="Обычный 8 2 3 3 2 6" xfId="9813"/>
    <cellStyle name="Обычный 8 2 3 3 2 7" xfId="9814"/>
    <cellStyle name="Обычный 8 2 3 3 3" xfId="9815"/>
    <cellStyle name="Обычный 8 2 3 3 3 2" xfId="9816"/>
    <cellStyle name="Обычный 8 2 3 3 3 2 2" xfId="9817"/>
    <cellStyle name="Обычный 8 2 3 3 3 2 2 2" xfId="9818"/>
    <cellStyle name="Обычный 8 2 3 3 3 2 2 3" xfId="9819"/>
    <cellStyle name="Обычный 8 2 3 3 3 2 3" xfId="9820"/>
    <cellStyle name="Обычный 8 2 3 3 3 2 4" xfId="9821"/>
    <cellStyle name="Обычный 8 2 3 3 3 3" xfId="9822"/>
    <cellStyle name="Обычный 8 2 3 3 3 3 2" xfId="9823"/>
    <cellStyle name="Обычный 8 2 3 3 3 3 3" xfId="9824"/>
    <cellStyle name="Обычный 8 2 3 3 3 4" xfId="9825"/>
    <cellStyle name="Обычный 8 2 3 3 3 4 2" xfId="9826"/>
    <cellStyle name="Обычный 8 2 3 3 3 5" xfId="9827"/>
    <cellStyle name="Обычный 8 2 3 3 4" xfId="9828"/>
    <cellStyle name="Обычный 8 2 3 3 4 2" xfId="9829"/>
    <cellStyle name="Обычный 8 2 3 3 4 2 2" xfId="9830"/>
    <cellStyle name="Обычный 8 2 3 3 4 2 3" xfId="9831"/>
    <cellStyle name="Обычный 8 2 3 3 4 3" xfId="9832"/>
    <cellStyle name="Обычный 8 2 3 3 4 3 2" xfId="9833"/>
    <cellStyle name="Обычный 8 2 3 3 4 4" xfId="9834"/>
    <cellStyle name="Обычный 8 2 3 3 5" xfId="9835"/>
    <cellStyle name="Обычный 8 2 3 3 5 2" xfId="9836"/>
    <cellStyle name="Обычный 8 2 3 3 5 3" xfId="9837"/>
    <cellStyle name="Обычный 8 2 3 3 6" xfId="9838"/>
    <cellStyle name="Обычный 8 2 3 3 6 2" xfId="9839"/>
    <cellStyle name="Обычный 8 2 3 3 7" xfId="9840"/>
    <cellStyle name="Обычный 8 2 3 3 8" xfId="9841"/>
    <cellStyle name="Обычный 8 2 3 3 9" xfId="9842"/>
    <cellStyle name="Обычный 8 2 3 4" xfId="9843"/>
    <cellStyle name="Обычный 8 2 3 4 2" xfId="9844"/>
    <cellStyle name="Обычный 8 2 3 4 2 2" xfId="9845"/>
    <cellStyle name="Обычный 8 2 3 4 2 2 2" xfId="9846"/>
    <cellStyle name="Обычный 8 2 3 4 2 2 2 2" xfId="9847"/>
    <cellStyle name="Обычный 8 2 3 4 2 2 2 3" xfId="9848"/>
    <cellStyle name="Обычный 8 2 3 4 2 2 3" xfId="9849"/>
    <cellStyle name="Обычный 8 2 3 4 2 2 4" xfId="9850"/>
    <cellStyle name="Обычный 8 2 3 4 2 3" xfId="9851"/>
    <cellStyle name="Обычный 8 2 3 4 2 3 2" xfId="9852"/>
    <cellStyle name="Обычный 8 2 3 4 2 3 3" xfId="9853"/>
    <cellStyle name="Обычный 8 2 3 4 2 4" xfId="9854"/>
    <cellStyle name="Обычный 8 2 3 4 2 4 2" xfId="9855"/>
    <cellStyle name="Обычный 8 2 3 4 2 5" xfId="9856"/>
    <cellStyle name="Обычный 8 2 3 4 3" xfId="9857"/>
    <cellStyle name="Обычный 8 2 3 4 3 2" xfId="9858"/>
    <cellStyle name="Обычный 8 2 3 4 3 2 2" xfId="9859"/>
    <cellStyle name="Обычный 8 2 3 4 3 2 3" xfId="9860"/>
    <cellStyle name="Обычный 8 2 3 4 3 3" xfId="9861"/>
    <cellStyle name="Обычный 8 2 3 4 3 4" xfId="9862"/>
    <cellStyle name="Обычный 8 2 3 4 4" xfId="9863"/>
    <cellStyle name="Обычный 8 2 3 4 4 2" xfId="9864"/>
    <cellStyle name="Обычный 8 2 3 4 4 3" xfId="9865"/>
    <cellStyle name="Обычный 8 2 3 4 5" xfId="9866"/>
    <cellStyle name="Обычный 8 2 3 4 5 2" xfId="9867"/>
    <cellStyle name="Обычный 8 2 3 4 6" xfId="9868"/>
    <cellStyle name="Обычный 8 2 3 4 7" xfId="9869"/>
    <cellStyle name="Обычный 8 2 3 5" xfId="9870"/>
    <cellStyle name="Обычный 8 2 3 5 2" xfId="9871"/>
    <cellStyle name="Обычный 8 2 3 5 2 2" xfId="9872"/>
    <cellStyle name="Обычный 8 2 3 5 2 2 2" xfId="9873"/>
    <cellStyle name="Обычный 8 2 3 5 2 2 3" xfId="9874"/>
    <cellStyle name="Обычный 8 2 3 5 2 3" xfId="9875"/>
    <cellStyle name="Обычный 8 2 3 5 2 4" xfId="9876"/>
    <cellStyle name="Обычный 8 2 3 5 3" xfId="9877"/>
    <cellStyle name="Обычный 8 2 3 5 3 2" xfId="9878"/>
    <cellStyle name="Обычный 8 2 3 5 3 3" xfId="9879"/>
    <cellStyle name="Обычный 8 2 3 5 4" xfId="9880"/>
    <cellStyle name="Обычный 8 2 3 5 4 2" xfId="9881"/>
    <cellStyle name="Обычный 8 2 3 5 5" xfId="9882"/>
    <cellStyle name="Обычный 8 2 3 6" xfId="9883"/>
    <cellStyle name="Обычный 8 2 3 6 2" xfId="9884"/>
    <cellStyle name="Обычный 8 2 3 6 2 2" xfId="9885"/>
    <cellStyle name="Обычный 8 2 3 6 2 3" xfId="9886"/>
    <cellStyle name="Обычный 8 2 3 6 3" xfId="9887"/>
    <cellStyle name="Обычный 8 2 3 6 3 2" xfId="9888"/>
    <cellStyle name="Обычный 8 2 3 6 4" xfId="9889"/>
    <cellStyle name="Обычный 8 2 3 7" xfId="9890"/>
    <cellStyle name="Обычный 8 2 3 7 2" xfId="9891"/>
    <cellStyle name="Обычный 8 2 3 7 3" xfId="9892"/>
    <cellStyle name="Обычный 8 2 3 8" xfId="9893"/>
    <cellStyle name="Обычный 8 2 3 8 2" xfId="9894"/>
    <cellStyle name="Обычный 8 2 3 9" xfId="9895"/>
    <cellStyle name="Обычный 8 2 3_К2 откорректированная" xfId="12335"/>
    <cellStyle name="Обычный 8 2 4" xfId="9896"/>
    <cellStyle name="Обычный 8 2 4 10" xfId="9897"/>
    <cellStyle name="Обычный 8 2 4 2" xfId="9898"/>
    <cellStyle name="Обычный 8 2 4 2 2" xfId="9899"/>
    <cellStyle name="Обычный 8 2 4 2 2 2" xfId="9900"/>
    <cellStyle name="Обычный 8 2 4 2 2 2 2" xfId="9901"/>
    <cellStyle name="Обычный 8 2 4 2 2 2 2 2" xfId="9902"/>
    <cellStyle name="Обычный 8 2 4 2 2 2 2 2 2" xfId="9903"/>
    <cellStyle name="Обычный 8 2 4 2 2 2 2 2 3" xfId="9904"/>
    <cellStyle name="Обычный 8 2 4 2 2 2 2 3" xfId="9905"/>
    <cellStyle name="Обычный 8 2 4 2 2 2 2 4" xfId="9906"/>
    <cellStyle name="Обычный 8 2 4 2 2 2 3" xfId="9907"/>
    <cellStyle name="Обычный 8 2 4 2 2 2 3 2" xfId="9908"/>
    <cellStyle name="Обычный 8 2 4 2 2 2 3 3" xfId="9909"/>
    <cellStyle name="Обычный 8 2 4 2 2 2 4" xfId="9910"/>
    <cellStyle name="Обычный 8 2 4 2 2 2 4 2" xfId="9911"/>
    <cellStyle name="Обычный 8 2 4 2 2 2 5" xfId="9912"/>
    <cellStyle name="Обычный 8 2 4 2 2 3" xfId="9913"/>
    <cellStyle name="Обычный 8 2 4 2 2 3 2" xfId="9914"/>
    <cellStyle name="Обычный 8 2 4 2 2 3 2 2" xfId="9915"/>
    <cellStyle name="Обычный 8 2 4 2 2 3 2 3" xfId="9916"/>
    <cellStyle name="Обычный 8 2 4 2 2 3 3" xfId="9917"/>
    <cellStyle name="Обычный 8 2 4 2 2 3 4" xfId="9918"/>
    <cellStyle name="Обычный 8 2 4 2 2 4" xfId="9919"/>
    <cellStyle name="Обычный 8 2 4 2 2 4 2" xfId="9920"/>
    <cellStyle name="Обычный 8 2 4 2 2 4 3" xfId="9921"/>
    <cellStyle name="Обычный 8 2 4 2 2 5" xfId="9922"/>
    <cellStyle name="Обычный 8 2 4 2 2 5 2" xfId="9923"/>
    <cellStyle name="Обычный 8 2 4 2 2 6" xfId="9924"/>
    <cellStyle name="Обычный 8 2 4 2 2 7" xfId="9925"/>
    <cellStyle name="Обычный 8 2 4 2 3" xfId="9926"/>
    <cellStyle name="Обычный 8 2 4 2 3 2" xfId="9927"/>
    <cellStyle name="Обычный 8 2 4 2 3 2 2" xfId="9928"/>
    <cellStyle name="Обычный 8 2 4 2 3 2 2 2" xfId="9929"/>
    <cellStyle name="Обычный 8 2 4 2 3 2 2 3" xfId="9930"/>
    <cellStyle name="Обычный 8 2 4 2 3 2 3" xfId="9931"/>
    <cellStyle name="Обычный 8 2 4 2 3 2 4" xfId="9932"/>
    <cellStyle name="Обычный 8 2 4 2 3 3" xfId="9933"/>
    <cellStyle name="Обычный 8 2 4 2 3 3 2" xfId="9934"/>
    <cellStyle name="Обычный 8 2 4 2 3 3 3" xfId="9935"/>
    <cellStyle name="Обычный 8 2 4 2 3 4" xfId="9936"/>
    <cellStyle name="Обычный 8 2 4 2 3 4 2" xfId="9937"/>
    <cellStyle name="Обычный 8 2 4 2 3 5" xfId="9938"/>
    <cellStyle name="Обычный 8 2 4 2 4" xfId="9939"/>
    <cellStyle name="Обычный 8 2 4 2 4 2" xfId="9940"/>
    <cellStyle name="Обычный 8 2 4 2 4 2 2" xfId="9941"/>
    <cellStyle name="Обычный 8 2 4 2 4 2 3" xfId="9942"/>
    <cellStyle name="Обычный 8 2 4 2 4 3" xfId="9943"/>
    <cellStyle name="Обычный 8 2 4 2 4 3 2" xfId="9944"/>
    <cellStyle name="Обычный 8 2 4 2 4 4" xfId="9945"/>
    <cellStyle name="Обычный 8 2 4 2 5" xfId="9946"/>
    <cellStyle name="Обычный 8 2 4 2 5 2" xfId="9947"/>
    <cellStyle name="Обычный 8 2 4 2 5 3" xfId="9948"/>
    <cellStyle name="Обычный 8 2 4 2 6" xfId="9949"/>
    <cellStyle name="Обычный 8 2 4 2 6 2" xfId="9950"/>
    <cellStyle name="Обычный 8 2 4 2 7" xfId="9951"/>
    <cellStyle name="Обычный 8 2 4 2 8" xfId="9952"/>
    <cellStyle name="Обычный 8 2 4 2 9" xfId="9953"/>
    <cellStyle name="Обычный 8 2 4 3" xfId="9954"/>
    <cellStyle name="Обычный 8 2 4 3 2" xfId="9955"/>
    <cellStyle name="Обычный 8 2 4 3 2 2" xfId="9956"/>
    <cellStyle name="Обычный 8 2 4 3 2 2 2" xfId="9957"/>
    <cellStyle name="Обычный 8 2 4 3 2 2 2 2" xfId="9958"/>
    <cellStyle name="Обычный 8 2 4 3 2 2 2 3" xfId="9959"/>
    <cellStyle name="Обычный 8 2 4 3 2 2 3" xfId="9960"/>
    <cellStyle name="Обычный 8 2 4 3 2 2 4" xfId="9961"/>
    <cellStyle name="Обычный 8 2 4 3 2 3" xfId="9962"/>
    <cellStyle name="Обычный 8 2 4 3 2 3 2" xfId="9963"/>
    <cellStyle name="Обычный 8 2 4 3 2 3 3" xfId="9964"/>
    <cellStyle name="Обычный 8 2 4 3 2 4" xfId="9965"/>
    <cellStyle name="Обычный 8 2 4 3 2 4 2" xfId="9966"/>
    <cellStyle name="Обычный 8 2 4 3 2 5" xfId="9967"/>
    <cellStyle name="Обычный 8 2 4 3 3" xfId="9968"/>
    <cellStyle name="Обычный 8 2 4 3 3 2" xfId="9969"/>
    <cellStyle name="Обычный 8 2 4 3 3 2 2" xfId="9970"/>
    <cellStyle name="Обычный 8 2 4 3 3 2 3" xfId="9971"/>
    <cellStyle name="Обычный 8 2 4 3 3 3" xfId="9972"/>
    <cellStyle name="Обычный 8 2 4 3 3 4" xfId="9973"/>
    <cellStyle name="Обычный 8 2 4 3 4" xfId="9974"/>
    <cellStyle name="Обычный 8 2 4 3 4 2" xfId="9975"/>
    <cellStyle name="Обычный 8 2 4 3 4 3" xfId="9976"/>
    <cellStyle name="Обычный 8 2 4 3 5" xfId="9977"/>
    <cellStyle name="Обычный 8 2 4 3 5 2" xfId="9978"/>
    <cellStyle name="Обычный 8 2 4 3 6" xfId="9979"/>
    <cellStyle name="Обычный 8 2 4 3 7" xfId="9980"/>
    <cellStyle name="Обычный 8 2 4 4" xfId="9981"/>
    <cellStyle name="Обычный 8 2 4 4 2" xfId="9982"/>
    <cellStyle name="Обычный 8 2 4 4 2 2" xfId="9983"/>
    <cellStyle name="Обычный 8 2 4 4 2 2 2" xfId="9984"/>
    <cellStyle name="Обычный 8 2 4 4 2 2 3" xfId="9985"/>
    <cellStyle name="Обычный 8 2 4 4 2 3" xfId="9986"/>
    <cellStyle name="Обычный 8 2 4 4 2 4" xfId="9987"/>
    <cellStyle name="Обычный 8 2 4 4 3" xfId="9988"/>
    <cellStyle name="Обычный 8 2 4 4 3 2" xfId="9989"/>
    <cellStyle name="Обычный 8 2 4 4 3 3" xfId="9990"/>
    <cellStyle name="Обычный 8 2 4 4 4" xfId="9991"/>
    <cellStyle name="Обычный 8 2 4 4 4 2" xfId="9992"/>
    <cellStyle name="Обычный 8 2 4 4 5" xfId="9993"/>
    <cellStyle name="Обычный 8 2 4 5" xfId="9994"/>
    <cellStyle name="Обычный 8 2 4 5 2" xfId="9995"/>
    <cellStyle name="Обычный 8 2 4 5 2 2" xfId="9996"/>
    <cellStyle name="Обычный 8 2 4 5 2 3" xfId="9997"/>
    <cellStyle name="Обычный 8 2 4 5 3" xfId="9998"/>
    <cellStyle name="Обычный 8 2 4 5 3 2" xfId="9999"/>
    <cellStyle name="Обычный 8 2 4 5 4" xfId="10000"/>
    <cellStyle name="Обычный 8 2 4 6" xfId="10001"/>
    <cellStyle name="Обычный 8 2 4 6 2" xfId="10002"/>
    <cellStyle name="Обычный 8 2 4 6 3" xfId="10003"/>
    <cellStyle name="Обычный 8 2 4 7" xfId="10004"/>
    <cellStyle name="Обычный 8 2 4 7 2" xfId="10005"/>
    <cellStyle name="Обычный 8 2 4 8" xfId="10006"/>
    <cellStyle name="Обычный 8 2 4 9" xfId="10007"/>
    <cellStyle name="Обычный 8 2 5" xfId="10008"/>
    <cellStyle name="Обычный 8 2 5 2" xfId="10009"/>
    <cellStyle name="Обычный 8 2 5 2 2" xfId="10010"/>
    <cellStyle name="Обычный 8 2 5 2 2 2" xfId="10011"/>
    <cellStyle name="Обычный 8 2 5 2 2 2 2" xfId="10012"/>
    <cellStyle name="Обычный 8 2 5 2 2 2 2 2" xfId="10013"/>
    <cellStyle name="Обычный 8 2 5 2 2 2 2 3" xfId="10014"/>
    <cellStyle name="Обычный 8 2 5 2 2 2 3" xfId="10015"/>
    <cellStyle name="Обычный 8 2 5 2 2 2 4" xfId="10016"/>
    <cellStyle name="Обычный 8 2 5 2 2 3" xfId="10017"/>
    <cellStyle name="Обычный 8 2 5 2 2 3 2" xfId="10018"/>
    <cellStyle name="Обычный 8 2 5 2 2 3 3" xfId="10019"/>
    <cellStyle name="Обычный 8 2 5 2 2 4" xfId="10020"/>
    <cellStyle name="Обычный 8 2 5 2 2 4 2" xfId="10021"/>
    <cellStyle name="Обычный 8 2 5 2 2 5" xfId="10022"/>
    <cellStyle name="Обычный 8 2 5 2 3" xfId="10023"/>
    <cellStyle name="Обычный 8 2 5 2 3 2" xfId="10024"/>
    <cellStyle name="Обычный 8 2 5 2 3 2 2" xfId="10025"/>
    <cellStyle name="Обычный 8 2 5 2 3 2 3" xfId="10026"/>
    <cellStyle name="Обычный 8 2 5 2 3 3" xfId="10027"/>
    <cellStyle name="Обычный 8 2 5 2 3 4" xfId="10028"/>
    <cellStyle name="Обычный 8 2 5 2 4" xfId="10029"/>
    <cellStyle name="Обычный 8 2 5 2 4 2" xfId="10030"/>
    <cellStyle name="Обычный 8 2 5 2 4 3" xfId="10031"/>
    <cellStyle name="Обычный 8 2 5 2 5" xfId="10032"/>
    <cellStyle name="Обычный 8 2 5 2 5 2" xfId="10033"/>
    <cellStyle name="Обычный 8 2 5 2 6" xfId="10034"/>
    <cellStyle name="Обычный 8 2 5 2 7" xfId="10035"/>
    <cellStyle name="Обычный 8 2 5 3" xfId="10036"/>
    <cellStyle name="Обычный 8 2 5 3 2" xfId="10037"/>
    <cellStyle name="Обычный 8 2 5 3 2 2" xfId="10038"/>
    <cellStyle name="Обычный 8 2 5 3 2 2 2" xfId="10039"/>
    <cellStyle name="Обычный 8 2 5 3 2 2 3" xfId="10040"/>
    <cellStyle name="Обычный 8 2 5 3 2 3" xfId="10041"/>
    <cellStyle name="Обычный 8 2 5 3 2 4" xfId="10042"/>
    <cellStyle name="Обычный 8 2 5 3 3" xfId="10043"/>
    <cellStyle name="Обычный 8 2 5 3 3 2" xfId="10044"/>
    <cellStyle name="Обычный 8 2 5 3 3 3" xfId="10045"/>
    <cellStyle name="Обычный 8 2 5 3 4" xfId="10046"/>
    <cellStyle name="Обычный 8 2 5 3 4 2" xfId="10047"/>
    <cellStyle name="Обычный 8 2 5 3 5" xfId="10048"/>
    <cellStyle name="Обычный 8 2 5 4" xfId="10049"/>
    <cellStyle name="Обычный 8 2 5 4 2" xfId="10050"/>
    <cellStyle name="Обычный 8 2 5 4 2 2" xfId="10051"/>
    <cellStyle name="Обычный 8 2 5 4 2 3" xfId="10052"/>
    <cellStyle name="Обычный 8 2 5 4 3" xfId="10053"/>
    <cellStyle name="Обычный 8 2 5 4 3 2" xfId="10054"/>
    <cellStyle name="Обычный 8 2 5 4 4" xfId="10055"/>
    <cellStyle name="Обычный 8 2 5 5" xfId="10056"/>
    <cellStyle name="Обычный 8 2 5 5 2" xfId="10057"/>
    <cellStyle name="Обычный 8 2 5 5 3" xfId="10058"/>
    <cellStyle name="Обычный 8 2 5 6" xfId="10059"/>
    <cellStyle name="Обычный 8 2 5 6 2" xfId="10060"/>
    <cellStyle name="Обычный 8 2 5 7" xfId="10061"/>
    <cellStyle name="Обычный 8 2 5 8" xfId="10062"/>
    <cellStyle name="Обычный 8 2 5 9" xfId="10063"/>
    <cellStyle name="Обычный 8 2 6" xfId="10064"/>
    <cellStyle name="Обычный 8 2 6 2" xfId="10065"/>
    <cellStyle name="Обычный 8 2 6 2 2" xfId="10066"/>
    <cellStyle name="Обычный 8 2 6 2 2 2" xfId="10067"/>
    <cellStyle name="Обычный 8 2 6 2 2 2 2" xfId="10068"/>
    <cellStyle name="Обычный 8 2 6 2 2 2 3" xfId="10069"/>
    <cellStyle name="Обычный 8 2 6 2 2 3" xfId="10070"/>
    <cellStyle name="Обычный 8 2 6 2 2 4" xfId="10071"/>
    <cellStyle name="Обычный 8 2 6 2 3" xfId="10072"/>
    <cellStyle name="Обычный 8 2 6 2 3 2" xfId="10073"/>
    <cellStyle name="Обычный 8 2 6 2 3 3" xfId="10074"/>
    <cellStyle name="Обычный 8 2 6 2 4" xfId="10075"/>
    <cellStyle name="Обычный 8 2 6 2 4 2" xfId="10076"/>
    <cellStyle name="Обычный 8 2 6 2 5" xfId="10077"/>
    <cellStyle name="Обычный 8 2 6 3" xfId="10078"/>
    <cellStyle name="Обычный 8 2 6 3 2" xfId="10079"/>
    <cellStyle name="Обычный 8 2 6 3 2 2" xfId="10080"/>
    <cellStyle name="Обычный 8 2 6 3 2 3" xfId="10081"/>
    <cellStyle name="Обычный 8 2 6 3 3" xfId="10082"/>
    <cellStyle name="Обычный 8 2 6 3 3 2" xfId="10083"/>
    <cellStyle name="Обычный 8 2 6 3 4" xfId="10084"/>
    <cellStyle name="Обычный 8 2 6 4" xfId="10085"/>
    <cellStyle name="Обычный 8 2 6 4 2" xfId="10086"/>
    <cellStyle name="Обычный 8 2 6 4 3" xfId="10087"/>
    <cellStyle name="Обычный 8 2 6 5" xfId="10088"/>
    <cellStyle name="Обычный 8 2 6 5 2" xfId="10089"/>
    <cellStyle name="Обычный 8 2 6 6" xfId="10090"/>
    <cellStyle name="Обычный 8 2 6 7" xfId="10091"/>
    <cellStyle name="Обычный 8 2 7" xfId="10092"/>
    <cellStyle name="Обычный 8 2 7 2" xfId="10093"/>
    <cellStyle name="Обычный 8 2 7 2 2" xfId="10094"/>
    <cellStyle name="Обычный 8 2 7 2 2 2" xfId="10095"/>
    <cellStyle name="Обычный 8 2 7 2 2 3" xfId="10096"/>
    <cellStyle name="Обычный 8 2 7 2 3" xfId="10097"/>
    <cellStyle name="Обычный 8 2 7 2 4" xfId="10098"/>
    <cellStyle name="Обычный 8 2 7 3" xfId="10099"/>
    <cellStyle name="Обычный 8 2 7 3 2" xfId="10100"/>
    <cellStyle name="Обычный 8 2 7 3 3" xfId="10101"/>
    <cellStyle name="Обычный 8 2 7 4" xfId="10102"/>
    <cellStyle name="Обычный 8 2 7 4 2" xfId="10103"/>
    <cellStyle name="Обычный 8 2 7 5" xfId="10104"/>
    <cellStyle name="Обычный 8 2 8" xfId="10105"/>
    <cellStyle name="Обычный 8 2 9" xfId="10106"/>
    <cellStyle name="Обычный 8 2_К2 откорректированная" xfId="12336"/>
    <cellStyle name="Обычный 8 3" xfId="10107"/>
    <cellStyle name="Обычный 8 3 10" xfId="10108"/>
    <cellStyle name="Обычный 8 3 11" xfId="10109"/>
    <cellStyle name="Обычный 8 3 12" xfId="10110"/>
    <cellStyle name="Обычный 8 3 2" xfId="10111"/>
    <cellStyle name="Обычный 8 3 2 10" xfId="10112"/>
    <cellStyle name="Обычный 8 3 2 11" xfId="10113"/>
    <cellStyle name="Обычный 8 3 2 2" xfId="10114"/>
    <cellStyle name="Обычный 8 3 2 2 10" xfId="10115"/>
    <cellStyle name="Обычный 8 3 2 2 2" xfId="10116"/>
    <cellStyle name="Обычный 8 3 2 2 2 2" xfId="10117"/>
    <cellStyle name="Обычный 8 3 2 2 2 2 2" xfId="10118"/>
    <cellStyle name="Обычный 8 3 2 2 2 2 2 2" xfId="10119"/>
    <cellStyle name="Обычный 8 3 2 2 2 2 2 2 2" xfId="10120"/>
    <cellStyle name="Обычный 8 3 2 2 2 2 2 2 2 2" xfId="10121"/>
    <cellStyle name="Обычный 8 3 2 2 2 2 2 2 2 3" xfId="10122"/>
    <cellStyle name="Обычный 8 3 2 2 2 2 2 2 3" xfId="10123"/>
    <cellStyle name="Обычный 8 3 2 2 2 2 2 2 4" xfId="10124"/>
    <cellStyle name="Обычный 8 3 2 2 2 2 2 3" xfId="10125"/>
    <cellStyle name="Обычный 8 3 2 2 2 2 2 3 2" xfId="10126"/>
    <cellStyle name="Обычный 8 3 2 2 2 2 2 3 3" xfId="10127"/>
    <cellStyle name="Обычный 8 3 2 2 2 2 2 4" xfId="10128"/>
    <cellStyle name="Обычный 8 3 2 2 2 2 2 4 2" xfId="10129"/>
    <cellStyle name="Обычный 8 3 2 2 2 2 2 5" xfId="10130"/>
    <cellStyle name="Обычный 8 3 2 2 2 2 3" xfId="10131"/>
    <cellStyle name="Обычный 8 3 2 2 2 2 3 2" xfId="10132"/>
    <cellStyle name="Обычный 8 3 2 2 2 2 3 2 2" xfId="10133"/>
    <cellStyle name="Обычный 8 3 2 2 2 2 3 2 3" xfId="10134"/>
    <cellStyle name="Обычный 8 3 2 2 2 2 3 3" xfId="10135"/>
    <cellStyle name="Обычный 8 3 2 2 2 2 3 4" xfId="10136"/>
    <cellStyle name="Обычный 8 3 2 2 2 2 4" xfId="10137"/>
    <cellStyle name="Обычный 8 3 2 2 2 2 4 2" xfId="10138"/>
    <cellStyle name="Обычный 8 3 2 2 2 2 4 3" xfId="10139"/>
    <cellStyle name="Обычный 8 3 2 2 2 2 5" xfId="10140"/>
    <cellStyle name="Обычный 8 3 2 2 2 2 5 2" xfId="10141"/>
    <cellStyle name="Обычный 8 3 2 2 2 2 6" xfId="10142"/>
    <cellStyle name="Обычный 8 3 2 2 2 2 7" xfId="10143"/>
    <cellStyle name="Обычный 8 3 2 2 2 3" xfId="10144"/>
    <cellStyle name="Обычный 8 3 2 2 2 3 2" xfId="10145"/>
    <cellStyle name="Обычный 8 3 2 2 2 3 2 2" xfId="10146"/>
    <cellStyle name="Обычный 8 3 2 2 2 3 2 2 2" xfId="10147"/>
    <cellStyle name="Обычный 8 3 2 2 2 3 2 2 3" xfId="10148"/>
    <cellStyle name="Обычный 8 3 2 2 2 3 2 3" xfId="10149"/>
    <cellStyle name="Обычный 8 3 2 2 2 3 2 4" xfId="10150"/>
    <cellStyle name="Обычный 8 3 2 2 2 3 3" xfId="10151"/>
    <cellStyle name="Обычный 8 3 2 2 2 3 3 2" xfId="10152"/>
    <cellStyle name="Обычный 8 3 2 2 2 3 3 3" xfId="10153"/>
    <cellStyle name="Обычный 8 3 2 2 2 3 4" xfId="10154"/>
    <cellStyle name="Обычный 8 3 2 2 2 3 4 2" xfId="10155"/>
    <cellStyle name="Обычный 8 3 2 2 2 3 5" xfId="10156"/>
    <cellStyle name="Обычный 8 3 2 2 2 4" xfId="10157"/>
    <cellStyle name="Обычный 8 3 2 2 2 4 2" xfId="10158"/>
    <cellStyle name="Обычный 8 3 2 2 2 4 2 2" xfId="10159"/>
    <cellStyle name="Обычный 8 3 2 2 2 4 2 3" xfId="10160"/>
    <cellStyle name="Обычный 8 3 2 2 2 4 3" xfId="10161"/>
    <cellStyle name="Обычный 8 3 2 2 2 4 3 2" xfId="10162"/>
    <cellStyle name="Обычный 8 3 2 2 2 4 4" xfId="10163"/>
    <cellStyle name="Обычный 8 3 2 2 2 5" xfId="10164"/>
    <cellStyle name="Обычный 8 3 2 2 2 5 2" xfId="10165"/>
    <cellStyle name="Обычный 8 3 2 2 2 5 3" xfId="10166"/>
    <cellStyle name="Обычный 8 3 2 2 2 6" xfId="10167"/>
    <cellStyle name="Обычный 8 3 2 2 2 6 2" xfId="10168"/>
    <cellStyle name="Обычный 8 3 2 2 2 7" xfId="10169"/>
    <cellStyle name="Обычный 8 3 2 2 2 8" xfId="10170"/>
    <cellStyle name="Обычный 8 3 2 2 2 9" xfId="10171"/>
    <cellStyle name="Обычный 8 3 2 2 3" xfId="10172"/>
    <cellStyle name="Обычный 8 3 2 2 3 2" xfId="10173"/>
    <cellStyle name="Обычный 8 3 2 2 3 2 2" xfId="10174"/>
    <cellStyle name="Обычный 8 3 2 2 3 2 2 2" xfId="10175"/>
    <cellStyle name="Обычный 8 3 2 2 3 2 2 2 2" xfId="10176"/>
    <cellStyle name="Обычный 8 3 2 2 3 2 2 2 3" xfId="10177"/>
    <cellStyle name="Обычный 8 3 2 2 3 2 2 3" xfId="10178"/>
    <cellStyle name="Обычный 8 3 2 2 3 2 2 4" xfId="10179"/>
    <cellStyle name="Обычный 8 3 2 2 3 2 3" xfId="10180"/>
    <cellStyle name="Обычный 8 3 2 2 3 2 3 2" xfId="10181"/>
    <cellStyle name="Обычный 8 3 2 2 3 2 3 3" xfId="10182"/>
    <cellStyle name="Обычный 8 3 2 2 3 2 4" xfId="10183"/>
    <cellStyle name="Обычный 8 3 2 2 3 2 4 2" xfId="10184"/>
    <cellStyle name="Обычный 8 3 2 2 3 2 5" xfId="10185"/>
    <cellStyle name="Обычный 8 3 2 2 3 3" xfId="10186"/>
    <cellStyle name="Обычный 8 3 2 2 3 3 2" xfId="10187"/>
    <cellStyle name="Обычный 8 3 2 2 3 3 2 2" xfId="10188"/>
    <cellStyle name="Обычный 8 3 2 2 3 3 2 3" xfId="10189"/>
    <cellStyle name="Обычный 8 3 2 2 3 3 3" xfId="10190"/>
    <cellStyle name="Обычный 8 3 2 2 3 3 4" xfId="10191"/>
    <cellStyle name="Обычный 8 3 2 2 3 4" xfId="10192"/>
    <cellStyle name="Обычный 8 3 2 2 3 4 2" xfId="10193"/>
    <cellStyle name="Обычный 8 3 2 2 3 4 3" xfId="10194"/>
    <cellStyle name="Обычный 8 3 2 2 3 5" xfId="10195"/>
    <cellStyle name="Обычный 8 3 2 2 3 5 2" xfId="10196"/>
    <cellStyle name="Обычный 8 3 2 2 3 6" xfId="10197"/>
    <cellStyle name="Обычный 8 3 2 2 3 7" xfId="10198"/>
    <cellStyle name="Обычный 8 3 2 2 4" xfId="10199"/>
    <cellStyle name="Обычный 8 3 2 2 4 2" xfId="10200"/>
    <cellStyle name="Обычный 8 3 2 2 4 2 2" xfId="10201"/>
    <cellStyle name="Обычный 8 3 2 2 4 2 2 2" xfId="10202"/>
    <cellStyle name="Обычный 8 3 2 2 4 2 2 3" xfId="10203"/>
    <cellStyle name="Обычный 8 3 2 2 4 2 3" xfId="10204"/>
    <cellStyle name="Обычный 8 3 2 2 4 2 4" xfId="10205"/>
    <cellStyle name="Обычный 8 3 2 2 4 3" xfId="10206"/>
    <cellStyle name="Обычный 8 3 2 2 4 3 2" xfId="10207"/>
    <cellStyle name="Обычный 8 3 2 2 4 3 3" xfId="10208"/>
    <cellStyle name="Обычный 8 3 2 2 4 4" xfId="10209"/>
    <cellStyle name="Обычный 8 3 2 2 4 4 2" xfId="10210"/>
    <cellStyle name="Обычный 8 3 2 2 4 5" xfId="10211"/>
    <cellStyle name="Обычный 8 3 2 2 5" xfId="10212"/>
    <cellStyle name="Обычный 8 3 2 2 5 2" xfId="10213"/>
    <cellStyle name="Обычный 8 3 2 2 5 2 2" xfId="10214"/>
    <cellStyle name="Обычный 8 3 2 2 5 2 3" xfId="10215"/>
    <cellStyle name="Обычный 8 3 2 2 5 3" xfId="10216"/>
    <cellStyle name="Обычный 8 3 2 2 5 3 2" xfId="10217"/>
    <cellStyle name="Обычный 8 3 2 2 5 4" xfId="10218"/>
    <cellStyle name="Обычный 8 3 2 2 6" xfId="10219"/>
    <cellStyle name="Обычный 8 3 2 2 6 2" xfId="10220"/>
    <cellStyle name="Обычный 8 3 2 2 6 3" xfId="10221"/>
    <cellStyle name="Обычный 8 3 2 2 7" xfId="10222"/>
    <cellStyle name="Обычный 8 3 2 2 7 2" xfId="10223"/>
    <cellStyle name="Обычный 8 3 2 2 8" xfId="10224"/>
    <cellStyle name="Обычный 8 3 2 2 9" xfId="10225"/>
    <cellStyle name="Обычный 8 3 2 3" xfId="10226"/>
    <cellStyle name="Обычный 8 3 2 3 2" xfId="10227"/>
    <cellStyle name="Обычный 8 3 2 3 2 2" xfId="10228"/>
    <cellStyle name="Обычный 8 3 2 3 2 2 2" xfId="10229"/>
    <cellStyle name="Обычный 8 3 2 3 2 2 2 2" xfId="10230"/>
    <cellStyle name="Обычный 8 3 2 3 2 2 2 2 2" xfId="10231"/>
    <cellStyle name="Обычный 8 3 2 3 2 2 2 2 3" xfId="10232"/>
    <cellStyle name="Обычный 8 3 2 3 2 2 2 3" xfId="10233"/>
    <cellStyle name="Обычный 8 3 2 3 2 2 2 4" xfId="10234"/>
    <cellStyle name="Обычный 8 3 2 3 2 2 3" xfId="10235"/>
    <cellStyle name="Обычный 8 3 2 3 2 2 3 2" xfId="10236"/>
    <cellStyle name="Обычный 8 3 2 3 2 2 3 3" xfId="10237"/>
    <cellStyle name="Обычный 8 3 2 3 2 2 4" xfId="10238"/>
    <cellStyle name="Обычный 8 3 2 3 2 2 4 2" xfId="10239"/>
    <cellStyle name="Обычный 8 3 2 3 2 2 5" xfId="10240"/>
    <cellStyle name="Обычный 8 3 2 3 2 3" xfId="10241"/>
    <cellStyle name="Обычный 8 3 2 3 2 3 2" xfId="10242"/>
    <cellStyle name="Обычный 8 3 2 3 2 3 2 2" xfId="10243"/>
    <cellStyle name="Обычный 8 3 2 3 2 3 2 3" xfId="10244"/>
    <cellStyle name="Обычный 8 3 2 3 2 3 3" xfId="10245"/>
    <cellStyle name="Обычный 8 3 2 3 2 3 4" xfId="10246"/>
    <cellStyle name="Обычный 8 3 2 3 2 4" xfId="10247"/>
    <cellStyle name="Обычный 8 3 2 3 2 4 2" xfId="10248"/>
    <cellStyle name="Обычный 8 3 2 3 2 4 3" xfId="10249"/>
    <cellStyle name="Обычный 8 3 2 3 2 5" xfId="10250"/>
    <cellStyle name="Обычный 8 3 2 3 2 5 2" xfId="10251"/>
    <cellStyle name="Обычный 8 3 2 3 2 6" xfId="10252"/>
    <cellStyle name="Обычный 8 3 2 3 2 7" xfId="10253"/>
    <cellStyle name="Обычный 8 3 2 3 3" xfId="10254"/>
    <cellStyle name="Обычный 8 3 2 3 3 2" xfId="10255"/>
    <cellStyle name="Обычный 8 3 2 3 3 2 2" xfId="10256"/>
    <cellStyle name="Обычный 8 3 2 3 3 2 2 2" xfId="10257"/>
    <cellStyle name="Обычный 8 3 2 3 3 2 2 3" xfId="10258"/>
    <cellStyle name="Обычный 8 3 2 3 3 2 3" xfId="10259"/>
    <cellStyle name="Обычный 8 3 2 3 3 2 4" xfId="10260"/>
    <cellStyle name="Обычный 8 3 2 3 3 3" xfId="10261"/>
    <cellStyle name="Обычный 8 3 2 3 3 3 2" xfId="10262"/>
    <cellStyle name="Обычный 8 3 2 3 3 3 3" xfId="10263"/>
    <cellStyle name="Обычный 8 3 2 3 3 4" xfId="10264"/>
    <cellStyle name="Обычный 8 3 2 3 3 4 2" xfId="10265"/>
    <cellStyle name="Обычный 8 3 2 3 3 5" xfId="10266"/>
    <cellStyle name="Обычный 8 3 2 3 4" xfId="10267"/>
    <cellStyle name="Обычный 8 3 2 3 4 2" xfId="10268"/>
    <cellStyle name="Обычный 8 3 2 3 4 2 2" xfId="10269"/>
    <cellStyle name="Обычный 8 3 2 3 4 2 3" xfId="10270"/>
    <cellStyle name="Обычный 8 3 2 3 4 3" xfId="10271"/>
    <cellStyle name="Обычный 8 3 2 3 4 3 2" xfId="10272"/>
    <cellStyle name="Обычный 8 3 2 3 4 4" xfId="10273"/>
    <cellStyle name="Обычный 8 3 2 3 5" xfId="10274"/>
    <cellStyle name="Обычный 8 3 2 3 5 2" xfId="10275"/>
    <cellStyle name="Обычный 8 3 2 3 5 3" xfId="10276"/>
    <cellStyle name="Обычный 8 3 2 3 6" xfId="10277"/>
    <cellStyle name="Обычный 8 3 2 3 6 2" xfId="10278"/>
    <cellStyle name="Обычный 8 3 2 3 7" xfId="10279"/>
    <cellStyle name="Обычный 8 3 2 3 8" xfId="10280"/>
    <cellStyle name="Обычный 8 3 2 3 9" xfId="10281"/>
    <cellStyle name="Обычный 8 3 2 4" xfId="10282"/>
    <cellStyle name="Обычный 8 3 2 4 2" xfId="10283"/>
    <cellStyle name="Обычный 8 3 2 4 2 2" xfId="10284"/>
    <cellStyle name="Обычный 8 3 2 4 2 2 2" xfId="10285"/>
    <cellStyle name="Обычный 8 3 2 4 2 2 2 2" xfId="10286"/>
    <cellStyle name="Обычный 8 3 2 4 2 2 2 3" xfId="10287"/>
    <cellStyle name="Обычный 8 3 2 4 2 2 3" xfId="10288"/>
    <cellStyle name="Обычный 8 3 2 4 2 2 4" xfId="10289"/>
    <cellStyle name="Обычный 8 3 2 4 2 3" xfId="10290"/>
    <cellStyle name="Обычный 8 3 2 4 2 3 2" xfId="10291"/>
    <cellStyle name="Обычный 8 3 2 4 2 3 3" xfId="10292"/>
    <cellStyle name="Обычный 8 3 2 4 2 4" xfId="10293"/>
    <cellStyle name="Обычный 8 3 2 4 2 4 2" xfId="10294"/>
    <cellStyle name="Обычный 8 3 2 4 2 5" xfId="10295"/>
    <cellStyle name="Обычный 8 3 2 4 3" xfId="10296"/>
    <cellStyle name="Обычный 8 3 2 4 3 2" xfId="10297"/>
    <cellStyle name="Обычный 8 3 2 4 3 2 2" xfId="10298"/>
    <cellStyle name="Обычный 8 3 2 4 3 2 3" xfId="10299"/>
    <cellStyle name="Обычный 8 3 2 4 3 3" xfId="10300"/>
    <cellStyle name="Обычный 8 3 2 4 3 4" xfId="10301"/>
    <cellStyle name="Обычный 8 3 2 4 4" xfId="10302"/>
    <cellStyle name="Обычный 8 3 2 4 4 2" xfId="10303"/>
    <cellStyle name="Обычный 8 3 2 4 4 3" xfId="10304"/>
    <cellStyle name="Обычный 8 3 2 4 5" xfId="10305"/>
    <cellStyle name="Обычный 8 3 2 4 5 2" xfId="10306"/>
    <cellStyle name="Обычный 8 3 2 4 6" xfId="10307"/>
    <cellStyle name="Обычный 8 3 2 4 7" xfId="10308"/>
    <cellStyle name="Обычный 8 3 2 5" xfId="10309"/>
    <cellStyle name="Обычный 8 3 2 5 2" xfId="10310"/>
    <cellStyle name="Обычный 8 3 2 5 2 2" xfId="10311"/>
    <cellStyle name="Обычный 8 3 2 5 2 2 2" xfId="10312"/>
    <cellStyle name="Обычный 8 3 2 5 2 2 3" xfId="10313"/>
    <cellStyle name="Обычный 8 3 2 5 2 3" xfId="10314"/>
    <cellStyle name="Обычный 8 3 2 5 2 4" xfId="10315"/>
    <cellStyle name="Обычный 8 3 2 5 3" xfId="10316"/>
    <cellStyle name="Обычный 8 3 2 5 3 2" xfId="10317"/>
    <cellStyle name="Обычный 8 3 2 5 3 3" xfId="10318"/>
    <cellStyle name="Обычный 8 3 2 5 4" xfId="10319"/>
    <cellStyle name="Обычный 8 3 2 5 4 2" xfId="10320"/>
    <cellStyle name="Обычный 8 3 2 5 5" xfId="10321"/>
    <cellStyle name="Обычный 8 3 2 6" xfId="10322"/>
    <cellStyle name="Обычный 8 3 2 6 2" xfId="10323"/>
    <cellStyle name="Обычный 8 3 2 6 2 2" xfId="10324"/>
    <cellStyle name="Обычный 8 3 2 6 2 3" xfId="10325"/>
    <cellStyle name="Обычный 8 3 2 6 3" xfId="10326"/>
    <cellStyle name="Обычный 8 3 2 6 3 2" xfId="10327"/>
    <cellStyle name="Обычный 8 3 2 6 4" xfId="10328"/>
    <cellStyle name="Обычный 8 3 2 7" xfId="10329"/>
    <cellStyle name="Обычный 8 3 2 7 2" xfId="10330"/>
    <cellStyle name="Обычный 8 3 2 7 3" xfId="10331"/>
    <cellStyle name="Обычный 8 3 2 8" xfId="10332"/>
    <cellStyle name="Обычный 8 3 2 8 2" xfId="10333"/>
    <cellStyle name="Обычный 8 3 2 9" xfId="10334"/>
    <cellStyle name="Обычный 8 3 2_К2 откорректированная" xfId="12337"/>
    <cellStyle name="Обычный 8 3 3" xfId="10335"/>
    <cellStyle name="Обычный 8 3 3 10" xfId="10336"/>
    <cellStyle name="Обычный 8 3 3 2" xfId="10337"/>
    <cellStyle name="Обычный 8 3 3 2 2" xfId="10338"/>
    <cellStyle name="Обычный 8 3 3 2 2 2" xfId="10339"/>
    <cellStyle name="Обычный 8 3 3 2 2 2 2" xfId="10340"/>
    <cellStyle name="Обычный 8 3 3 2 2 2 2 2" xfId="10341"/>
    <cellStyle name="Обычный 8 3 3 2 2 2 2 2 2" xfId="10342"/>
    <cellStyle name="Обычный 8 3 3 2 2 2 2 2 3" xfId="10343"/>
    <cellStyle name="Обычный 8 3 3 2 2 2 2 3" xfId="10344"/>
    <cellStyle name="Обычный 8 3 3 2 2 2 2 4" xfId="10345"/>
    <cellStyle name="Обычный 8 3 3 2 2 2 3" xfId="10346"/>
    <cellStyle name="Обычный 8 3 3 2 2 2 3 2" xfId="10347"/>
    <cellStyle name="Обычный 8 3 3 2 2 2 3 3" xfId="10348"/>
    <cellStyle name="Обычный 8 3 3 2 2 2 4" xfId="10349"/>
    <cellStyle name="Обычный 8 3 3 2 2 2 4 2" xfId="10350"/>
    <cellStyle name="Обычный 8 3 3 2 2 2 5" xfId="10351"/>
    <cellStyle name="Обычный 8 3 3 2 2 3" xfId="10352"/>
    <cellStyle name="Обычный 8 3 3 2 2 3 2" xfId="10353"/>
    <cellStyle name="Обычный 8 3 3 2 2 3 2 2" xfId="10354"/>
    <cellStyle name="Обычный 8 3 3 2 2 3 2 3" xfId="10355"/>
    <cellStyle name="Обычный 8 3 3 2 2 3 3" xfId="10356"/>
    <cellStyle name="Обычный 8 3 3 2 2 3 4" xfId="10357"/>
    <cellStyle name="Обычный 8 3 3 2 2 4" xfId="10358"/>
    <cellStyle name="Обычный 8 3 3 2 2 4 2" xfId="10359"/>
    <cellStyle name="Обычный 8 3 3 2 2 4 3" xfId="10360"/>
    <cellStyle name="Обычный 8 3 3 2 2 5" xfId="10361"/>
    <cellStyle name="Обычный 8 3 3 2 2 5 2" xfId="10362"/>
    <cellStyle name="Обычный 8 3 3 2 2 6" xfId="10363"/>
    <cellStyle name="Обычный 8 3 3 2 2 7" xfId="10364"/>
    <cellStyle name="Обычный 8 3 3 2 3" xfId="10365"/>
    <cellStyle name="Обычный 8 3 3 2 3 2" xfId="10366"/>
    <cellStyle name="Обычный 8 3 3 2 3 2 2" xfId="10367"/>
    <cellStyle name="Обычный 8 3 3 2 3 2 2 2" xfId="10368"/>
    <cellStyle name="Обычный 8 3 3 2 3 2 2 3" xfId="10369"/>
    <cellStyle name="Обычный 8 3 3 2 3 2 3" xfId="10370"/>
    <cellStyle name="Обычный 8 3 3 2 3 2 4" xfId="10371"/>
    <cellStyle name="Обычный 8 3 3 2 3 3" xfId="10372"/>
    <cellStyle name="Обычный 8 3 3 2 3 3 2" xfId="10373"/>
    <cellStyle name="Обычный 8 3 3 2 3 3 3" xfId="10374"/>
    <cellStyle name="Обычный 8 3 3 2 3 4" xfId="10375"/>
    <cellStyle name="Обычный 8 3 3 2 3 4 2" xfId="10376"/>
    <cellStyle name="Обычный 8 3 3 2 3 5" xfId="10377"/>
    <cellStyle name="Обычный 8 3 3 2 4" xfId="10378"/>
    <cellStyle name="Обычный 8 3 3 2 4 2" xfId="10379"/>
    <cellStyle name="Обычный 8 3 3 2 4 2 2" xfId="10380"/>
    <cellStyle name="Обычный 8 3 3 2 4 2 3" xfId="10381"/>
    <cellStyle name="Обычный 8 3 3 2 4 3" xfId="10382"/>
    <cellStyle name="Обычный 8 3 3 2 4 3 2" xfId="10383"/>
    <cellStyle name="Обычный 8 3 3 2 4 4" xfId="10384"/>
    <cellStyle name="Обычный 8 3 3 2 5" xfId="10385"/>
    <cellStyle name="Обычный 8 3 3 2 5 2" xfId="10386"/>
    <cellStyle name="Обычный 8 3 3 2 5 3" xfId="10387"/>
    <cellStyle name="Обычный 8 3 3 2 6" xfId="10388"/>
    <cellStyle name="Обычный 8 3 3 2 6 2" xfId="10389"/>
    <cellStyle name="Обычный 8 3 3 2 7" xfId="10390"/>
    <cellStyle name="Обычный 8 3 3 2 8" xfId="10391"/>
    <cellStyle name="Обычный 8 3 3 2 9" xfId="10392"/>
    <cellStyle name="Обычный 8 3 3 3" xfId="10393"/>
    <cellStyle name="Обычный 8 3 3 3 2" xfId="10394"/>
    <cellStyle name="Обычный 8 3 3 3 2 2" xfId="10395"/>
    <cellStyle name="Обычный 8 3 3 3 2 2 2" xfId="10396"/>
    <cellStyle name="Обычный 8 3 3 3 2 2 2 2" xfId="10397"/>
    <cellStyle name="Обычный 8 3 3 3 2 2 2 3" xfId="10398"/>
    <cellStyle name="Обычный 8 3 3 3 2 2 3" xfId="10399"/>
    <cellStyle name="Обычный 8 3 3 3 2 2 4" xfId="10400"/>
    <cellStyle name="Обычный 8 3 3 3 2 3" xfId="10401"/>
    <cellStyle name="Обычный 8 3 3 3 2 3 2" xfId="10402"/>
    <cellStyle name="Обычный 8 3 3 3 2 3 3" xfId="10403"/>
    <cellStyle name="Обычный 8 3 3 3 2 4" xfId="10404"/>
    <cellStyle name="Обычный 8 3 3 3 2 4 2" xfId="10405"/>
    <cellStyle name="Обычный 8 3 3 3 2 5" xfId="10406"/>
    <cellStyle name="Обычный 8 3 3 3 3" xfId="10407"/>
    <cellStyle name="Обычный 8 3 3 3 3 2" xfId="10408"/>
    <cellStyle name="Обычный 8 3 3 3 3 2 2" xfId="10409"/>
    <cellStyle name="Обычный 8 3 3 3 3 2 3" xfId="10410"/>
    <cellStyle name="Обычный 8 3 3 3 3 3" xfId="10411"/>
    <cellStyle name="Обычный 8 3 3 3 3 4" xfId="10412"/>
    <cellStyle name="Обычный 8 3 3 3 4" xfId="10413"/>
    <cellStyle name="Обычный 8 3 3 3 4 2" xfId="10414"/>
    <cellStyle name="Обычный 8 3 3 3 4 3" xfId="10415"/>
    <cellStyle name="Обычный 8 3 3 3 5" xfId="10416"/>
    <cellStyle name="Обычный 8 3 3 3 5 2" xfId="10417"/>
    <cellStyle name="Обычный 8 3 3 3 6" xfId="10418"/>
    <cellStyle name="Обычный 8 3 3 3 7" xfId="10419"/>
    <cellStyle name="Обычный 8 3 3 4" xfId="10420"/>
    <cellStyle name="Обычный 8 3 3 4 2" xfId="10421"/>
    <cellStyle name="Обычный 8 3 3 4 2 2" xfId="10422"/>
    <cellStyle name="Обычный 8 3 3 4 2 2 2" xfId="10423"/>
    <cellStyle name="Обычный 8 3 3 4 2 2 3" xfId="10424"/>
    <cellStyle name="Обычный 8 3 3 4 2 3" xfId="10425"/>
    <cellStyle name="Обычный 8 3 3 4 2 4" xfId="10426"/>
    <cellStyle name="Обычный 8 3 3 4 3" xfId="10427"/>
    <cellStyle name="Обычный 8 3 3 4 3 2" xfId="10428"/>
    <cellStyle name="Обычный 8 3 3 4 3 3" xfId="10429"/>
    <cellStyle name="Обычный 8 3 3 4 4" xfId="10430"/>
    <cellStyle name="Обычный 8 3 3 4 4 2" xfId="10431"/>
    <cellStyle name="Обычный 8 3 3 4 5" xfId="10432"/>
    <cellStyle name="Обычный 8 3 3 5" xfId="10433"/>
    <cellStyle name="Обычный 8 3 3 5 2" xfId="10434"/>
    <cellStyle name="Обычный 8 3 3 5 2 2" xfId="10435"/>
    <cellStyle name="Обычный 8 3 3 5 2 3" xfId="10436"/>
    <cellStyle name="Обычный 8 3 3 5 3" xfId="10437"/>
    <cellStyle name="Обычный 8 3 3 5 3 2" xfId="10438"/>
    <cellStyle name="Обычный 8 3 3 5 4" xfId="10439"/>
    <cellStyle name="Обычный 8 3 3 6" xfId="10440"/>
    <cellStyle name="Обычный 8 3 3 6 2" xfId="10441"/>
    <cellStyle name="Обычный 8 3 3 6 3" xfId="10442"/>
    <cellStyle name="Обычный 8 3 3 7" xfId="10443"/>
    <cellStyle name="Обычный 8 3 3 7 2" xfId="10444"/>
    <cellStyle name="Обычный 8 3 3 8" xfId="10445"/>
    <cellStyle name="Обычный 8 3 3 9" xfId="10446"/>
    <cellStyle name="Обычный 8 3 4" xfId="10447"/>
    <cellStyle name="Обычный 8 3 4 2" xfId="10448"/>
    <cellStyle name="Обычный 8 3 4 2 2" xfId="10449"/>
    <cellStyle name="Обычный 8 3 4 2 2 2" xfId="10450"/>
    <cellStyle name="Обычный 8 3 4 2 2 2 2" xfId="10451"/>
    <cellStyle name="Обычный 8 3 4 2 2 2 2 2" xfId="10452"/>
    <cellStyle name="Обычный 8 3 4 2 2 2 2 3" xfId="10453"/>
    <cellStyle name="Обычный 8 3 4 2 2 2 3" xfId="10454"/>
    <cellStyle name="Обычный 8 3 4 2 2 2 4" xfId="10455"/>
    <cellStyle name="Обычный 8 3 4 2 2 3" xfId="10456"/>
    <cellStyle name="Обычный 8 3 4 2 2 3 2" xfId="10457"/>
    <cellStyle name="Обычный 8 3 4 2 2 3 3" xfId="10458"/>
    <cellStyle name="Обычный 8 3 4 2 2 4" xfId="10459"/>
    <cellStyle name="Обычный 8 3 4 2 2 4 2" xfId="10460"/>
    <cellStyle name="Обычный 8 3 4 2 2 5" xfId="10461"/>
    <cellStyle name="Обычный 8 3 4 2 3" xfId="10462"/>
    <cellStyle name="Обычный 8 3 4 2 3 2" xfId="10463"/>
    <cellStyle name="Обычный 8 3 4 2 3 2 2" xfId="10464"/>
    <cellStyle name="Обычный 8 3 4 2 3 2 3" xfId="10465"/>
    <cellStyle name="Обычный 8 3 4 2 3 3" xfId="10466"/>
    <cellStyle name="Обычный 8 3 4 2 3 4" xfId="10467"/>
    <cellStyle name="Обычный 8 3 4 2 4" xfId="10468"/>
    <cellStyle name="Обычный 8 3 4 2 4 2" xfId="10469"/>
    <cellStyle name="Обычный 8 3 4 2 4 3" xfId="10470"/>
    <cellStyle name="Обычный 8 3 4 2 5" xfId="10471"/>
    <cellStyle name="Обычный 8 3 4 2 5 2" xfId="10472"/>
    <cellStyle name="Обычный 8 3 4 2 6" xfId="10473"/>
    <cellStyle name="Обычный 8 3 4 2 7" xfId="10474"/>
    <cellStyle name="Обычный 8 3 4 3" xfId="10475"/>
    <cellStyle name="Обычный 8 3 4 3 2" xfId="10476"/>
    <cellStyle name="Обычный 8 3 4 3 2 2" xfId="10477"/>
    <cellStyle name="Обычный 8 3 4 3 2 2 2" xfId="10478"/>
    <cellStyle name="Обычный 8 3 4 3 2 2 3" xfId="10479"/>
    <cellStyle name="Обычный 8 3 4 3 2 3" xfId="10480"/>
    <cellStyle name="Обычный 8 3 4 3 2 4" xfId="10481"/>
    <cellStyle name="Обычный 8 3 4 3 3" xfId="10482"/>
    <cellStyle name="Обычный 8 3 4 3 3 2" xfId="10483"/>
    <cellStyle name="Обычный 8 3 4 3 3 3" xfId="10484"/>
    <cellStyle name="Обычный 8 3 4 3 4" xfId="10485"/>
    <cellStyle name="Обычный 8 3 4 3 4 2" xfId="10486"/>
    <cellStyle name="Обычный 8 3 4 3 5" xfId="10487"/>
    <cellStyle name="Обычный 8 3 4 4" xfId="10488"/>
    <cellStyle name="Обычный 8 3 4 4 2" xfId="10489"/>
    <cellStyle name="Обычный 8 3 4 4 2 2" xfId="10490"/>
    <cellStyle name="Обычный 8 3 4 4 2 3" xfId="10491"/>
    <cellStyle name="Обычный 8 3 4 4 3" xfId="10492"/>
    <cellStyle name="Обычный 8 3 4 4 3 2" xfId="10493"/>
    <cellStyle name="Обычный 8 3 4 4 4" xfId="10494"/>
    <cellStyle name="Обычный 8 3 4 5" xfId="10495"/>
    <cellStyle name="Обычный 8 3 4 5 2" xfId="10496"/>
    <cellStyle name="Обычный 8 3 4 5 3" xfId="10497"/>
    <cellStyle name="Обычный 8 3 4 6" xfId="10498"/>
    <cellStyle name="Обычный 8 3 4 6 2" xfId="10499"/>
    <cellStyle name="Обычный 8 3 4 7" xfId="10500"/>
    <cellStyle name="Обычный 8 3 4 8" xfId="10501"/>
    <cellStyle name="Обычный 8 3 4 9" xfId="10502"/>
    <cellStyle name="Обычный 8 3 5" xfId="10503"/>
    <cellStyle name="Обычный 8 3 5 2" xfId="10504"/>
    <cellStyle name="Обычный 8 3 5 2 2" xfId="10505"/>
    <cellStyle name="Обычный 8 3 5 2 2 2" xfId="10506"/>
    <cellStyle name="Обычный 8 3 5 2 2 2 2" xfId="10507"/>
    <cellStyle name="Обычный 8 3 5 2 2 2 3" xfId="10508"/>
    <cellStyle name="Обычный 8 3 5 2 2 3" xfId="10509"/>
    <cellStyle name="Обычный 8 3 5 2 2 4" xfId="10510"/>
    <cellStyle name="Обычный 8 3 5 2 3" xfId="10511"/>
    <cellStyle name="Обычный 8 3 5 2 3 2" xfId="10512"/>
    <cellStyle name="Обычный 8 3 5 2 3 3" xfId="10513"/>
    <cellStyle name="Обычный 8 3 5 2 4" xfId="10514"/>
    <cellStyle name="Обычный 8 3 5 2 4 2" xfId="10515"/>
    <cellStyle name="Обычный 8 3 5 2 5" xfId="10516"/>
    <cellStyle name="Обычный 8 3 5 3" xfId="10517"/>
    <cellStyle name="Обычный 8 3 5 3 2" xfId="10518"/>
    <cellStyle name="Обычный 8 3 5 3 2 2" xfId="10519"/>
    <cellStyle name="Обычный 8 3 5 3 2 3" xfId="10520"/>
    <cellStyle name="Обычный 8 3 5 3 3" xfId="10521"/>
    <cellStyle name="Обычный 8 3 5 3 4" xfId="10522"/>
    <cellStyle name="Обычный 8 3 5 4" xfId="10523"/>
    <cellStyle name="Обычный 8 3 5 4 2" xfId="10524"/>
    <cellStyle name="Обычный 8 3 5 4 3" xfId="10525"/>
    <cellStyle name="Обычный 8 3 5 5" xfId="10526"/>
    <cellStyle name="Обычный 8 3 5 5 2" xfId="10527"/>
    <cellStyle name="Обычный 8 3 5 6" xfId="10528"/>
    <cellStyle name="Обычный 8 3 5 7" xfId="10529"/>
    <cellStyle name="Обычный 8 3 6" xfId="10530"/>
    <cellStyle name="Обычный 8 3 6 2" xfId="10531"/>
    <cellStyle name="Обычный 8 3 6 2 2" xfId="10532"/>
    <cellStyle name="Обычный 8 3 6 2 2 2" xfId="10533"/>
    <cellStyle name="Обычный 8 3 6 2 2 3" xfId="10534"/>
    <cellStyle name="Обычный 8 3 6 2 3" xfId="10535"/>
    <cellStyle name="Обычный 8 3 6 2 4" xfId="10536"/>
    <cellStyle name="Обычный 8 3 6 3" xfId="10537"/>
    <cellStyle name="Обычный 8 3 6 3 2" xfId="10538"/>
    <cellStyle name="Обычный 8 3 6 3 3" xfId="10539"/>
    <cellStyle name="Обычный 8 3 6 4" xfId="10540"/>
    <cellStyle name="Обычный 8 3 6 4 2" xfId="10541"/>
    <cellStyle name="Обычный 8 3 6 5" xfId="10542"/>
    <cellStyle name="Обычный 8 3 7" xfId="10543"/>
    <cellStyle name="Обычный 8 3 7 2" xfId="10544"/>
    <cellStyle name="Обычный 8 3 7 2 2" xfId="10545"/>
    <cellStyle name="Обычный 8 3 7 2 3" xfId="10546"/>
    <cellStyle name="Обычный 8 3 7 3" xfId="10547"/>
    <cellStyle name="Обычный 8 3 7 3 2" xfId="10548"/>
    <cellStyle name="Обычный 8 3 7 4" xfId="10549"/>
    <cellStyle name="Обычный 8 3 8" xfId="10550"/>
    <cellStyle name="Обычный 8 3 8 2" xfId="10551"/>
    <cellStyle name="Обычный 8 3 8 3" xfId="10552"/>
    <cellStyle name="Обычный 8 3 9" xfId="10553"/>
    <cellStyle name="Обычный 8 3 9 2" xfId="10554"/>
    <cellStyle name="Обычный 8 3_К2 откорректированная" xfId="12338"/>
    <cellStyle name="Обычный 8 4" xfId="10555"/>
    <cellStyle name="Обычный 8 4 10" xfId="10556"/>
    <cellStyle name="Обычный 8 4 11" xfId="10557"/>
    <cellStyle name="Обычный 8 4 2" xfId="10558"/>
    <cellStyle name="Обычный 8 4 2 10" xfId="10559"/>
    <cellStyle name="Обычный 8 4 2 2" xfId="10560"/>
    <cellStyle name="Обычный 8 4 2 2 2" xfId="10561"/>
    <cellStyle name="Обычный 8 4 2 2 2 2" xfId="10562"/>
    <cellStyle name="Обычный 8 4 2 2 2 2 2" xfId="10563"/>
    <cellStyle name="Обычный 8 4 2 2 2 2 2 2" xfId="10564"/>
    <cellStyle name="Обычный 8 4 2 2 2 2 2 2 2" xfId="10565"/>
    <cellStyle name="Обычный 8 4 2 2 2 2 2 2 3" xfId="10566"/>
    <cellStyle name="Обычный 8 4 2 2 2 2 2 3" xfId="10567"/>
    <cellStyle name="Обычный 8 4 2 2 2 2 2 4" xfId="10568"/>
    <cellStyle name="Обычный 8 4 2 2 2 2 3" xfId="10569"/>
    <cellStyle name="Обычный 8 4 2 2 2 2 3 2" xfId="10570"/>
    <cellStyle name="Обычный 8 4 2 2 2 2 3 3" xfId="10571"/>
    <cellStyle name="Обычный 8 4 2 2 2 2 4" xfId="10572"/>
    <cellStyle name="Обычный 8 4 2 2 2 2 4 2" xfId="10573"/>
    <cellStyle name="Обычный 8 4 2 2 2 2 5" xfId="10574"/>
    <cellStyle name="Обычный 8 4 2 2 2 3" xfId="10575"/>
    <cellStyle name="Обычный 8 4 2 2 2 3 2" xfId="10576"/>
    <cellStyle name="Обычный 8 4 2 2 2 3 2 2" xfId="10577"/>
    <cellStyle name="Обычный 8 4 2 2 2 3 2 3" xfId="10578"/>
    <cellStyle name="Обычный 8 4 2 2 2 3 3" xfId="10579"/>
    <cellStyle name="Обычный 8 4 2 2 2 3 4" xfId="10580"/>
    <cellStyle name="Обычный 8 4 2 2 2 4" xfId="10581"/>
    <cellStyle name="Обычный 8 4 2 2 2 4 2" xfId="10582"/>
    <cellStyle name="Обычный 8 4 2 2 2 4 3" xfId="10583"/>
    <cellStyle name="Обычный 8 4 2 2 2 5" xfId="10584"/>
    <cellStyle name="Обычный 8 4 2 2 2 5 2" xfId="10585"/>
    <cellStyle name="Обычный 8 4 2 2 2 6" xfId="10586"/>
    <cellStyle name="Обычный 8 4 2 2 2 7" xfId="10587"/>
    <cellStyle name="Обычный 8 4 2 2 3" xfId="10588"/>
    <cellStyle name="Обычный 8 4 2 2 3 2" xfId="10589"/>
    <cellStyle name="Обычный 8 4 2 2 3 2 2" xfId="10590"/>
    <cellStyle name="Обычный 8 4 2 2 3 2 2 2" xfId="10591"/>
    <cellStyle name="Обычный 8 4 2 2 3 2 2 3" xfId="10592"/>
    <cellStyle name="Обычный 8 4 2 2 3 2 3" xfId="10593"/>
    <cellStyle name="Обычный 8 4 2 2 3 2 4" xfId="10594"/>
    <cellStyle name="Обычный 8 4 2 2 3 3" xfId="10595"/>
    <cellStyle name="Обычный 8 4 2 2 3 3 2" xfId="10596"/>
    <cellStyle name="Обычный 8 4 2 2 3 3 3" xfId="10597"/>
    <cellStyle name="Обычный 8 4 2 2 3 4" xfId="10598"/>
    <cellStyle name="Обычный 8 4 2 2 3 4 2" xfId="10599"/>
    <cellStyle name="Обычный 8 4 2 2 3 5" xfId="10600"/>
    <cellStyle name="Обычный 8 4 2 2 4" xfId="10601"/>
    <cellStyle name="Обычный 8 4 2 2 4 2" xfId="10602"/>
    <cellStyle name="Обычный 8 4 2 2 4 2 2" xfId="10603"/>
    <cellStyle name="Обычный 8 4 2 2 4 2 3" xfId="10604"/>
    <cellStyle name="Обычный 8 4 2 2 4 3" xfId="10605"/>
    <cellStyle name="Обычный 8 4 2 2 4 3 2" xfId="10606"/>
    <cellStyle name="Обычный 8 4 2 2 4 4" xfId="10607"/>
    <cellStyle name="Обычный 8 4 2 2 5" xfId="10608"/>
    <cellStyle name="Обычный 8 4 2 2 5 2" xfId="10609"/>
    <cellStyle name="Обычный 8 4 2 2 5 3" xfId="10610"/>
    <cellStyle name="Обычный 8 4 2 2 6" xfId="10611"/>
    <cellStyle name="Обычный 8 4 2 2 6 2" xfId="10612"/>
    <cellStyle name="Обычный 8 4 2 2 7" xfId="10613"/>
    <cellStyle name="Обычный 8 4 2 2 8" xfId="10614"/>
    <cellStyle name="Обычный 8 4 2 2 9" xfId="10615"/>
    <cellStyle name="Обычный 8 4 2 3" xfId="10616"/>
    <cellStyle name="Обычный 8 4 2 3 2" xfId="10617"/>
    <cellStyle name="Обычный 8 4 2 3 2 2" xfId="10618"/>
    <cellStyle name="Обычный 8 4 2 3 2 2 2" xfId="10619"/>
    <cellStyle name="Обычный 8 4 2 3 2 2 2 2" xfId="10620"/>
    <cellStyle name="Обычный 8 4 2 3 2 2 2 3" xfId="10621"/>
    <cellStyle name="Обычный 8 4 2 3 2 2 3" xfId="10622"/>
    <cellStyle name="Обычный 8 4 2 3 2 2 4" xfId="10623"/>
    <cellStyle name="Обычный 8 4 2 3 2 3" xfId="10624"/>
    <cellStyle name="Обычный 8 4 2 3 2 3 2" xfId="10625"/>
    <cellStyle name="Обычный 8 4 2 3 2 3 3" xfId="10626"/>
    <cellStyle name="Обычный 8 4 2 3 2 4" xfId="10627"/>
    <cellStyle name="Обычный 8 4 2 3 2 4 2" xfId="10628"/>
    <cellStyle name="Обычный 8 4 2 3 2 5" xfId="10629"/>
    <cellStyle name="Обычный 8 4 2 3 3" xfId="10630"/>
    <cellStyle name="Обычный 8 4 2 3 3 2" xfId="10631"/>
    <cellStyle name="Обычный 8 4 2 3 3 2 2" xfId="10632"/>
    <cellStyle name="Обычный 8 4 2 3 3 2 3" xfId="10633"/>
    <cellStyle name="Обычный 8 4 2 3 3 3" xfId="10634"/>
    <cellStyle name="Обычный 8 4 2 3 3 4" xfId="10635"/>
    <cellStyle name="Обычный 8 4 2 3 4" xfId="10636"/>
    <cellStyle name="Обычный 8 4 2 3 4 2" xfId="10637"/>
    <cellStyle name="Обычный 8 4 2 3 4 3" xfId="10638"/>
    <cellStyle name="Обычный 8 4 2 3 5" xfId="10639"/>
    <cellStyle name="Обычный 8 4 2 3 5 2" xfId="10640"/>
    <cellStyle name="Обычный 8 4 2 3 6" xfId="10641"/>
    <cellStyle name="Обычный 8 4 2 3 7" xfId="10642"/>
    <cellStyle name="Обычный 8 4 2 4" xfId="10643"/>
    <cellStyle name="Обычный 8 4 2 4 2" xfId="10644"/>
    <cellStyle name="Обычный 8 4 2 4 2 2" xfId="10645"/>
    <cellStyle name="Обычный 8 4 2 4 2 2 2" xfId="10646"/>
    <cellStyle name="Обычный 8 4 2 4 2 2 3" xfId="10647"/>
    <cellStyle name="Обычный 8 4 2 4 2 3" xfId="10648"/>
    <cellStyle name="Обычный 8 4 2 4 2 4" xfId="10649"/>
    <cellStyle name="Обычный 8 4 2 4 3" xfId="10650"/>
    <cellStyle name="Обычный 8 4 2 4 3 2" xfId="10651"/>
    <cellStyle name="Обычный 8 4 2 4 3 3" xfId="10652"/>
    <cellStyle name="Обычный 8 4 2 4 4" xfId="10653"/>
    <cellStyle name="Обычный 8 4 2 4 4 2" xfId="10654"/>
    <cellStyle name="Обычный 8 4 2 4 5" xfId="10655"/>
    <cellStyle name="Обычный 8 4 2 5" xfId="10656"/>
    <cellStyle name="Обычный 8 4 2 5 2" xfId="10657"/>
    <cellStyle name="Обычный 8 4 2 5 2 2" xfId="10658"/>
    <cellStyle name="Обычный 8 4 2 5 2 3" xfId="10659"/>
    <cellStyle name="Обычный 8 4 2 5 3" xfId="10660"/>
    <cellStyle name="Обычный 8 4 2 5 3 2" xfId="10661"/>
    <cellStyle name="Обычный 8 4 2 5 4" xfId="10662"/>
    <cellStyle name="Обычный 8 4 2 6" xfId="10663"/>
    <cellStyle name="Обычный 8 4 2 6 2" xfId="10664"/>
    <cellStyle name="Обычный 8 4 2 6 3" xfId="10665"/>
    <cellStyle name="Обычный 8 4 2 7" xfId="10666"/>
    <cellStyle name="Обычный 8 4 2 7 2" xfId="10667"/>
    <cellStyle name="Обычный 8 4 2 8" xfId="10668"/>
    <cellStyle name="Обычный 8 4 2 9" xfId="10669"/>
    <cellStyle name="Обычный 8 4 3" xfId="10670"/>
    <cellStyle name="Обычный 8 4 3 2" xfId="10671"/>
    <cellStyle name="Обычный 8 4 3 2 2" xfId="10672"/>
    <cellStyle name="Обычный 8 4 3 2 2 2" xfId="10673"/>
    <cellStyle name="Обычный 8 4 3 2 2 2 2" xfId="10674"/>
    <cellStyle name="Обычный 8 4 3 2 2 2 2 2" xfId="10675"/>
    <cellStyle name="Обычный 8 4 3 2 2 2 2 3" xfId="10676"/>
    <cellStyle name="Обычный 8 4 3 2 2 2 3" xfId="10677"/>
    <cellStyle name="Обычный 8 4 3 2 2 2 4" xfId="10678"/>
    <cellStyle name="Обычный 8 4 3 2 2 3" xfId="10679"/>
    <cellStyle name="Обычный 8 4 3 2 2 3 2" xfId="10680"/>
    <cellStyle name="Обычный 8 4 3 2 2 3 3" xfId="10681"/>
    <cellStyle name="Обычный 8 4 3 2 2 4" xfId="10682"/>
    <cellStyle name="Обычный 8 4 3 2 2 4 2" xfId="10683"/>
    <cellStyle name="Обычный 8 4 3 2 2 5" xfId="10684"/>
    <cellStyle name="Обычный 8 4 3 2 3" xfId="10685"/>
    <cellStyle name="Обычный 8 4 3 2 3 2" xfId="10686"/>
    <cellStyle name="Обычный 8 4 3 2 3 2 2" xfId="10687"/>
    <cellStyle name="Обычный 8 4 3 2 3 2 3" xfId="10688"/>
    <cellStyle name="Обычный 8 4 3 2 3 3" xfId="10689"/>
    <cellStyle name="Обычный 8 4 3 2 3 4" xfId="10690"/>
    <cellStyle name="Обычный 8 4 3 2 4" xfId="10691"/>
    <cellStyle name="Обычный 8 4 3 2 4 2" xfId="10692"/>
    <cellStyle name="Обычный 8 4 3 2 4 3" xfId="10693"/>
    <cellStyle name="Обычный 8 4 3 2 5" xfId="10694"/>
    <cellStyle name="Обычный 8 4 3 2 5 2" xfId="10695"/>
    <cellStyle name="Обычный 8 4 3 2 6" xfId="10696"/>
    <cellStyle name="Обычный 8 4 3 2 7" xfId="10697"/>
    <cellStyle name="Обычный 8 4 3 3" xfId="10698"/>
    <cellStyle name="Обычный 8 4 3 3 2" xfId="10699"/>
    <cellStyle name="Обычный 8 4 3 3 2 2" xfId="10700"/>
    <cellStyle name="Обычный 8 4 3 3 2 2 2" xfId="10701"/>
    <cellStyle name="Обычный 8 4 3 3 2 2 3" xfId="10702"/>
    <cellStyle name="Обычный 8 4 3 3 2 3" xfId="10703"/>
    <cellStyle name="Обычный 8 4 3 3 2 4" xfId="10704"/>
    <cellStyle name="Обычный 8 4 3 3 3" xfId="10705"/>
    <cellStyle name="Обычный 8 4 3 3 3 2" xfId="10706"/>
    <cellStyle name="Обычный 8 4 3 3 3 3" xfId="10707"/>
    <cellStyle name="Обычный 8 4 3 3 4" xfId="10708"/>
    <cellStyle name="Обычный 8 4 3 3 4 2" xfId="10709"/>
    <cellStyle name="Обычный 8 4 3 3 5" xfId="10710"/>
    <cellStyle name="Обычный 8 4 3 4" xfId="10711"/>
    <cellStyle name="Обычный 8 4 3 4 2" xfId="10712"/>
    <cellStyle name="Обычный 8 4 3 4 2 2" xfId="10713"/>
    <cellStyle name="Обычный 8 4 3 4 2 3" xfId="10714"/>
    <cellStyle name="Обычный 8 4 3 4 3" xfId="10715"/>
    <cellStyle name="Обычный 8 4 3 4 3 2" xfId="10716"/>
    <cellStyle name="Обычный 8 4 3 4 4" xfId="10717"/>
    <cellStyle name="Обычный 8 4 3 5" xfId="10718"/>
    <cellStyle name="Обычный 8 4 3 5 2" xfId="10719"/>
    <cellStyle name="Обычный 8 4 3 5 3" xfId="10720"/>
    <cellStyle name="Обычный 8 4 3 6" xfId="10721"/>
    <cellStyle name="Обычный 8 4 3 6 2" xfId="10722"/>
    <cellStyle name="Обычный 8 4 3 7" xfId="10723"/>
    <cellStyle name="Обычный 8 4 3 8" xfId="10724"/>
    <cellStyle name="Обычный 8 4 3 9" xfId="10725"/>
    <cellStyle name="Обычный 8 4 4" xfId="10726"/>
    <cellStyle name="Обычный 8 4 4 2" xfId="10727"/>
    <cellStyle name="Обычный 8 4 4 2 2" xfId="10728"/>
    <cellStyle name="Обычный 8 4 4 2 2 2" xfId="10729"/>
    <cellStyle name="Обычный 8 4 4 2 2 2 2" xfId="10730"/>
    <cellStyle name="Обычный 8 4 4 2 2 2 3" xfId="10731"/>
    <cellStyle name="Обычный 8 4 4 2 2 3" xfId="10732"/>
    <cellStyle name="Обычный 8 4 4 2 2 4" xfId="10733"/>
    <cellStyle name="Обычный 8 4 4 2 3" xfId="10734"/>
    <cellStyle name="Обычный 8 4 4 2 3 2" xfId="10735"/>
    <cellStyle name="Обычный 8 4 4 2 3 3" xfId="10736"/>
    <cellStyle name="Обычный 8 4 4 2 4" xfId="10737"/>
    <cellStyle name="Обычный 8 4 4 2 4 2" xfId="10738"/>
    <cellStyle name="Обычный 8 4 4 2 5" xfId="10739"/>
    <cellStyle name="Обычный 8 4 4 3" xfId="10740"/>
    <cellStyle name="Обычный 8 4 4 3 2" xfId="10741"/>
    <cellStyle name="Обычный 8 4 4 3 2 2" xfId="10742"/>
    <cellStyle name="Обычный 8 4 4 3 2 3" xfId="10743"/>
    <cellStyle name="Обычный 8 4 4 3 3" xfId="10744"/>
    <cellStyle name="Обычный 8 4 4 3 4" xfId="10745"/>
    <cellStyle name="Обычный 8 4 4 4" xfId="10746"/>
    <cellStyle name="Обычный 8 4 4 4 2" xfId="10747"/>
    <cellStyle name="Обычный 8 4 4 4 3" xfId="10748"/>
    <cellStyle name="Обычный 8 4 4 5" xfId="10749"/>
    <cellStyle name="Обычный 8 4 4 5 2" xfId="10750"/>
    <cellStyle name="Обычный 8 4 4 6" xfId="10751"/>
    <cellStyle name="Обычный 8 4 4 7" xfId="10752"/>
    <cellStyle name="Обычный 8 4 5" xfId="10753"/>
    <cellStyle name="Обычный 8 4 5 2" xfId="10754"/>
    <cellStyle name="Обычный 8 4 5 2 2" xfId="10755"/>
    <cellStyle name="Обычный 8 4 5 2 2 2" xfId="10756"/>
    <cellStyle name="Обычный 8 4 5 2 2 3" xfId="10757"/>
    <cellStyle name="Обычный 8 4 5 2 3" xfId="10758"/>
    <cellStyle name="Обычный 8 4 5 2 4" xfId="10759"/>
    <cellStyle name="Обычный 8 4 5 3" xfId="10760"/>
    <cellStyle name="Обычный 8 4 5 3 2" xfId="10761"/>
    <cellStyle name="Обычный 8 4 5 3 3" xfId="10762"/>
    <cellStyle name="Обычный 8 4 5 4" xfId="10763"/>
    <cellStyle name="Обычный 8 4 5 4 2" xfId="10764"/>
    <cellStyle name="Обычный 8 4 5 5" xfId="10765"/>
    <cellStyle name="Обычный 8 4 6" xfId="10766"/>
    <cellStyle name="Обычный 8 4 6 2" xfId="10767"/>
    <cellStyle name="Обычный 8 4 6 2 2" xfId="10768"/>
    <cellStyle name="Обычный 8 4 6 2 3" xfId="10769"/>
    <cellStyle name="Обычный 8 4 6 3" xfId="10770"/>
    <cellStyle name="Обычный 8 4 6 3 2" xfId="10771"/>
    <cellStyle name="Обычный 8 4 6 4" xfId="10772"/>
    <cellStyle name="Обычный 8 4 7" xfId="10773"/>
    <cellStyle name="Обычный 8 4 7 2" xfId="10774"/>
    <cellStyle name="Обычный 8 4 7 3" xfId="10775"/>
    <cellStyle name="Обычный 8 4 8" xfId="10776"/>
    <cellStyle name="Обычный 8 4 8 2" xfId="10777"/>
    <cellStyle name="Обычный 8 4 9" xfId="10778"/>
    <cellStyle name="Обычный 8 4_К2 откорректированная" xfId="12339"/>
    <cellStyle name="Обычный 8 5" xfId="10779"/>
    <cellStyle name="Обычный 8 5 10" xfId="10780"/>
    <cellStyle name="Обычный 8 5 2" xfId="10781"/>
    <cellStyle name="Обычный 8 5 2 2" xfId="10782"/>
    <cellStyle name="Обычный 8 5 2 2 2" xfId="10783"/>
    <cellStyle name="Обычный 8 5 2 2 2 2" xfId="10784"/>
    <cellStyle name="Обычный 8 5 2 2 2 2 2" xfId="10785"/>
    <cellStyle name="Обычный 8 5 2 2 2 2 2 2" xfId="10786"/>
    <cellStyle name="Обычный 8 5 2 2 2 2 2 3" xfId="10787"/>
    <cellStyle name="Обычный 8 5 2 2 2 2 3" xfId="10788"/>
    <cellStyle name="Обычный 8 5 2 2 2 2 4" xfId="10789"/>
    <cellStyle name="Обычный 8 5 2 2 2 3" xfId="10790"/>
    <cellStyle name="Обычный 8 5 2 2 2 3 2" xfId="10791"/>
    <cellStyle name="Обычный 8 5 2 2 2 3 3" xfId="10792"/>
    <cellStyle name="Обычный 8 5 2 2 2 4" xfId="10793"/>
    <cellStyle name="Обычный 8 5 2 2 2 4 2" xfId="10794"/>
    <cellStyle name="Обычный 8 5 2 2 2 5" xfId="10795"/>
    <cellStyle name="Обычный 8 5 2 2 3" xfId="10796"/>
    <cellStyle name="Обычный 8 5 2 2 3 2" xfId="10797"/>
    <cellStyle name="Обычный 8 5 2 2 3 2 2" xfId="10798"/>
    <cellStyle name="Обычный 8 5 2 2 3 2 3" xfId="10799"/>
    <cellStyle name="Обычный 8 5 2 2 3 3" xfId="10800"/>
    <cellStyle name="Обычный 8 5 2 2 3 4" xfId="10801"/>
    <cellStyle name="Обычный 8 5 2 2 4" xfId="10802"/>
    <cellStyle name="Обычный 8 5 2 2 4 2" xfId="10803"/>
    <cellStyle name="Обычный 8 5 2 2 4 3" xfId="10804"/>
    <cellStyle name="Обычный 8 5 2 2 5" xfId="10805"/>
    <cellStyle name="Обычный 8 5 2 2 5 2" xfId="10806"/>
    <cellStyle name="Обычный 8 5 2 2 6" xfId="10807"/>
    <cellStyle name="Обычный 8 5 2 2 7" xfId="10808"/>
    <cellStyle name="Обычный 8 5 2 3" xfId="10809"/>
    <cellStyle name="Обычный 8 5 2 3 2" xfId="10810"/>
    <cellStyle name="Обычный 8 5 2 3 2 2" xfId="10811"/>
    <cellStyle name="Обычный 8 5 2 3 2 2 2" xfId="10812"/>
    <cellStyle name="Обычный 8 5 2 3 2 2 3" xfId="10813"/>
    <cellStyle name="Обычный 8 5 2 3 2 3" xfId="10814"/>
    <cellStyle name="Обычный 8 5 2 3 2 4" xfId="10815"/>
    <cellStyle name="Обычный 8 5 2 3 3" xfId="10816"/>
    <cellStyle name="Обычный 8 5 2 3 3 2" xfId="10817"/>
    <cellStyle name="Обычный 8 5 2 3 3 3" xfId="10818"/>
    <cellStyle name="Обычный 8 5 2 3 4" xfId="10819"/>
    <cellStyle name="Обычный 8 5 2 3 4 2" xfId="10820"/>
    <cellStyle name="Обычный 8 5 2 3 5" xfId="10821"/>
    <cellStyle name="Обычный 8 5 2 4" xfId="10822"/>
    <cellStyle name="Обычный 8 5 2 4 2" xfId="10823"/>
    <cellStyle name="Обычный 8 5 2 4 2 2" xfId="10824"/>
    <cellStyle name="Обычный 8 5 2 4 2 3" xfId="10825"/>
    <cellStyle name="Обычный 8 5 2 4 3" xfId="10826"/>
    <cellStyle name="Обычный 8 5 2 4 3 2" xfId="10827"/>
    <cellStyle name="Обычный 8 5 2 4 4" xfId="10828"/>
    <cellStyle name="Обычный 8 5 2 5" xfId="10829"/>
    <cellStyle name="Обычный 8 5 2 5 2" xfId="10830"/>
    <cellStyle name="Обычный 8 5 2 5 3" xfId="10831"/>
    <cellStyle name="Обычный 8 5 2 6" xfId="10832"/>
    <cellStyle name="Обычный 8 5 2 6 2" xfId="10833"/>
    <cellStyle name="Обычный 8 5 2 7" xfId="10834"/>
    <cellStyle name="Обычный 8 5 2 8" xfId="10835"/>
    <cellStyle name="Обычный 8 5 2 9" xfId="10836"/>
    <cellStyle name="Обычный 8 5 3" xfId="10837"/>
    <cellStyle name="Обычный 8 5 3 2" xfId="10838"/>
    <cellStyle name="Обычный 8 5 3 2 2" xfId="10839"/>
    <cellStyle name="Обычный 8 5 3 2 2 2" xfId="10840"/>
    <cellStyle name="Обычный 8 5 3 2 2 2 2" xfId="10841"/>
    <cellStyle name="Обычный 8 5 3 2 2 2 3" xfId="10842"/>
    <cellStyle name="Обычный 8 5 3 2 2 3" xfId="10843"/>
    <cellStyle name="Обычный 8 5 3 2 2 4" xfId="10844"/>
    <cellStyle name="Обычный 8 5 3 2 3" xfId="10845"/>
    <cellStyle name="Обычный 8 5 3 2 3 2" xfId="10846"/>
    <cellStyle name="Обычный 8 5 3 2 3 3" xfId="10847"/>
    <cellStyle name="Обычный 8 5 3 2 4" xfId="10848"/>
    <cellStyle name="Обычный 8 5 3 2 4 2" xfId="10849"/>
    <cellStyle name="Обычный 8 5 3 2 5" xfId="10850"/>
    <cellStyle name="Обычный 8 5 3 3" xfId="10851"/>
    <cellStyle name="Обычный 8 5 3 3 2" xfId="10852"/>
    <cellStyle name="Обычный 8 5 3 3 2 2" xfId="10853"/>
    <cellStyle name="Обычный 8 5 3 3 2 3" xfId="10854"/>
    <cellStyle name="Обычный 8 5 3 3 3" xfId="10855"/>
    <cellStyle name="Обычный 8 5 3 3 4" xfId="10856"/>
    <cellStyle name="Обычный 8 5 3 4" xfId="10857"/>
    <cellStyle name="Обычный 8 5 3 4 2" xfId="10858"/>
    <cellStyle name="Обычный 8 5 3 4 3" xfId="10859"/>
    <cellStyle name="Обычный 8 5 3 5" xfId="10860"/>
    <cellStyle name="Обычный 8 5 3 5 2" xfId="10861"/>
    <cellStyle name="Обычный 8 5 3 6" xfId="10862"/>
    <cellStyle name="Обычный 8 5 3 7" xfId="10863"/>
    <cellStyle name="Обычный 8 5 4" xfId="10864"/>
    <cellStyle name="Обычный 8 5 4 2" xfId="10865"/>
    <cellStyle name="Обычный 8 5 4 2 2" xfId="10866"/>
    <cellStyle name="Обычный 8 5 4 2 2 2" xfId="10867"/>
    <cellStyle name="Обычный 8 5 4 2 2 3" xfId="10868"/>
    <cellStyle name="Обычный 8 5 4 2 3" xfId="10869"/>
    <cellStyle name="Обычный 8 5 4 2 4" xfId="10870"/>
    <cellStyle name="Обычный 8 5 4 3" xfId="10871"/>
    <cellStyle name="Обычный 8 5 4 3 2" xfId="10872"/>
    <cellStyle name="Обычный 8 5 4 3 3" xfId="10873"/>
    <cellStyle name="Обычный 8 5 4 4" xfId="10874"/>
    <cellStyle name="Обычный 8 5 4 4 2" xfId="10875"/>
    <cellStyle name="Обычный 8 5 4 5" xfId="10876"/>
    <cellStyle name="Обычный 8 5 5" xfId="10877"/>
    <cellStyle name="Обычный 8 5 5 2" xfId="10878"/>
    <cellStyle name="Обычный 8 5 5 2 2" xfId="10879"/>
    <cellStyle name="Обычный 8 5 5 2 3" xfId="10880"/>
    <cellStyle name="Обычный 8 5 5 3" xfId="10881"/>
    <cellStyle name="Обычный 8 5 5 3 2" xfId="10882"/>
    <cellStyle name="Обычный 8 5 5 4" xfId="10883"/>
    <cellStyle name="Обычный 8 5 6" xfId="10884"/>
    <cellStyle name="Обычный 8 5 6 2" xfId="10885"/>
    <cellStyle name="Обычный 8 5 6 3" xfId="10886"/>
    <cellStyle name="Обычный 8 5 7" xfId="10887"/>
    <cellStyle name="Обычный 8 5 7 2" xfId="10888"/>
    <cellStyle name="Обычный 8 5 8" xfId="10889"/>
    <cellStyle name="Обычный 8 5 9" xfId="10890"/>
    <cellStyle name="Обычный 8 6" xfId="10891"/>
    <cellStyle name="Обычный 8 6 2" xfId="10892"/>
    <cellStyle name="Обычный 8 6 2 2" xfId="10893"/>
    <cellStyle name="Обычный 8 6 2 2 2" xfId="10894"/>
    <cellStyle name="Обычный 8 6 2 2 2 2" xfId="10895"/>
    <cellStyle name="Обычный 8 6 2 2 2 2 2" xfId="10896"/>
    <cellStyle name="Обычный 8 6 2 2 2 2 3" xfId="10897"/>
    <cellStyle name="Обычный 8 6 2 2 2 3" xfId="10898"/>
    <cellStyle name="Обычный 8 6 2 2 2 4" xfId="10899"/>
    <cellStyle name="Обычный 8 6 2 2 3" xfId="10900"/>
    <cellStyle name="Обычный 8 6 2 2 3 2" xfId="10901"/>
    <cellStyle name="Обычный 8 6 2 2 3 3" xfId="10902"/>
    <cellStyle name="Обычный 8 6 2 2 4" xfId="10903"/>
    <cellStyle name="Обычный 8 6 2 2 4 2" xfId="10904"/>
    <cellStyle name="Обычный 8 6 2 2 5" xfId="10905"/>
    <cellStyle name="Обычный 8 6 2 3" xfId="10906"/>
    <cellStyle name="Обычный 8 6 2 3 2" xfId="10907"/>
    <cellStyle name="Обычный 8 6 2 3 2 2" xfId="10908"/>
    <cellStyle name="Обычный 8 6 2 3 2 3" xfId="10909"/>
    <cellStyle name="Обычный 8 6 2 3 3" xfId="10910"/>
    <cellStyle name="Обычный 8 6 2 3 4" xfId="10911"/>
    <cellStyle name="Обычный 8 6 2 4" xfId="10912"/>
    <cellStyle name="Обычный 8 6 2 4 2" xfId="10913"/>
    <cellStyle name="Обычный 8 6 2 4 3" xfId="10914"/>
    <cellStyle name="Обычный 8 6 2 5" xfId="10915"/>
    <cellStyle name="Обычный 8 6 2 5 2" xfId="10916"/>
    <cellStyle name="Обычный 8 6 2 6" xfId="10917"/>
    <cellStyle name="Обычный 8 6 2 7" xfId="10918"/>
    <cellStyle name="Обычный 8 6 3" xfId="10919"/>
    <cellStyle name="Обычный 8 6 3 2" xfId="10920"/>
    <cellStyle name="Обычный 8 6 3 2 2" xfId="10921"/>
    <cellStyle name="Обычный 8 6 3 2 2 2" xfId="10922"/>
    <cellStyle name="Обычный 8 6 3 2 2 3" xfId="10923"/>
    <cellStyle name="Обычный 8 6 3 2 3" xfId="10924"/>
    <cellStyle name="Обычный 8 6 3 2 4" xfId="10925"/>
    <cellStyle name="Обычный 8 6 3 3" xfId="10926"/>
    <cellStyle name="Обычный 8 6 3 3 2" xfId="10927"/>
    <cellStyle name="Обычный 8 6 3 3 3" xfId="10928"/>
    <cellStyle name="Обычный 8 6 3 4" xfId="10929"/>
    <cellStyle name="Обычный 8 6 3 4 2" xfId="10930"/>
    <cellStyle name="Обычный 8 6 3 5" xfId="10931"/>
    <cellStyle name="Обычный 8 6 4" xfId="10932"/>
    <cellStyle name="Обычный 8 6 4 2" xfId="10933"/>
    <cellStyle name="Обычный 8 6 4 2 2" xfId="10934"/>
    <cellStyle name="Обычный 8 6 4 2 3" xfId="10935"/>
    <cellStyle name="Обычный 8 6 4 3" xfId="10936"/>
    <cellStyle name="Обычный 8 6 4 3 2" xfId="10937"/>
    <cellStyle name="Обычный 8 6 4 4" xfId="10938"/>
    <cellStyle name="Обычный 8 6 5" xfId="10939"/>
    <cellStyle name="Обычный 8 6 5 2" xfId="10940"/>
    <cellStyle name="Обычный 8 6 5 3" xfId="10941"/>
    <cellStyle name="Обычный 8 6 6" xfId="10942"/>
    <cellStyle name="Обычный 8 6 6 2" xfId="10943"/>
    <cellStyle name="Обычный 8 6 7" xfId="10944"/>
    <cellStyle name="Обычный 8 6 8" xfId="10945"/>
    <cellStyle name="Обычный 8 6 9" xfId="10946"/>
    <cellStyle name="Обычный 8 7" xfId="10947"/>
    <cellStyle name="Обычный 8 7 2" xfId="10948"/>
    <cellStyle name="Обычный 8 7 2 2" xfId="10949"/>
    <cellStyle name="Обычный 8 7 2 2 2" xfId="10950"/>
    <cellStyle name="Обычный 8 7 2 2 2 2" xfId="10951"/>
    <cellStyle name="Обычный 8 7 2 2 2 2 2" xfId="10952"/>
    <cellStyle name="Обычный 8 7 2 2 2 2 3" xfId="10953"/>
    <cellStyle name="Обычный 8 7 2 2 2 3" xfId="10954"/>
    <cellStyle name="Обычный 8 7 2 2 2 4" xfId="10955"/>
    <cellStyle name="Обычный 8 7 2 2 3" xfId="10956"/>
    <cellStyle name="Обычный 8 7 2 2 3 2" xfId="10957"/>
    <cellStyle name="Обычный 8 7 2 2 3 3" xfId="10958"/>
    <cellStyle name="Обычный 8 7 2 2 4" xfId="10959"/>
    <cellStyle name="Обычный 8 7 2 2 4 2" xfId="10960"/>
    <cellStyle name="Обычный 8 7 2 2 5" xfId="10961"/>
    <cellStyle name="Обычный 8 7 2 3" xfId="10962"/>
    <cellStyle name="Обычный 8 7 2 3 2" xfId="10963"/>
    <cellStyle name="Обычный 8 7 2 3 2 2" xfId="10964"/>
    <cellStyle name="Обычный 8 7 2 3 2 3" xfId="10965"/>
    <cellStyle name="Обычный 8 7 2 3 3" xfId="10966"/>
    <cellStyle name="Обычный 8 7 2 3 4" xfId="10967"/>
    <cellStyle name="Обычный 8 7 2 4" xfId="10968"/>
    <cellStyle name="Обычный 8 7 2 4 2" xfId="10969"/>
    <cellStyle name="Обычный 8 7 2 4 3" xfId="10970"/>
    <cellStyle name="Обычный 8 7 2 5" xfId="10971"/>
    <cellStyle name="Обычный 8 7 2 5 2" xfId="10972"/>
    <cellStyle name="Обычный 8 7 2 6" xfId="10973"/>
    <cellStyle name="Обычный 8 7 2 7" xfId="10974"/>
    <cellStyle name="Обычный 8 7 3" xfId="10975"/>
    <cellStyle name="Обычный 8 7 3 2" xfId="10976"/>
    <cellStyle name="Обычный 8 7 3 2 2" xfId="10977"/>
    <cellStyle name="Обычный 8 7 3 2 2 2" xfId="10978"/>
    <cellStyle name="Обычный 8 7 3 2 2 3" xfId="10979"/>
    <cellStyle name="Обычный 8 7 3 2 3" xfId="10980"/>
    <cellStyle name="Обычный 8 7 3 2 4" xfId="10981"/>
    <cellStyle name="Обычный 8 7 3 3" xfId="10982"/>
    <cellStyle name="Обычный 8 7 3 3 2" xfId="10983"/>
    <cellStyle name="Обычный 8 7 3 3 3" xfId="10984"/>
    <cellStyle name="Обычный 8 7 3 4" xfId="10985"/>
    <cellStyle name="Обычный 8 7 3 4 2" xfId="10986"/>
    <cellStyle name="Обычный 8 7 3 5" xfId="10987"/>
    <cellStyle name="Обычный 8 7 4" xfId="10988"/>
    <cellStyle name="Обычный 8 7 4 2" xfId="10989"/>
    <cellStyle name="Обычный 8 7 4 2 2" xfId="10990"/>
    <cellStyle name="Обычный 8 7 4 2 3" xfId="10991"/>
    <cellStyle name="Обычный 8 7 4 3" xfId="10992"/>
    <cellStyle name="Обычный 8 7 4 3 2" xfId="10993"/>
    <cellStyle name="Обычный 8 7 4 4" xfId="10994"/>
    <cellStyle name="Обычный 8 7 5" xfId="10995"/>
    <cellStyle name="Обычный 8 7 5 2" xfId="10996"/>
    <cellStyle name="Обычный 8 7 5 3" xfId="10997"/>
    <cellStyle name="Обычный 8 7 6" xfId="10998"/>
    <cellStyle name="Обычный 8 7 6 2" xfId="10999"/>
    <cellStyle name="Обычный 8 7 7" xfId="11000"/>
    <cellStyle name="Обычный 8 7 8" xfId="11001"/>
    <cellStyle name="Обычный 8 7 9" xfId="11002"/>
    <cellStyle name="Обычный 8 8" xfId="11003"/>
    <cellStyle name="Обычный 8 8 2" xfId="11004"/>
    <cellStyle name="Обычный 8 8 2 2" xfId="11005"/>
    <cellStyle name="Обычный 8 8 2 3" xfId="11006"/>
    <cellStyle name="Обычный 8 8 3" xfId="11007"/>
    <cellStyle name="Обычный 8 8 4" xfId="11008"/>
    <cellStyle name="Обычный 8 8 5" xfId="11009"/>
    <cellStyle name="Обычный 8 9" xfId="11010"/>
    <cellStyle name="Обычный 8_К2 откорректированная" xfId="12340"/>
    <cellStyle name="Обычный 9" xfId="11011"/>
    <cellStyle name="Обычный 9 2" xfId="11012"/>
    <cellStyle name="Обычный 9 2 2" xfId="11013"/>
    <cellStyle name="Обычный 9 2 3" xfId="11014"/>
    <cellStyle name="Обычный 9 2 4" xfId="11750"/>
    <cellStyle name="Обычный 9 3" xfId="11015"/>
    <cellStyle name="Обычный 9 4" xfId="11016"/>
    <cellStyle name="Обычный_Изменения прил.4" xfId="42"/>
    <cellStyle name="Обычный_Лист6" xfId="11751"/>
    <cellStyle name="Ошибка" xfId="12341"/>
    <cellStyle name="Плохой" xfId="36" builtinId="27" customBuiltin="1"/>
    <cellStyle name="Плохой 2" xfId="264"/>
    <cellStyle name="Плохой 2 2" xfId="11017"/>
    <cellStyle name="Плохой 3" xfId="11018"/>
    <cellStyle name="Плохой 3 2" xfId="11019"/>
    <cellStyle name="Плохой 4" xfId="11020"/>
    <cellStyle name="Плохой 4 2" xfId="11021"/>
    <cellStyle name="Плохой 5" xfId="11022"/>
    <cellStyle name="Плохой 5 2" xfId="11023"/>
    <cellStyle name="Плохой 6" xfId="11024"/>
    <cellStyle name="Плохой 6 2" xfId="11025"/>
    <cellStyle name="Плохой 7" xfId="11026"/>
    <cellStyle name="Плохой 7 2" xfId="11027"/>
    <cellStyle name="Плохой 8" xfId="11028"/>
    <cellStyle name="Плохой 8 2" xfId="11029"/>
    <cellStyle name="Плохой 9" xfId="11030"/>
    <cellStyle name="Плохой 9 2" xfId="11031"/>
    <cellStyle name="По центру с переносом" xfId="265"/>
    <cellStyle name="По ширине с переносом" xfId="266"/>
    <cellStyle name="Подгруппа" xfId="12342"/>
    <cellStyle name="Поле ввода" xfId="267"/>
    <cellStyle name="Пояснение" xfId="37" builtinId="53" customBuiltin="1"/>
    <cellStyle name="Пояснение 2" xfId="268"/>
    <cellStyle name="Пояснение 2 2" xfId="11032"/>
    <cellStyle name="Пояснение 3" xfId="11033"/>
    <cellStyle name="Пояснение 3 2" xfId="11034"/>
    <cellStyle name="Пояснение 4" xfId="11035"/>
    <cellStyle name="Пояснение 4 2" xfId="11036"/>
    <cellStyle name="Пояснение 5" xfId="11037"/>
    <cellStyle name="Пояснение 5 2" xfId="11038"/>
    <cellStyle name="Пояснение 6" xfId="11039"/>
    <cellStyle name="Пояснение 6 2" xfId="11040"/>
    <cellStyle name="Пояснение 7" xfId="11041"/>
    <cellStyle name="Пояснение 7 2" xfId="11042"/>
    <cellStyle name="Пояснение 8" xfId="11043"/>
    <cellStyle name="Пояснение 8 2" xfId="11044"/>
    <cellStyle name="Пояснение 9" xfId="11045"/>
    <cellStyle name="Пояснение 9 2" xfId="11046"/>
    <cellStyle name="Примечание" xfId="38" builtinId="10" customBuiltin="1"/>
    <cellStyle name="Примечание 10" xfId="11047"/>
    <cellStyle name="Примечание 10 2" xfId="11048"/>
    <cellStyle name="Примечание 10 2 2" xfId="11049"/>
    <cellStyle name="Примечание 10 2 3" xfId="11050"/>
    <cellStyle name="Примечание 10 3" xfId="11051"/>
    <cellStyle name="Примечание 10 4" xfId="11052"/>
    <cellStyle name="Примечание 10_46EE.2011(v1.0)" xfId="12343"/>
    <cellStyle name="Примечание 11" xfId="11053"/>
    <cellStyle name="Примечание 11 2" xfId="11054"/>
    <cellStyle name="Примечание 11 2 2" xfId="11055"/>
    <cellStyle name="Примечание 11 2 3" xfId="11056"/>
    <cellStyle name="Примечание 11 3" xfId="11057"/>
    <cellStyle name="Примечание 11 4" xfId="11058"/>
    <cellStyle name="Примечание 11_46EE.2011(v1.0)" xfId="12344"/>
    <cellStyle name="Примечание 12" xfId="11059"/>
    <cellStyle name="Примечание 12 2" xfId="11060"/>
    <cellStyle name="Примечание 12 2 2" xfId="11061"/>
    <cellStyle name="Примечание 12 2 3" xfId="11062"/>
    <cellStyle name="Примечание 12 3" xfId="11063"/>
    <cellStyle name="Примечание 12 4" xfId="11064"/>
    <cellStyle name="Примечание 12_46EE.2011(v1.0)" xfId="12345"/>
    <cellStyle name="Примечание 2" xfId="269"/>
    <cellStyle name="Примечание 2 10" xfId="11065"/>
    <cellStyle name="Примечание 2 11" xfId="11066"/>
    <cellStyle name="Примечание 2 2" xfId="270"/>
    <cellStyle name="Примечание 2 2 2" xfId="11067"/>
    <cellStyle name="Примечание 2 2 2 2" xfId="11068"/>
    <cellStyle name="Примечание 2 2 2 3" xfId="11069"/>
    <cellStyle name="Примечание 2 2 3" xfId="11070"/>
    <cellStyle name="Примечание 2 2 4" xfId="11071"/>
    <cellStyle name="Примечание 2 3" xfId="11072"/>
    <cellStyle name="Примечание 2 3 2" xfId="11073"/>
    <cellStyle name="Примечание 2 3 2 2" xfId="11074"/>
    <cellStyle name="Примечание 2 3 2 3" xfId="11075"/>
    <cellStyle name="Примечание 2 3 3" xfId="11076"/>
    <cellStyle name="Примечание 2 3 4" xfId="11077"/>
    <cellStyle name="Примечание 2 4" xfId="11078"/>
    <cellStyle name="Примечание 2 4 2" xfId="11079"/>
    <cellStyle name="Примечание 2 4 2 2" xfId="11080"/>
    <cellStyle name="Примечание 2 4 2 3" xfId="11081"/>
    <cellStyle name="Примечание 2 4 3" xfId="11082"/>
    <cellStyle name="Примечание 2 4 4" xfId="11083"/>
    <cellStyle name="Примечание 2 5" xfId="11084"/>
    <cellStyle name="Примечание 2 5 2" xfId="11085"/>
    <cellStyle name="Примечание 2 5 2 2" xfId="11086"/>
    <cellStyle name="Примечание 2 5 2 3" xfId="11087"/>
    <cellStyle name="Примечание 2 5 3" xfId="11088"/>
    <cellStyle name="Примечание 2 5 4" xfId="11089"/>
    <cellStyle name="Примечание 2 6" xfId="11090"/>
    <cellStyle name="Примечание 2 6 2" xfId="11091"/>
    <cellStyle name="Примечание 2 6 2 2" xfId="11092"/>
    <cellStyle name="Примечание 2 6 2 3" xfId="11093"/>
    <cellStyle name="Примечание 2 6 3" xfId="11094"/>
    <cellStyle name="Примечание 2 6 4" xfId="11095"/>
    <cellStyle name="Примечание 2 7" xfId="11096"/>
    <cellStyle name="Примечание 2 7 2" xfId="11097"/>
    <cellStyle name="Примечание 2 7 2 2" xfId="11098"/>
    <cellStyle name="Примечание 2 7 2 3" xfId="11099"/>
    <cellStyle name="Примечание 2 7 3" xfId="11100"/>
    <cellStyle name="Примечание 2 7 4" xfId="11101"/>
    <cellStyle name="Примечание 2 8" xfId="11102"/>
    <cellStyle name="Примечание 2 8 2" xfId="11103"/>
    <cellStyle name="Примечание 2 8 2 2" xfId="11104"/>
    <cellStyle name="Примечание 2 8 2 3" xfId="11105"/>
    <cellStyle name="Примечание 2 8 3" xfId="11106"/>
    <cellStyle name="Примечание 2 8 4" xfId="11107"/>
    <cellStyle name="Примечание 2 9" xfId="11108"/>
    <cellStyle name="Примечание 2 9 2" xfId="11109"/>
    <cellStyle name="Примечание 2 9 3" xfId="11110"/>
    <cellStyle name="Примечание 2_46EE.2011(v1.0)" xfId="12346"/>
    <cellStyle name="Примечание 3" xfId="271"/>
    <cellStyle name="Примечание 3 10" xfId="11111"/>
    <cellStyle name="Примечание 3 11" xfId="11112"/>
    <cellStyle name="Примечание 3 2" xfId="11113"/>
    <cellStyle name="Примечание 3 2 2" xfId="11114"/>
    <cellStyle name="Примечание 3 2 2 2" xfId="11115"/>
    <cellStyle name="Примечание 3 2 2 3" xfId="11116"/>
    <cellStyle name="Примечание 3 2 3" xfId="11117"/>
    <cellStyle name="Примечание 3 2 4" xfId="11118"/>
    <cellStyle name="Примечание 3 3" xfId="11119"/>
    <cellStyle name="Примечание 3 3 2" xfId="11120"/>
    <cellStyle name="Примечание 3 3 2 2" xfId="11121"/>
    <cellStyle name="Примечание 3 3 2 3" xfId="11122"/>
    <cellStyle name="Примечание 3 3 3" xfId="11123"/>
    <cellStyle name="Примечание 3 3 4" xfId="11124"/>
    <cellStyle name="Примечание 3 4" xfId="11125"/>
    <cellStyle name="Примечание 3 4 2" xfId="11126"/>
    <cellStyle name="Примечание 3 4 2 2" xfId="11127"/>
    <cellStyle name="Примечание 3 4 2 3" xfId="11128"/>
    <cellStyle name="Примечание 3 4 3" xfId="11129"/>
    <cellStyle name="Примечание 3 4 4" xfId="11130"/>
    <cellStyle name="Примечание 3 5" xfId="11131"/>
    <cellStyle name="Примечание 3 5 2" xfId="11132"/>
    <cellStyle name="Примечание 3 5 2 2" xfId="11133"/>
    <cellStyle name="Примечание 3 5 2 3" xfId="11134"/>
    <cellStyle name="Примечание 3 5 3" xfId="11135"/>
    <cellStyle name="Примечание 3 5 4" xfId="11136"/>
    <cellStyle name="Примечание 3 6" xfId="11137"/>
    <cellStyle name="Примечание 3 6 2" xfId="11138"/>
    <cellStyle name="Примечание 3 6 2 2" xfId="11139"/>
    <cellStyle name="Примечание 3 6 2 3" xfId="11140"/>
    <cellStyle name="Примечание 3 6 3" xfId="11141"/>
    <cellStyle name="Примечание 3 6 4" xfId="11142"/>
    <cellStyle name="Примечание 3 7" xfId="11143"/>
    <cellStyle name="Примечание 3 7 2" xfId="11144"/>
    <cellStyle name="Примечание 3 7 2 2" xfId="11145"/>
    <cellStyle name="Примечание 3 7 2 3" xfId="11146"/>
    <cellStyle name="Примечание 3 7 3" xfId="11147"/>
    <cellStyle name="Примечание 3 7 4" xfId="11148"/>
    <cellStyle name="Примечание 3 8" xfId="11149"/>
    <cellStyle name="Примечание 3 8 2" xfId="11150"/>
    <cellStyle name="Примечание 3 8 2 2" xfId="11151"/>
    <cellStyle name="Примечание 3 8 2 3" xfId="11152"/>
    <cellStyle name="Примечание 3 8 3" xfId="11153"/>
    <cellStyle name="Примечание 3 8 4" xfId="11154"/>
    <cellStyle name="Примечание 3 9" xfId="11155"/>
    <cellStyle name="Примечание 3 9 2" xfId="11156"/>
    <cellStyle name="Примечание 3 9 3" xfId="11157"/>
    <cellStyle name="Примечание 3_46EE.2011(v1.0)" xfId="12347"/>
    <cellStyle name="Примечание 4" xfId="272"/>
    <cellStyle name="Примечание 4 10" xfId="11158"/>
    <cellStyle name="Примечание 4 11" xfId="11159"/>
    <cellStyle name="Примечание 4 2" xfId="11160"/>
    <cellStyle name="Примечание 4 2 2" xfId="11161"/>
    <cellStyle name="Примечание 4 2 2 2" xfId="11162"/>
    <cellStyle name="Примечание 4 2 2 3" xfId="11163"/>
    <cellStyle name="Примечание 4 2 3" xfId="11164"/>
    <cellStyle name="Примечание 4 2 4" xfId="11165"/>
    <cellStyle name="Примечание 4 3" xfId="11166"/>
    <cellStyle name="Примечание 4 3 2" xfId="11167"/>
    <cellStyle name="Примечание 4 3 2 2" xfId="11168"/>
    <cellStyle name="Примечание 4 3 2 3" xfId="11169"/>
    <cellStyle name="Примечание 4 3 3" xfId="11170"/>
    <cellStyle name="Примечание 4 3 4" xfId="11171"/>
    <cellStyle name="Примечание 4 4" xfId="11172"/>
    <cellStyle name="Примечание 4 4 2" xfId="11173"/>
    <cellStyle name="Примечание 4 4 2 2" xfId="11174"/>
    <cellStyle name="Примечание 4 4 2 3" xfId="11175"/>
    <cellStyle name="Примечание 4 4 3" xfId="11176"/>
    <cellStyle name="Примечание 4 4 4" xfId="11177"/>
    <cellStyle name="Примечание 4 5" xfId="11178"/>
    <cellStyle name="Примечание 4 5 2" xfId="11179"/>
    <cellStyle name="Примечание 4 5 2 2" xfId="11180"/>
    <cellStyle name="Примечание 4 5 2 3" xfId="11181"/>
    <cellStyle name="Примечание 4 5 3" xfId="11182"/>
    <cellStyle name="Примечание 4 5 4" xfId="11183"/>
    <cellStyle name="Примечание 4 6" xfId="11184"/>
    <cellStyle name="Примечание 4 6 2" xfId="11185"/>
    <cellStyle name="Примечание 4 6 2 2" xfId="11186"/>
    <cellStyle name="Примечание 4 6 2 3" xfId="11187"/>
    <cellStyle name="Примечание 4 6 3" xfId="11188"/>
    <cellStyle name="Примечание 4 6 4" xfId="11189"/>
    <cellStyle name="Примечание 4 7" xfId="11190"/>
    <cellStyle name="Примечание 4 7 2" xfId="11191"/>
    <cellStyle name="Примечание 4 7 2 2" xfId="11192"/>
    <cellStyle name="Примечание 4 7 2 3" xfId="11193"/>
    <cellStyle name="Примечание 4 7 3" xfId="11194"/>
    <cellStyle name="Примечание 4 7 4" xfId="11195"/>
    <cellStyle name="Примечание 4 8" xfId="11196"/>
    <cellStyle name="Примечание 4 8 2" xfId="11197"/>
    <cellStyle name="Примечание 4 8 2 2" xfId="11198"/>
    <cellStyle name="Примечание 4 8 2 3" xfId="11199"/>
    <cellStyle name="Примечание 4 8 3" xfId="11200"/>
    <cellStyle name="Примечание 4 8 4" xfId="11201"/>
    <cellStyle name="Примечание 4 9" xfId="11202"/>
    <cellStyle name="Примечание 4 9 2" xfId="11203"/>
    <cellStyle name="Примечание 4 9 3" xfId="11204"/>
    <cellStyle name="Примечание 4_46EE.2011(v1.0)" xfId="12348"/>
    <cellStyle name="Примечание 5" xfId="273"/>
    <cellStyle name="Примечание 5 10" xfId="11205"/>
    <cellStyle name="Примечание 5 11" xfId="11206"/>
    <cellStyle name="Примечание 5 2" xfId="11207"/>
    <cellStyle name="Примечание 5 2 2" xfId="11208"/>
    <cellStyle name="Примечание 5 2 2 2" xfId="11209"/>
    <cellStyle name="Примечание 5 2 2 3" xfId="11210"/>
    <cellStyle name="Примечание 5 2 3" xfId="11211"/>
    <cellStyle name="Примечание 5 2 4" xfId="11212"/>
    <cellStyle name="Примечание 5 3" xfId="11213"/>
    <cellStyle name="Примечание 5 3 2" xfId="11214"/>
    <cellStyle name="Примечание 5 3 2 2" xfId="11215"/>
    <cellStyle name="Примечание 5 3 2 3" xfId="11216"/>
    <cellStyle name="Примечание 5 3 3" xfId="11217"/>
    <cellStyle name="Примечание 5 3 4" xfId="11218"/>
    <cellStyle name="Примечание 5 4" xfId="11219"/>
    <cellStyle name="Примечание 5 4 2" xfId="11220"/>
    <cellStyle name="Примечание 5 4 2 2" xfId="11221"/>
    <cellStyle name="Примечание 5 4 2 3" xfId="11222"/>
    <cellStyle name="Примечание 5 4 3" xfId="11223"/>
    <cellStyle name="Примечание 5 4 4" xfId="11224"/>
    <cellStyle name="Примечание 5 5" xfId="11225"/>
    <cellStyle name="Примечание 5 5 2" xfId="11226"/>
    <cellStyle name="Примечание 5 5 2 2" xfId="11227"/>
    <cellStyle name="Примечание 5 5 2 3" xfId="11228"/>
    <cellStyle name="Примечание 5 5 3" xfId="11229"/>
    <cellStyle name="Примечание 5 5 4" xfId="11230"/>
    <cellStyle name="Примечание 5 6" xfId="11231"/>
    <cellStyle name="Примечание 5 6 2" xfId="11232"/>
    <cellStyle name="Примечание 5 6 2 2" xfId="11233"/>
    <cellStyle name="Примечание 5 6 2 3" xfId="11234"/>
    <cellStyle name="Примечание 5 6 3" xfId="11235"/>
    <cellStyle name="Примечание 5 6 4" xfId="11236"/>
    <cellStyle name="Примечание 5 7" xfId="11237"/>
    <cellStyle name="Примечание 5 7 2" xfId="11238"/>
    <cellStyle name="Примечание 5 7 2 2" xfId="11239"/>
    <cellStyle name="Примечание 5 7 2 3" xfId="11240"/>
    <cellStyle name="Примечание 5 7 3" xfId="11241"/>
    <cellStyle name="Примечание 5 7 4" xfId="11242"/>
    <cellStyle name="Примечание 5 8" xfId="11243"/>
    <cellStyle name="Примечание 5 8 2" xfId="11244"/>
    <cellStyle name="Примечание 5 8 2 2" xfId="11245"/>
    <cellStyle name="Примечание 5 8 2 3" xfId="11246"/>
    <cellStyle name="Примечание 5 8 3" xfId="11247"/>
    <cellStyle name="Примечание 5 8 4" xfId="11248"/>
    <cellStyle name="Примечание 5 9" xfId="11249"/>
    <cellStyle name="Примечание 5 9 2" xfId="11250"/>
    <cellStyle name="Примечание 5 9 3" xfId="11251"/>
    <cellStyle name="Примечание 5_46EE.2011(v1.0)" xfId="12349"/>
    <cellStyle name="Примечание 6" xfId="11252"/>
    <cellStyle name="Примечание 6 2" xfId="11253"/>
    <cellStyle name="Примечание 6 2 2" xfId="11254"/>
    <cellStyle name="Примечание 6 2 2 2" xfId="11255"/>
    <cellStyle name="Примечание 6 2 2 3" xfId="11256"/>
    <cellStyle name="Примечание 6 2 3" xfId="11257"/>
    <cellStyle name="Примечание 6 2 4" xfId="11258"/>
    <cellStyle name="Примечание 6 3" xfId="11259"/>
    <cellStyle name="Примечание 6 3 2" xfId="11260"/>
    <cellStyle name="Примечание 6 3 3" xfId="11261"/>
    <cellStyle name="Примечание 6 4" xfId="11262"/>
    <cellStyle name="Примечание 6 5" xfId="11263"/>
    <cellStyle name="Примечание 6_46EE.2011(v1.0)" xfId="12350"/>
    <cellStyle name="Примечание 7" xfId="11264"/>
    <cellStyle name="Примечание 7 2" xfId="11265"/>
    <cellStyle name="Примечание 7 2 2" xfId="11266"/>
    <cellStyle name="Примечание 7 2 2 2" xfId="11267"/>
    <cellStyle name="Примечание 7 2 2 3" xfId="11268"/>
    <cellStyle name="Примечание 7 2 3" xfId="11269"/>
    <cellStyle name="Примечание 7 2 4" xfId="11270"/>
    <cellStyle name="Примечание 7 3" xfId="11271"/>
    <cellStyle name="Примечание 7 3 2" xfId="11272"/>
    <cellStyle name="Примечание 7 3 3" xfId="11273"/>
    <cellStyle name="Примечание 7 4" xfId="11274"/>
    <cellStyle name="Примечание 7 5" xfId="11275"/>
    <cellStyle name="Примечание 7_46EE.2011(v1.0)" xfId="12351"/>
    <cellStyle name="Примечание 8" xfId="11276"/>
    <cellStyle name="Примечание 8 2" xfId="11277"/>
    <cellStyle name="Примечание 8 2 2" xfId="11278"/>
    <cellStyle name="Примечание 8 2 2 2" xfId="11279"/>
    <cellStyle name="Примечание 8 2 2 3" xfId="11280"/>
    <cellStyle name="Примечание 8 2 3" xfId="11281"/>
    <cellStyle name="Примечание 8 2 4" xfId="11282"/>
    <cellStyle name="Примечание 8 3" xfId="11283"/>
    <cellStyle name="Примечание 8 3 2" xfId="11284"/>
    <cellStyle name="Примечание 8 3 3" xfId="11285"/>
    <cellStyle name="Примечание 8 4" xfId="11286"/>
    <cellStyle name="Примечание 8 5" xfId="11287"/>
    <cellStyle name="Примечание 8_46EE.2011(v1.0)" xfId="12352"/>
    <cellStyle name="Примечание 9" xfId="11288"/>
    <cellStyle name="Примечание 9 2" xfId="11289"/>
    <cellStyle name="Примечание 9 2 2" xfId="11290"/>
    <cellStyle name="Примечание 9 2 2 2" xfId="11291"/>
    <cellStyle name="Примечание 9 2 2 3" xfId="11292"/>
    <cellStyle name="Примечание 9 2 3" xfId="11293"/>
    <cellStyle name="Примечание 9 2 4" xfId="11294"/>
    <cellStyle name="Примечание 9 3" xfId="11295"/>
    <cellStyle name="Примечание 9 3 2" xfId="11296"/>
    <cellStyle name="Примечание 9 3 3" xfId="11297"/>
    <cellStyle name="Примечание 9 4" xfId="11298"/>
    <cellStyle name="Примечание 9 5" xfId="11299"/>
    <cellStyle name="Примечание 9_46EE.2011(v1.0)" xfId="12353"/>
    <cellStyle name="Продукт" xfId="12354"/>
    <cellStyle name="Процент(0)" xfId="11300"/>
    <cellStyle name="Процент(2)" xfId="11301"/>
    <cellStyle name="Процентный" xfId="11749" builtinId="5"/>
    <cellStyle name="Процентный 10" xfId="11302"/>
    <cellStyle name="Процентный 10 2" xfId="11303"/>
    <cellStyle name="Процентный 10 3" xfId="11304"/>
    <cellStyle name="Процентный 11" xfId="11305"/>
    <cellStyle name="Процентный 11 2" xfId="11306"/>
    <cellStyle name="Процентный 11 2 2" xfId="11307"/>
    <cellStyle name="Процентный 11 2 3" xfId="11308"/>
    <cellStyle name="Процентный 11 3" xfId="11309"/>
    <cellStyle name="Процентный 11 3 2" xfId="11310"/>
    <cellStyle name="Процентный 11 4" xfId="11311"/>
    <cellStyle name="Процентный 11 5" xfId="11312"/>
    <cellStyle name="Процентный 11 6" xfId="11313"/>
    <cellStyle name="Процентный 12" xfId="11314"/>
    <cellStyle name="Процентный 12 2" xfId="11315"/>
    <cellStyle name="Процентный 12 2 2" xfId="11316"/>
    <cellStyle name="Процентный 12 3" xfId="11317"/>
    <cellStyle name="Процентный 12 4" xfId="11318"/>
    <cellStyle name="Процентный 12 5" xfId="11319"/>
    <cellStyle name="Процентный 13" xfId="11320"/>
    <cellStyle name="Процентный 2" xfId="428"/>
    <cellStyle name="Процентный 2 2" xfId="274"/>
    <cellStyle name="Процентный 2 3" xfId="275"/>
    <cellStyle name="Процентный 2 3 2" xfId="11321"/>
    <cellStyle name="Процентный 2 3 2 2" xfId="11322"/>
    <cellStyle name="Процентный 2 3 2 3" xfId="11323"/>
    <cellStyle name="Процентный 2 3 3" xfId="11324"/>
    <cellStyle name="Процентный 2 4" xfId="11325"/>
    <cellStyle name="Процентный 2 5" xfId="11326"/>
    <cellStyle name="Процентный 3" xfId="276"/>
    <cellStyle name="Процентный 3 2" xfId="429"/>
    <cellStyle name="Процентный 3 3" xfId="12355"/>
    <cellStyle name="Процентный 3 4" xfId="12356"/>
    <cellStyle name="Процентный 4" xfId="430"/>
    <cellStyle name="Процентный 4 2" xfId="11327"/>
    <cellStyle name="Процентный 4 3" xfId="12357"/>
    <cellStyle name="Процентный 4 4" xfId="12358"/>
    <cellStyle name="Процентный 5" xfId="431"/>
    <cellStyle name="Процентный 5 2" xfId="432"/>
    <cellStyle name="Процентный 5 2 2" xfId="11328"/>
    <cellStyle name="Процентный 5 2 3" xfId="11329"/>
    <cellStyle name="Процентный 5 3" xfId="11330"/>
    <cellStyle name="Процентный 5 4" xfId="11331"/>
    <cellStyle name="Процентный 6" xfId="11332"/>
    <cellStyle name="Процентный 6 2" xfId="11333"/>
    <cellStyle name="Процентный 6 2 2" xfId="11334"/>
    <cellStyle name="Процентный 6 2 3" xfId="11335"/>
    <cellStyle name="Процентный 6 3" xfId="11336"/>
    <cellStyle name="Процентный 6 4" xfId="11337"/>
    <cellStyle name="Процентный 7" xfId="11338"/>
    <cellStyle name="Процентный 7 2" xfId="11339"/>
    <cellStyle name="Процентный 7 2 2" xfId="11340"/>
    <cellStyle name="Процентный 7 2 3" xfId="11341"/>
    <cellStyle name="Процентный 7 3" xfId="11342"/>
    <cellStyle name="Процентный 7 4" xfId="11343"/>
    <cellStyle name="Процентный 8" xfId="11344"/>
    <cellStyle name="Процентный 8 2" xfId="11345"/>
    <cellStyle name="Процентный 8 2 2" xfId="11346"/>
    <cellStyle name="Процентный 8 2 2 2" xfId="11347"/>
    <cellStyle name="Процентный 8 2 2 2 2" xfId="11348"/>
    <cellStyle name="Процентный 8 2 2 2 3" xfId="11349"/>
    <cellStyle name="Процентный 8 2 2 3" xfId="11350"/>
    <cellStyle name="Процентный 8 2 2 3 2" xfId="11351"/>
    <cellStyle name="Процентный 8 2 2 4" xfId="11352"/>
    <cellStyle name="Процентный 8 2 3" xfId="11353"/>
    <cellStyle name="Процентный 8 2 3 2" xfId="11354"/>
    <cellStyle name="Процентный 8 2 3 2 2" xfId="11355"/>
    <cellStyle name="Процентный 8 2 3 3" xfId="11356"/>
    <cellStyle name="Процентный 8 2 4" xfId="11357"/>
    <cellStyle name="Процентный 8 2 4 2" xfId="11358"/>
    <cellStyle name="Процентный 8 2 5" xfId="11359"/>
    <cellStyle name="Процентный 8 2 6" xfId="11360"/>
    <cellStyle name="Процентный 8 3" xfId="11361"/>
    <cellStyle name="Процентный 9" xfId="11362"/>
    <cellStyle name="Процентный 9 2" xfId="11363"/>
    <cellStyle name="Процентный 9 2 2" xfId="11364"/>
    <cellStyle name="Процентный 9 2 3" xfId="11365"/>
    <cellStyle name="Процентный 9 3" xfId="11366"/>
    <cellStyle name="Процентный 9 4" xfId="11367"/>
    <cellStyle name="Разница" xfId="12359"/>
    <cellStyle name="Рамки" xfId="12360"/>
    <cellStyle name="Сводная таблица" xfId="12361"/>
    <cellStyle name="Связанная ячейка" xfId="39" builtinId="24" customBuiltin="1"/>
    <cellStyle name="Связанная ячейка 2" xfId="277"/>
    <cellStyle name="Связанная ячейка 2 2" xfId="11368"/>
    <cellStyle name="Связанная ячейка 2_46EE.2011(v1.0)" xfId="12362"/>
    <cellStyle name="Связанная ячейка 3" xfId="11369"/>
    <cellStyle name="Связанная ячейка 3 2" xfId="11370"/>
    <cellStyle name="Связанная ячейка 3_46EE.2011(v1.0)" xfId="12363"/>
    <cellStyle name="Связанная ячейка 4" xfId="11371"/>
    <cellStyle name="Связанная ячейка 4 2" xfId="11372"/>
    <cellStyle name="Связанная ячейка 4_46EE.2011(v1.0)" xfId="12364"/>
    <cellStyle name="Связанная ячейка 5" xfId="11373"/>
    <cellStyle name="Связанная ячейка 5 2" xfId="11374"/>
    <cellStyle name="Связанная ячейка 5_46EE.2011(v1.0)" xfId="12365"/>
    <cellStyle name="Связанная ячейка 6" xfId="11375"/>
    <cellStyle name="Связанная ячейка 6 2" xfId="11376"/>
    <cellStyle name="Связанная ячейка 6_46EE.2011(v1.0)" xfId="12366"/>
    <cellStyle name="Связанная ячейка 7" xfId="11377"/>
    <cellStyle name="Связанная ячейка 7 2" xfId="11378"/>
    <cellStyle name="Связанная ячейка 7_46EE.2011(v1.0)" xfId="12367"/>
    <cellStyle name="Связанная ячейка 8" xfId="11379"/>
    <cellStyle name="Связанная ячейка 8 2" xfId="11380"/>
    <cellStyle name="Связанная ячейка 8_46EE.2011(v1.0)" xfId="12368"/>
    <cellStyle name="Связанная ячейка 9" xfId="11381"/>
    <cellStyle name="Связанная ячейка 9 2" xfId="11382"/>
    <cellStyle name="Связанная ячейка 9_46EE.2011(v1.0)" xfId="12369"/>
    <cellStyle name="Стиль 1" xfId="278"/>
    <cellStyle name="Стиль 1 2" xfId="279"/>
    <cellStyle name="Стиль 1 2 2" xfId="11383"/>
    <cellStyle name="Стиль 1 3" xfId="11384"/>
    <cellStyle name="Стиль 2" xfId="12370"/>
    <cellStyle name="Субсчет" xfId="12371"/>
    <cellStyle name="Счет" xfId="12372"/>
    <cellStyle name="ТЕКСТ" xfId="280"/>
    <cellStyle name="ТЕКСТ 2" xfId="11385"/>
    <cellStyle name="ТЕКСТ 3" xfId="11386"/>
    <cellStyle name="ТЕКСТ 4" xfId="11387"/>
    <cellStyle name="ТЕКСТ 5" xfId="11388"/>
    <cellStyle name="ТЕКСТ 6" xfId="11389"/>
    <cellStyle name="ТЕКСТ 7" xfId="11390"/>
    <cellStyle name="ТЕКСТ 8" xfId="11391"/>
    <cellStyle name="ТЕКСТ 9" xfId="12373"/>
    <cellStyle name="Текст предупреждения" xfId="40" builtinId="11" customBuiltin="1"/>
    <cellStyle name="Текст предупреждения 2" xfId="281"/>
    <cellStyle name="Текст предупреждения 2 2" xfId="11392"/>
    <cellStyle name="Текст предупреждения 3" xfId="11393"/>
    <cellStyle name="Текст предупреждения 3 2" xfId="11394"/>
    <cellStyle name="Текст предупреждения 4" xfId="11395"/>
    <cellStyle name="Текст предупреждения 4 2" xfId="11396"/>
    <cellStyle name="Текст предупреждения 5" xfId="11397"/>
    <cellStyle name="Текст предупреждения 5 2" xfId="11398"/>
    <cellStyle name="Текст предупреждения 6" xfId="11399"/>
    <cellStyle name="Текст предупреждения 6 2" xfId="11400"/>
    <cellStyle name="Текст предупреждения 7" xfId="11401"/>
    <cellStyle name="Текст предупреждения 7 2" xfId="11402"/>
    <cellStyle name="Текст предупреждения 8" xfId="11403"/>
    <cellStyle name="Текст предупреждения 8 2" xfId="11404"/>
    <cellStyle name="Текст предупреждения 9" xfId="11405"/>
    <cellStyle name="Текст предупреждения 9 2" xfId="11406"/>
    <cellStyle name="Текстовый" xfId="282"/>
    <cellStyle name="Текстовый 2" xfId="11407"/>
    <cellStyle name="Текстовый 3" xfId="11408"/>
    <cellStyle name="Текстовый 4" xfId="11409"/>
    <cellStyle name="Текстовый 5" xfId="11410"/>
    <cellStyle name="Текстовый 6" xfId="11411"/>
    <cellStyle name="Текстовый 7" xfId="11412"/>
    <cellStyle name="Текстовый 8" xfId="11413"/>
    <cellStyle name="Текстовый 9" xfId="12374"/>
    <cellStyle name="Текстовый_1" xfId="11414"/>
    <cellStyle name="тонны" xfId="11415"/>
    <cellStyle name="Тысячи [0]_1 кв.95 и 96 года .в ц.соп." xfId="433"/>
    <cellStyle name="Тысячи [а]" xfId="434"/>
    <cellStyle name="Тысячи![0]_Цены 95г._Расчет ТП на февраль_Расчет ТП на февраль посл.._Расчет ТП на май" xfId="435"/>
    <cellStyle name="Тысячи_1 кв.95 и 96 года .в ц.соп." xfId="436"/>
    <cellStyle name="ФИКСИРОВАННЫЙ" xfId="283"/>
    <cellStyle name="ФИКСИРОВАННЫЙ 2" xfId="11416"/>
    <cellStyle name="ФИКСИРОВАННЫЙ 3" xfId="11417"/>
    <cellStyle name="ФИКСИРОВАННЫЙ 4" xfId="11418"/>
    <cellStyle name="ФИКСИРОВАННЫЙ 5" xfId="11419"/>
    <cellStyle name="ФИКСИРОВАННЫЙ 6" xfId="11420"/>
    <cellStyle name="ФИКСИРОВАННЫЙ 7" xfId="11421"/>
    <cellStyle name="ФИКСИРОВАННЫЙ 8" xfId="11422"/>
    <cellStyle name="ФИКСИРОВАННЫЙ 9" xfId="12375"/>
    <cellStyle name="ФИКСИРОВАННЫЙ_1" xfId="11423"/>
    <cellStyle name="Финансовый" xfId="442" builtinId="3"/>
    <cellStyle name="Финансовый 10" xfId="11424"/>
    <cellStyle name="Финансовый 10 2" xfId="11425"/>
    <cellStyle name="Финансовый 10 2 2" xfId="11426"/>
    <cellStyle name="Финансовый 10 3" xfId="12390"/>
    <cellStyle name="Финансовый 11" xfId="11427"/>
    <cellStyle name="Финансовый 11 2" xfId="11428"/>
    <cellStyle name="Финансовый 11 2 2" xfId="11429"/>
    <cellStyle name="Финансовый 11 2 3" xfId="11430"/>
    <cellStyle name="Финансовый 11 3" xfId="11431"/>
    <cellStyle name="Финансовый 11 4" xfId="11432"/>
    <cellStyle name="Финансовый 12" xfId="11433"/>
    <cellStyle name="Финансовый 12 10" xfId="11434"/>
    <cellStyle name="Финансовый 12 11" xfId="11435"/>
    <cellStyle name="Финансовый 12 2" xfId="11436"/>
    <cellStyle name="Финансовый 12 2 10" xfId="11437"/>
    <cellStyle name="Финансовый 12 2 2" xfId="11438"/>
    <cellStyle name="Финансовый 12 2 2 2" xfId="11439"/>
    <cellStyle name="Финансовый 12 2 2 2 2" xfId="11440"/>
    <cellStyle name="Финансовый 12 2 2 2 2 2" xfId="11441"/>
    <cellStyle name="Финансовый 12 2 2 2 2 2 2" xfId="11442"/>
    <cellStyle name="Финансовый 12 2 2 2 2 2 2 2" xfId="11443"/>
    <cellStyle name="Финансовый 12 2 2 2 2 2 2 3" xfId="11444"/>
    <cellStyle name="Финансовый 12 2 2 2 2 2 3" xfId="11445"/>
    <cellStyle name="Финансовый 12 2 2 2 2 2 4" xfId="11446"/>
    <cellStyle name="Финансовый 12 2 2 2 2 3" xfId="11447"/>
    <cellStyle name="Финансовый 12 2 2 2 2 3 2" xfId="11448"/>
    <cellStyle name="Финансовый 12 2 2 2 2 3 3" xfId="11449"/>
    <cellStyle name="Финансовый 12 2 2 2 2 4" xfId="11450"/>
    <cellStyle name="Финансовый 12 2 2 2 2 4 2" xfId="11451"/>
    <cellStyle name="Финансовый 12 2 2 2 2 5" xfId="11452"/>
    <cellStyle name="Финансовый 12 2 2 2 3" xfId="11453"/>
    <cellStyle name="Финансовый 12 2 2 2 3 2" xfId="11454"/>
    <cellStyle name="Финансовый 12 2 2 2 3 2 2" xfId="11455"/>
    <cellStyle name="Финансовый 12 2 2 2 3 2 3" xfId="11456"/>
    <cellStyle name="Финансовый 12 2 2 2 3 3" xfId="11457"/>
    <cellStyle name="Финансовый 12 2 2 2 3 4" xfId="11458"/>
    <cellStyle name="Финансовый 12 2 2 2 4" xfId="11459"/>
    <cellStyle name="Финансовый 12 2 2 2 4 2" xfId="11460"/>
    <cellStyle name="Финансовый 12 2 2 2 4 3" xfId="11461"/>
    <cellStyle name="Финансовый 12 2 2 2 5" xfId="11462"/>
    <cellStyle name="Финансовый 12 2 2 2 5 2" xfId="11463"/>
    <cellStyle name="Финансовый 12 2 2 2 6" xfId="11464"/>
    <cellStyle name="Финансовый 12 2 2 2 7" xfId="11465"/>
    <cellStyle name="Финансовый 12 2 2 3" xfId="11466"/>
    <cellStyle name="Финансовый 12 2 2 3 2" xfId="11467"/>
    <cellStyle name="Финансовый 12 2 2 3 2 2" xfId="11468"/>
    <cellStyle name="Финансовый 12 2 2 3 2 2 2" xfId="11469"/>
    <cellStyle name="Финансовый 12 2 2 3 2 2 3" xfId="11470"/>
    <cellStyle name="Финансовый 12 2 2 3 2 3" xfId="11471"/>
    <cellStyle name="Финансовый 12 2 2 3 2 4" xfId="11472"/>
    <cellStyle name="Финансовый 12 2 2 3 3" xfId="11473"/>
    <cellStyle name="Финансовый 12 2 2 3 3 2" xfId="11474"/>
    <cellStyle name="Финансовый 12 2 2 3 3 3" xfId="11475"/>
    <cellStyle name="Финансовый 12 2 2 3 4" xfId="11476"/>
    <cellStyle name="Финансовый 12 2 2 3 4 2" xfId="11477"/>
    <cellStyle name="Финансовый 12 2 2 3 5" xfId="11478"/>
    <cellStyle name="Финансовый 12 2 2 4" xfId="11479"/>
    <cellStyle name="Финансовый 12 2 2 4 2" xfId="11480"/>
    <cellStyle name="Финансовый 12 2 2 4 2 2" xfId="11481"/>
    <cellStyle name="Финансовый 12 2 2 4 2 3" xfId="11482"/>
    <cellStyle name="Финансовый 12 2 2 4 3" xfId="11483"/>
    <cellStyle name="Финансовый 12 2 2 4 3 2" xfId="11484"/>
    <cellStyle name="Финансовый 12 2 2 4 4" xfId="11485"/>
    <cellStyle name="Финансовый 12 2 2 5" xfId="11486"/>
    <cellStyle name="Финансовый 12 2 2 5 2" xfId="11487"/>
    <cellStyle name="Финансовый 12 2 2 5 3" xfId="11488"/>
    <cellStyle name="Финансовый 12 2 2 6" xfId="11489"/>
    <cellStyle name="Финансовый 12 2 2 6 2" xfId="11490"/>
    <cellStyle name="Финансовый 12 2 2 7" xfId="11491"/>
    <cellStyle name="Финансовый 12 2 2 8" xfId="11492"/>
    <cellStyle name="Финансовый 12 2 2 9" xfId="11493"/>
    <cellStyle name="Финансовый 12 2 3" xfId="11494"/>
    <cellStyle name="Финансовый 12 2 3 2" xfId="11495"/>
    <cellStyle name="Финансовый 12 2 3 2 2" xfId="11496"/>
    <cellStyle name="Финансовый 12 2 3 2 2 2" xfId="11497"/>
    <cellStyle name="Финансовый 12 2 3 2 2 2 2" xfId="11498"/>
    <cellStyle name="Финансовый 12 2 3 2 2 2 3" xfId="11499"/>
    <cellStyle name="Финансовый 12 2 3 2 2 3" xfId="11500"/>
    <cellStyle name="Финансовый 12 2 3 2 2 4" xfId="11501"/>
    <cellStyle name="Финансовый 12 2 3 2 3" xfId="11502"/>
    <cellStyle name="Финансовый 12 2 3 2 3 2" xfId="11503"/>
    <cellStyle name="Финансовый 12 2 3 2 3 3" xfId="11504"/>
    <cellStyle name="Финансовый 12 2 3 2 4" xfId="11505"/>
    <cellStyle name="Финансовый 12 2 3 2 4 2" xfId="11506"/>
    <cellStyle name="Финансовый 12 2 3 2 5" xfId="11507"/>
    <cellStyle name="Финансовый 12 2 3 3" xfId="11508"/>
    <cellStyle name="Финансовый 12 2 3 3 2" xfId="11509"/>
    <cellStyle name="Финансовый 12 2 3 3 2 2" xfId="11510"/>
    <cellStyle name="Финансовый 12 2 3 3 2 3" xfId="11511"/>
    <cellStyle name="Финансовый 12 2 3 3 3" xfId="11512"/>
    <cellStyle name="Финансовый 12 2 3 3 4" xfId="11513"/>
    <cellStyle name="Финансовый 12 2 3 4" xfId="11514"/>
    <cellStyle name="Финансовый 12 2 3 4 2" xfId="11515"/>
    <cellStyle name="Финансовый 12 2 3 4 3" xfId="11516"/>
    <cellStyle name="Финансовый 12 2 3 5" xfId="11517"/>
    <cellStyle name="Финансовый 12 2 3 5 2" xfId="11518"/>
    <cellStyle name="Финансовый 12 2 3 6" xfId="11519"/>
    <cellStyle name="Финансовый 12 2 3 7" xfId="11520"/>
    <cellStyle name="Финансовый 12 2 4" xfId="11521"/>
    <cellStyle name="Финансовый 12 2 4 2" xfId="11522"/>
    <cellStyle name="Финансовый 12 2 4 2 2" xfId="11523"/>
    <cellStyle name="Финансовый 12 2 4 2 2 2" xfId="11524"/>
    <cellStyle name="Финансовый 12 2 4 2 2 3" xfId="11525"/>
    <cellStyle name="Финансовый 12 2 4 2 3" xfId="11526"/>
    <cellStyle name="Финансовый 12 2 4 2 4" xfId="11527"/>
    <cellStyle name="Финансовый 12 2 4 3" xfId="11528"/>
    <cellStyle name="Финансовый 12 2 4 3 2" xfId="11529"/>
    <cellStyle name="Финансовый 12 2 4 3 3" xfId="11530"/>
    <cellStyle name="Финансовый 12 2 4 4" xfId="11531"/>
    <cellStyle name="Финансовый 12 2 4 4 2" xfId="11532"/>
    <cellStyle name="Финансовый 12 2 4 5" xfId="11533"/>
    <cellStyle name="Финансовый 12 2 5" xfId="11534"/>
    <cellStyle name="Финансовый 12 2 5 2" xfId="11535"/>
    <cellStyle name="Финансовый 12 2 5 2 2" xfId="11536"/>
    <cellStyle name="Финансовый 12 2 5 2 3" xfId="11537"/>
    <cellStyle name="Финансовый 12 2 5 3" xfId="11538"/>
    <cellStyle name="Финансовый 12 2 5 3 2" xfId="11539"/>
    <cellStyle name="Финансовый 12 2 5 4" xfId="11540"/>
    <cellStyle name="Финансовый 12 2 6" xfId="11541"/>
    <cellStyle name="Финансовый 12 2 6 2" xfId="11542"/>
    <cellStyle name="Финансовый 12 2 6 3" xfId="11543"/>
    <cellStyle name="Финансовый 12 2 7" xfId="11544"/>
    <cellStyle name="Финансовый 12 2 7 2" xfId="11545"/>
    <cellStyle name="Финансовый 12 2 8" xfId="11546"/>
    <cellStyle name="Финансовый 12 2 9" xfId="11547"/>
    <cellStyle name="Финансовый 12 3" xfId="11548"/>
    <cellStyle name="Финансовый 12 3 2" xfId="11549"/>
    <cellStyle name="Финансовый 12 3 2 2" xfId="11550"/>
    <cellStyle name="Финансовый 12 3 2 2 2" xfId="11551"/>
    <cellStyle name="Финансовый 12 3 2 2 2 2" xfId="11552"/>
    <cellStyle name="Финансовый 12 3 2 2 2 2 2" xfId="11553"/>
    <cellStyle name="Финансовый 12 3 2 2 2 2 3" xfId="11554"/>
    <cellStyle name="Финансовый 12 3 2 2 2 3" xfId="11555"/>
    <cellStyle name="Финансовый 12 3 2 2 2 4" xfId="11556"/>
    <cellStyle name="Финансовый 12 3 2 2 3" xfId="11557"/>
    <cellStyle name="Финансовый 12 3 2 2 3 2" xfId="11558"/>
    <cellStyle name="Финансовый 12 3 2 2 3 3" xfId="11559"/>
    <cellStyle name="Финансовый 12 3 2 2 4" xfId="11560"/>
    <cellStyle name="Финансовый 12 3 2 2 4 2" xfId="11561"/>
    <cellStyle name="Финансовый 12 3 2 2 5" xfId="11562"/>
    <cellStyle name="Финансовый 12 3 2 3" xfId="11563"/>
    <cellStyle name="Финансовый 12 3 2 3 2" xfId="11564"/>
    <cellStyle name="Финансовый 12 3 2 3 2 2" xfId="11565"/>
    <cellStyle name="Финансовый 12 3 2 3 2 3" xfId="11566"/>
    <cellStyle name="Финансовый 12 3 2 3 3" xfId="11567"/>
    <cellStyle name="Финансовый 12 3 2 3 4" xfId="11568"/>
    <cellStyle name="Финансовый 12 3 2 4" xfId="11569"/>
    <cellStyle name="Финансовый 12 3 2 4 2" xfId="11570"/>
    <cellStyle name="Финансовый 12 3 2 4 3" xfId="11571"/>
    <cellStyle name="Финансовый 12 3 2 5" xfId="11572"/>
    <cellStyle name="Финансовый 12 3 2 5 2" xfId="11573"/>
    <cellStyle name="Финансовый 12 3 2 6" xfId="11574"/>
    <cellStyle name="Финансовый 12 3 2 7" xfId="11575"/>
    <cellStyle name="Финансовый 12 3 3" xfId="11576"/>
    <cellStyle name="Финансовый 12 3 3 2" xfId="11577"/>
    <cellStyle name="Финансовый 12 3 3 2 2" xfId="11578"/>
    <cellStyle name="Финансовый 12 3 3 2 2 2" xfId="11579"/>
    <cellStyle name="Финансовый 12 3 3 2 2 3" xfId="11580"/>
    <cellStyle name="Финансовый 12 3 3 2 3" xfId="11581"/>
    <cellStyle name="Финансовый 12 3 3 2 4" xfId="11582"/>
    <cellStyle name="Финансовый 12 3 3 3" xfId="11583"/>
    <cellStyle name="Финансовый 12 3 3 3 2" xfId="11584"/>
    <cellStyle name="Финансовый 12 3 3 3 3" xfId="11585"/>
    <cellStyle name="Финансовый 12 3 3 4" xfId="11586"/>
    <cellStyle name="Финансовый 12 3 3 4 2" xfId="11587"/>
    <cellStyle name="Финансовый 12 3 3 5" xfId="11588"/>
    <cellStyle name="Финансовый 12 3 4" xfId="11589"/>
    <cellStyle name="Финансовый 12 3 4 2" xfId="11590"/>
    <cellStyle name="Финансовый 12 3 4 2 2" xfId="11591"/>
    <cellStyle name="Финансовый 12 3 4 2 3" xfId="11592"/>
    <cellStyle name="Финансовый 12 3 4 3" xfId="11593"/>
    <cellStyle name="Финансовый 12 3 4 3 2" xfId="11594"/>
    <cellStyle name="Финансовый 12 3 4 4" xfId="11595"/>
    <cellStyle name="Финансовый 12 3 5" xfId="11596"/>
    <cellStyle name="Финансовый 12 3 5 2" xfId="11597"/>
    <cellStyle name="Финансовый 12 3 5 3" xfId="11598"/>
    <cellStyle name="Финансовый 12 3 6" xfId="11599"/>
    <cellStyle name="Финансовый 12 3 6 2" xfId="11600"/>
    <cellStyle name="Финансовый 12 3 7" xfId="11601"/>
    <cellStyle name="Финансовый 12 3 8" xfId="11602"/>
    <cellStyle name="Финансовый 12 3 9" xfId="11603"/>
    <cellStyle name="Финансовый 12 4" xfId="11604"/>
    <cellStyle name="Финансовый 12 4 2" xfId="11605"/>
    <cellStyle name="Финансовый 12 4 2 2" xfId="11606"/>
    <cellStyle name="Финансовый 12 4 2 2 2" xfId="11607"/>
    <cellStyle name="Финансовый 12 4 2 2 2 2" xfId="11608"/>
    <cellStyle name="Финансовый 12 4 2 2 2 3" xfId="11609"/>
    <cellStyle name="Финансовый 12 4 2 2 3" xfId="11610"/>
    <cellStyle name="Финансовый 12 4 2 2 4" xfId="11611"/>
    <cellStyle name="Финансовый 12 4 2 3" xfId="11612"/>
    <cellStyle name="Финансовый 12 4 2 3 2" xfId="11613"/>
    <cellStyle name="Финансовый 12 4 2 3 3" xfId="11614"/>
    <cellStyle name="Финансовый 12 4 2 4" xfId="11615"/>
    <cellStyle name="Финансовый 12 4 2 4 2" xfId="11616"/>
    <cellStyle name="Финансовый 12 4 2 5" xfId="11617"/>
    <cellStyle name="Финансовый 12 4 3" xfId="11618"/>
    <cellStyle name="Финансовый 12 4 3 2" xfId="11619"/>
    <cellStyle name="Финансовый 12 4 3 2 2" xfId="11620"/>
    <cellStyle name="Финансовый 12 4 3 2 3" xfId="11621"/>
    <cellStyle name="Финансовый 12 4 3 3" xfId="11622"/>
    <cellStyle name="Финансовый 12 4 3 4" xfId="11623"/>
    <cellStyle name="Финансовый 12 4 4" xfId="11624"/>
    <cellStyle name="Финансовый 12 4 4 2" xfId="11625"/>
    <cellStyle name="Финансовый 12 4 4 3" xfId="11626"/>
    <cellStyle name="Финансовый 12 4 5" xfId="11627"/>
    <cellStyle name="Финансовый 12 4 5 2" xfId="11628"/>
    <cellStyle name="Финансовый 12 4 6" xfId="11629"/>
    <cellStyle name="Финансовый 12 4 7" xfId="11630"/>
    <cellStyle name="Финансовый 12 5" xfId="11631"/>
    <cellStyle name="Финансовый 12 5 2" xfId="11632"/>
    <cellStyle name="Финансовый 12 5 2 2" xfId="11633"/>
    <cellStyle name="Финансовый 12 5 2 2 2" xfId="11634"/>
    <cellStyle name="Финансовый 12 5 2 2 3" xfId="11635"/>
    <cellStyle name="Финансовый 12 5 2 3" xfId="11636"/>
    <cellStyle name="Финансовый 12 5 2 4" xfId="11637"/>
    <cellStyle name="Финансовый 12 5 3" xfId="11638"/>
    <cellStyle name="Финансовый 12 5 3 2" xfId="11639"/>
    <cellStyle name="Финансовый 12 5 3 3" xfId="11640"/>
    <cellStyle name="Финансовый 12 5 4" xfId="11641"/>
    <cellStyle name="Финансовый 12 5 4 2" xfId="11642"/>
    <cellStyle name="Финансовый 12 5 5" xfId="11643"/>
    <cellStyle name="Финансовый 12 6" xfId="11644"/>
    <cellStyle name="Финансовый 12 6 2" xfId="11645"/>
    <cellStyle name="Финансовый 12 6 2 2" xfId="11646"/>
    <cellStyle name="Финансовый 12 6 2 3" xfId="11647"/>
    <cellStyle name="Финансовый 12 6 3" xfId="11648"/>
    <cellStyle name="Финансовый 12 6 3 2" xfId="11649"/>
    <cellStyle name="Финансовый 12 6 4" xfId="11650"/>
    <cellStyle name="Финансовый 12 7" xfId="11651"/>
    <cellStyle name="Финансовый 12 7 2" xfId="11652"/>
    <cellStyle name="Финансовый 12 7 3" xfId="11653"/>
    <cellStyle name="Финансовый 12 8" xfId="11654"/>
    <cellStyle name="Финансовый 12 8 2" xfId="11655"/>
    <cellStyle name="Финансовый 12 9" xfId="11656"/>
    <cellStyle name="Финансовый 13" xfId="11657"/>
    <cellStyle name="Финансовый 13 2" xfId="11658"/>
    <cellStyle name="Финансовый 13 3" xfId="11659"/>
    <cellStyle name="Финансовый 14" xfId="11660"/>
    <cellStyle name="Финансовый 14 2" xfId="11661"/>
    <cellStyle name="Финансовый 14 3" xfId="11662"/>
    <cellStyle name="Финансовый 15" xfId="11663"/>
    <cellStyle name="Финансовый 16" xfId="11664"/>
    <cellStyle name="Финансовый 16 2" xfId="11665"/>
    <cellStyle name="Финансовый 16 3" xfId="11666"/>
    <cellStyle name="Финансовый 17" xfId="11667"/>
    <cellStyle name="Финансовый 18" xfId="11748"/>
    <cellStyle name="Финансовый 2" xfId="437"/>
    <cellStyle name="Финансовый 2 2" xfId="284"/>
    <cellStyle name="Финансовый 2 2 2" xfId="12376"/>
    <cellStyle name="Финансовый 2 2_OREP.KU.2011.MONTHLY.02(v0.1)" xfId="12377"/>
    <cellStyle name="Финансовый 2 3" xfId="11668"/>
    <cellStyle name="Финансовый 2 3 2" xfId="11669"/>
    <cellStyle name="Финансовый 2 3 3" xfId="11670"/>
    <cellStyle name="Финансовый 2 4" xfId="11671"/>
    <cellStyle name="Финансовый 2_46EE.2011(v1.0)" xfId="12378"/>
    <cellStyle name="Финансовый 3" xfId="285"/>
    <cellStyle name="Финансовый 3 2" xfId="438"/>
    <cellStyle name="Финансовый 3 2 2" xfId="11672"/>
    <cellStyle name="Финансовый 3 2 2 2" xfId="11673"/>
    <cellStyle name="Финансовый 3 2 2 3" xfId="11674"/>
    <cellStyle name="Финансовый 3 2 3" xfId="11675"/>
    <cellStyle name="Финансовый 3 2 3 2" xfId="11676"/>
    <cellStyle name="Финансовый 3 2 4" xfId="11677"/>
    <cellStyle name="Финансовый 3 3" xfId="11678"/>
    <cellStyle name="Финансовый 3 4" xfId="11679"/>
    <cellStyle name="Финансовый 3 5" xfId="12379"/>
    <cellStyle name="Финансовый 3_ARMRAZR" xfId="12380"/>
    <cellStyle name="Финансовый 4" xfId="439"/>
    <cellStyle name="Финансовый 4 2" xfId="12381"/>
    <cellStyle name="Финансовый 5" xfId="11680"/>
    <cellStyle name="Финансовый 5 10" xfId="11681"/>
    <cellStyle name="Финансовый 5 11" xfId="11682"/>
    <cellStyle name="Финансовый 5 12" xfId="11683"/>
    <cellStyle name="Финансовый 5 13" xfId="11684"/>
    <cellStyle name="Финансовый 5 14" xfId="11685"/>
    <cellStyle name="Финансовый 5 15" xfId="11686"/>
    <cellStyle name="Финансовый 5 16" xfId="11687"/>
    <cellStyle name="Финансовый 5 17" xfId="11688"/>
    <cellStyle name="Финансовый 5 18" xfId="11689"/>
    <cellStyle name="Финансовый 5 19" xfId="11690"/>
    <cellStyle name="Финансовый 5 2" xfId="11691"/>
    <cellStyle name="Финансовый 5 20" xfId="11692"/>
    <cellStyle name="Финансовый 5 3" xfId="11693"/>
    <cellStyle name="Финансовый 5 4" xfId="11694"/>
    <cellStyle name="Финансовый 5 5" xfId="11695"/>
    <cellStyle name="Финансовый 5 6" xfId="11696"/>
    <cellStyle name="Финансовый 5 7" xfId="11697"/>
    <cellStyle name="Финансовый 5 8" xfId="11698"/>
    <cellStyle name="Финансовый 5 9" xfId="11699"/>
    <cellStyle name="Финансовый 6" xfId="11700"/>
    <cellStyle name="Финансовый 6 2" xfId="11701"/>
    <cellStyle name="Финансовый 6 2 2" xfId="11702"/>
    <cellStyle name="Финансовый 6 2 3" xfId="11703"/>
    <cellStyle name="Финансовый 6 3" xfId="11704"/>
    <cellStyle name="Финансовый 6 3 2" xfId="11705"/>
    <cellStyle name="Финансовый 6 4" xfId="11706"/>
    <cellStyle name="Финансовый 7" xfId="11707"/>
    <cellStyle name="Финансовый 7 2" xfId="11708"/>
    <cellStyle name="Финансовый 7 2 2" xfId="11709"/>
    <cellStyle name="Финансовый 7 2 3" xfId="11710"/>
    <cellStyle name="Финансовый 7 3" xfId="11711"/>
    <cellStyle name="Финансовый 7 4" xfId="11712"/>
    <cellStyle name="Финансовый 8" xfId="11713"/>
    <cellStyle name="Финансовый 8 2" xfId="11714"/>
    <cellStyle name="Финансовый 8 3" xfId="11715"/>
    <cellStyle name="Финансовый 9" xfId="11716"/>
    <cellStyle name="Финансовый 9 2" xfId="11717"/>
    <cellStyle name="Финансовый 9 2 2" xfId="11718"/>
    <cellStyle name="Финансовый 9 2 3" xfId="11719"/>
    <cellStyle name="Финансовый 9 3" xfId="11720"/>
    <cellStyle name="Финансовый 9 4" xfId="11721"/>
    <cellStyle name="Финансовый0[0]_FU_bal" xfId="12382"/>
    <cellStyle name="Формула" xfId="286"/>
    <cellStyle name="Формула 2" xfId="287"/>
    <cellStyle name="Формула_A РТ 2009 Рязаньэнерго" xfId="288"/>
    <cellStyle name="ФормулаВБ" xfId="289"/>
    <cellStyle name="ФормулаНаКонтроль" xfId="290"/>
    <cellStyle name="ФормулаНаКонтроль 2" xfId="11722"/>
    <cellStyle name="ФормулаНаКонтроль 3" xfId="11723"/>
    <cellStyle name="Хороший" xfId="41" builtinId="26" customBuiltin="1"/>
    <cellStyle name="Хороший 2" xfId="291"/>
    <cellStyle name="Хороший 2 2" xfId="11724"/>
    <cellStyle name="Хороший 3" xfId="11725"/>
    <cellStyle name="Хороший 3 2" xfId="11726"/>
    <cellStyle name="Хороший 4" xfId="11727"/>
    <cellStyle name="Хороший 4 2" xfId="11728"/>
    <cellStyle name="Хороший 5" xfId="11729"/>
    <cellStyle name="Хороший 5 2" xfId="11730"/>
    <cellStyle name="Хороший 6" xfId="11731"/>
    <cellStyle name="Хороший 6 2" xfId="11732"/>
    <cellStyle name="Хороший 7" xfId="11733"/>
    <cellStyle name="Хороший 7 2" xfId="11734"/>
    <cellStyle name="Хороший 8" xfId="11735"/>
    <cellStyle name="Хороший 8 2" xfId="11736"/>
    <cellStyle name="Хороший 9" xfId="11737"/>
    <cellStyle name="Хороший 9 2" xfId="11738"/>
    <cellStyle name="Целые[0]" xfId="11739"/>
    <cellStyle name="Цена_продукта" xfId="12383"/>
    <cellStyle name="Цифры по центру с десятыми" xfId="292"/>
    <cellStyle name="Цифры по центру с десятыми 2" xfId="11740"/>
    <cellStyle name="Цифры по центру с десятыми 3" xfId="11741"/>
    <cellStyle name="число" xfId="12384"/>
    <cellStyle name="Џђћ–…ќ’ќ›‰" xfId="293"/>
    <cellStyle name="Шапка" xfId="12385"/>
    <cellStyle name="Шапка таблицы" xfId="294"/>
    <cellStyle name="Шапка таблицы 2" xfId="11742"/>
    <cellStyle name="Шапка таблицы 3" xfId="11743"/>
    <cellStyle name="ШАУ" xfId="12386"/>
    <cellStyle name="標準_PL-CF sheet" xfId="12387"/>
    <cellStyle name="㼿" xfId="440"/>
    <cellStyle name="䁺_x0001_" xfId="123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0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retary\&#1086;&#1073;&#1084;&#1077;&#1085;\&#1040;&#1088;&#1093;&#1086;&#1073;&#1083;&#1101;&#1085;&#1077;&#1088;&#1075;&#1086;&#1075;&#1072;&#1079;\&#1041;&#1102;&#1076;&#1078;&#1077;&#1090;%20&#1085;&#1072;%202012%20&#1075;&#1086;&#1076;\1%20&#1074;&#1072;&#1088;&#1080;&#1072;&#1085;&#1090;\&#1052;&#1072;&#1090;&#1077;&#1088;&#1080;&#1072;&#1083;&#1099;%20&#1085;&#1072;%202012%20&#107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1-&#1076;&#1077;&#1092;&#1083;/v-2013-2030-%202b&#1073;&#1072;&#1079;&#1072;-f-1.04.%20x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rakozyabra\&#1056;&#1072;&#1073;&#1086;&#1095;&#1080;&#1081;%20&#1089;&#1090;&#1086;&#1083;\CAODMFKT%20(&#1087;&#1088;&#1086;&#1089;&#1084;&#1086;&#1090;&#1088;&#1077;&#1085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6CF521/&#1052;&#1086;&#1080;%20&#1076;&#1086;&#1082;&#1091;&#1084;&#1077;&#1085;&#1090;&#1099;/&#1073;&#1080;&#1079;&#1085;&#1077;&#1089;-&#1087;&#1083;&#1072;&#1085;/2003%20&#1075;&#1086;&#1076;/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land\Division\&#1060;&#1086;&#1088;&#1084;&#1099;\&#1056;&#1072;&#1089;&#1096;&#1080;&#1092;&#1088;&#1086;&#1074;&#1082;&#1080;\Finished%20breakdowns\Transheet_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AVREN~1/LOCALS~1/Temp/notes600BAB/Users/peskishevazv/Desktop/&#1056;&#1069;&#1050;/&#1064;&#1040;&#1041;&#1051;&#1054;&#1053;&#1067;%20&#1060;&#1057;&#1058;/&#1082;&#1086;&#1084;&#1073;&#1080;&#1085;&#1080;&#1088;.%20&#1074;&#1099;&#1088;&#1072;&#1073;&#1086;&#1090;&#1082;&#1072;%202013/TEPLO.PREDEL.2013.M(v1.2)%20(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7.02.01\SC_W\&#1055;&#1088;&#1086;&#1075;&#1085;&#1086;&#1079;\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9335~1\LOCALS~1\Temp\bat\proverk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099-srv-02\PlaneEconomUpr\&#1040;&#1041;&#1042;&#1043;&#1044;\&#1064;&#1058;.%20&#1056;&#1040;&#1057;&#1057;&#1058;.2004%2008%203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te\net\users\_&#1059;&#1087;&#1088;&#1072;&#1074;&#1083;&#1077;&#1085;&#1080;&#1077;%20&#1090;&#1072;&#1088;&#1080;&#1092;&#1085;&#1086;&#1075;&#1086;%20&#1088;&#1077;&#1075;&#1091;&#1083;&#1080;&#1088;&#1086;&#1074;&#1072;&#1085;&#1080;&#1103;\2017%20&#1058;&#1072;&#1088;&#1080;&#1092;&#1085;&#1072;&#1103;%20&#1082;&#1072;&#1084;&#1087;&#1072;&#1085;&#1080;&#1103;%202018\&#1055;&#1089;&#1082;&#1086;&#1074;\1_&#1057;&#1086;&#1083;&#1086;&#1074;&#1100;&#1080;%20PSK.WARM.TARIFF.2018.K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5;&#1077;&#1074;&#1086;_2018_&#1054;&#1073;&#1088;&#1072;&#1079;&#1094;&#1099;%20&#1088;&#1072;&#1089;&#1095;&#1077;&#1090;&#1085;&#1099;&#1093;%20&#1090;&#1072;&#1073;&#1083;&#1080;&#1094;%20&#1087;&#1086;%20&#1092;&#1086;&#1088;&#1084;&#1080;&#1088;&#1086;&#1074;&#1072;&#1085;&#1080;&#1102;%20&#1090;&#1072;&#1088;&#1080;&#1092;&#1086;&#1074;%20&#1084;&#1077;&#1090;&#1086;&#1076;&#1086;&#1084;%20&#1080;&#1085;&#1076;&#1077;&#1082;&#1089;&#1072;&#1094;&#1080;&#1080;%20&#1091;&#1089;&#1090;&#1072;&#1085;&#1086;&#1074;&#1083;&#1077;&#1085;&#1085;&#1099;&#1093;%20&#1090;&#1072;&#1088;&#1080;&#1092;&#1086;&#1074;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7.02.01\&#1061;&#1072;&#1085;&#1086;&#1074;&#1072;\&#1043;&#1088;(27.07.00)5&#106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8;&#1089;&#1093;&#1086;&#1076;&#1085;&#1099;&#1077;%20&#1076;&#1072;&#1085;&#1085;&#1099;&#1077;%20&#1076;&#1083;&#1103;%20&#1055;&#1056;&#1054;&#1043;&#1056;&#1040;&#1052;&#1052;&#1067;/TEPLO%2043%20(v%206.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8;&#1089;&#1093;&#1086;&#1076;&#1085;&#1099;&#1077;%20&#1076;&#1072;&#1085;&#1085;&#1099;&#1077;%20&#1076;&#1083;&#1103;%20&#1055;&#1056;&#1054;&#1043;&#1056;&#1040;&#1052;&#1052;&#1067;\TEPLO%2043%20(v%206.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&#1061;&#1072;&#1085;&#1086;&#1074;&#1072;\&#1043;&#1088;(27.07.00)5&#1061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6CF521/Documents%20and%20Settings/ikonvm/&#1052;&#1086;&#1080;%20&#1076;&#1086;&#1082;&#1091;&#1084;&#1077;&#1085;&#1090;&#1099;/&#1069;&#1082;&#1089;&#1087;&#1077;&#1088;&#1090;&#1080;&#1079;&#1072;/&#1040;&#1062;&#1041;&#1050;/2010/&#1042;&#1093;&#1086;&#1076;&#1103;&#1097;&#1080;&#1077;/Tarif%202010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TSET.NET.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90;&#1076;&#1077;&#1083;%20&#1087;&#1086;%20&#1086;&#1073;&#1077;&#1089;&#1087;&#1077;&#1095;&#1077;&#1085;&#1080;&#1102;%20&#1087;&#1088;&#1086;&#1080;&#1079;&#1074;&#1086;&#1076;&#1089;&#1090;&#1074;&#1072;\&#1043;&#1088;&#1091;&#1087;&#1087;&#1072;%20&#1090;&#1086;&#1087;&#1083;&#1080;&#1074;&#1086;&#1086;&#1073;&#1077;&#1089;&#1087;&#1077;&#1095;&#1077;&#1085;&#1080;&#1103;\&#1054;&#1090;&#1095;&#1077;&#1090;&#1099;\2010\&#1056;&#1072;&#1089;&#1095;&#1077;&#1090;%20&#1090;&#1072;&#1088;&#1080;&#1092;&#1086;&#1074;%20&#1085;&#1072;%202011\GRES.2010.zatra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Eo_gk/&#1043;&#1058;&#1056;/&#1058;&#1072;&#1088;&#1080;&#1092;&#1099;%202012/EO_GK/&#1043;&#1058;&#1056;/&#1058;&#1072;&#1088;&#1080;&#1092;&#1099;%202008/&#1056;&#1072;&#1089;&#1095;&#1077;&#1090;%20&#1090;&#1072;&#1088;&#1080;&#1092;&#1086;&#1074;%20&#1085;&#1072;%202008%20&#1085;&#1072;%2013_04_2007/&#1056;&#1072;&#1089;&#1095;&#1077;&#1090;%20&#1089;%20&#1082;&#1086;&#1088;&#1088;&#1077;&#1082;&#1090;&#1080;&#1088;&#1086;&#1074;&#1082;&#1086;&#1081;%20&#1056;&#1077;&#1084;&#1086;&#1085;&#1090;/DOCUME~1/Koposova/LOCALS~1/Temp/Rar$DI01.609/&#1056;&#1072;&#1089;&#1095;&#1077;&#1090;%20&#1090;&#1072;&#1088;&#1080;&#1092;&#1086;&#1074;%20&#1085;&#1072;%20&#1087;&#1086;&#1090;&#1088;&#1077;&#1073;&#1080;&#1090;&#1077;&#1083;&#1100;&#1089;&#1082;&#1086;&#1084;%20&#1088;&#1099;&#1085;&#1082;&#1077;%20&#1087;&#1088;&#1080;&#1083;&#1086;&#1078;&#1077;&#1085;&#1080;&#1077;%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grishanov\&#1056;&#1072;&#1073;&#1086;&#1095;&#1080;&#1081;%20&#1089;&#1090;&#1086;&#1083;\CA9O4V99(%20%20&#1074;&#1080;&#1079;&#1080;&#1088;&#1086;&#1074;&#1072;&#1085;&#1080;&#1077;251207%20&#1091;&#1090;&#1086;&#1095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owner\LOCALS~1\Temp\Rar$DI00.656\Transheet_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SC_W\&#1055;&#1088;&#1086;&#1075;&#1085;&#1086;&#1079;\&#1055;&#1088;&#1086;&#1075;05_00(27.06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urwhitefacebro\&#1056;&#1072;&#1073;&#1086;&#1095;&#1080;&#1081;%20&#1089;&#1090;&#1086;&#1083;\orep.inv.net\OREP.INV.N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Eo_gk/&#1043;&#1058;&#1056;/&#1058;&#1072;&#1088;&#1080;&#1092;&#1099;%202014/&#1055;&#1088;&#1080;&#1082;&#1072;&#1079;%20&#1087;&#1086;%20&#1090;&#1072;&#1088;&#1080;&#1092;&#1072;&#1084;%20&#1043;&#1059;/22.02.2013/&#1060;&#1086;&#1088;&#1084;&#1072;%20&#1076;&#1083;&#1103;%20&#1087;&#1088;&#1077;&#1076;&#1089;&#1090;&#1072;&#1074;&#1083;&#1077;&#1085;&#1080;&#1103;%20&#1080;&#1085;&#1092;&#1086;&#1088;&#1084;&#1072;&#1094;&#1080;&#1080;%20&#1082;%20&#1055;&#1088;&#1080;&#1082;&#1072;&#1079;&#1091;%20&#1086;%20&#1090;&#1072;&#1088;&#1080;&#1092;&#1072;&#109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6CF521/Documents%20and%20Settings/ikonvm/&#1052;&#1086;&#1080;%20&#1076;&#1086;&#1082;&#1091;&#1084;&#1077;&#1085;&#1090;&#1099;/&#1069;&#1082;&#1089;&#1087;&#1077;&#1088;&#1090;&#1080;&#1079;&#1072;/&#1040;&#1062;&#1041;&#1050;/2010/&#1040;&#1062;&#1041;&#1050;%2020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Eo_gk/&#1043;&#1058;&#1056;/&#1058;&#1072;&#1088;&#1080;&#1092;&#1099;%202012/EO_GK/&#1043;&#1058;&#1056;/&#1058;&#1072;&#1088;&#1080;&#1092;&#1099;%202008/&#1056;&#1072;&#1089;&#1095;&#1077;&#1090;%20&#1090;&#1072;&#1088;&#1080;&#1092;&#1086;&#1074;%20&#1085;&#1072;%202008%20&#1085;&#1072;%2013_04_2007/&#1056;&#1072;&#1089;&#1095;&#1077;&#1090;%20&#1089;%20&#1082;&#1086;&#1088;&#1088;&#1077;&#1082;&#1090;&#1080;&#1088;&#1086;&#1074;&#1082;&#1086;&#1081;%20&#1056;&#1077;&#1084;&#1086;&#1085;&#1090;/DOCUME~1/Mazina/LOCALS~1/Temp/Rar$DI00.671/&#1058;&#1072;&#1073;&#1083;.%2020-20.1%20&#1049;%2025__25.04.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52;&#1086;&#1080;%20&#1076;&#1086;&#1082;&#1091;&#1084;&#1077;&#1085;&#1090;&#1099;\&#1052;&#1054;&#1041;\06-03-06\Var2.7%20(version%201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te.local\Users\balakireva.os\AppData\Local\Microsoft\Windows\Temporary%20Internet%20Files\Content.Outlook\YZI43F4K\&#1050;&#1086;&#1087;&#1080;&#1103;%20&#1060;&#1086;&#1088;&#1084;&#1099;%20&#1086;&#1073;&#1097;&#1080;&#1077;%20&#1087;&#1083;&#1072;&#1085;%202015%20&#1075;&#1086;&#1076;&#1072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11_01%20&#1053;&#1086;&#1103;&#1073;&#1088;&#1100;\~&#1053;&#1086;&#1103;&#1073;&#1088;&#110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17\d\ECONOM\PROIZV\2001%20&#1075;&#1086;&#1076;\PR2001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10_01%20&#1054;&#1082;&#1090;&#1103;&#1073;&#1088;&#1100;\&#1054;&#1082;&#1090;&#1103;&#1073;&#1088;&#110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2001-11%20&#1053;&#1086;&#1103;&#1073;&#1088;&#1100;\~&#1053;&#1086;&#1103;&#1073;&#1088;&#110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_&#1054;&#1090;&#1095;&#1077;&#1090;&#1085;&#1086;&#1089;&#1090;&#1100;%20&#1089;&#1077;&#1090;\&#1060;&#1086;&#1088;&#1084;&#1099;%20&#1086;&#1090;&#1095;&#1077;&#1090;&#1085;&#1086;&#1089;&#1090;&#1100;%20&#1056;&#1055;&#1040;%20&#1085;&#1072;%20&#1086;&#1082;&#1090;&#1103;&#1073;&#1088;&#1100;%20(&#1076;&#1083;&#1103;%20&#1060;&#1080;&#1085;&#1041;&#1091;&#1093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Eo_gk/&#1043;&#1058;&#1056;/&#1058;&#1072;&#1088;&#1080;&#1092;&#1099;%202010/&#1055;&#1088;&#1080;&#1082;&#1072;&#1079;%20&#1043;&#1059;%20&#1087;&#1086;%20&#1090;&#1072;&#1088;&#1080;&#1092;&#1072;&#1084;/GRES.2010.zatra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1\VOL1\DOCUMENT\Remont\Plan\2005\&#1053;&#1086;&#1074;&#1072;&#1103;%20&#1087;&#1072;&#1087;&#1082;&#1072;\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~&#1057;&#1077;&#1085;&#1090;&#1103;&#1073;&#1088;&#1100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TMP\&#1054;&#1082;&#1090;&#1103;&#1073;&#1088;&#1100;%20(&#1087;&#1083;&#1072;&#108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6CF521/ECONOM/IZDERSKI/IZDPL200/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zina\&#1085;&#1086;&#1074;&#1072;&#1103;%20&#1089;&#1090;&#1088;&#1091;&#1082;&#1090;&#1091;&#1088;&#1072;\WINDOWS\TEMP\bat\242F9CA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ARD\FOR-ALL\&#1052;&#1086;&#1080;%20&#1076;&#1086;&#1082;&#1091;&#1084;&#1077;&#1085;&#1090;&#1099;%20&#1085;&#1072;%20&#1089;&#1077;&#1088;&#1074;&#1077;&#1088;&#1077;\1999%20&#1075;\&#1040;&#1085;&#1072;&#1083;&#1080;&#1079;%20%20&#1079;&#1072;%20%20&#1075;&#1086;&#1076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ARD\FOR-ALL\&#1052;&#1086;&#1080;%20&#1076;&#1086;&#1082;&#1091;&#1084;&#1077;&#1085;&#1090;&#1099;%20&#1085;&#1072;%20&#1089;&#1077;&#1088;&#1074;&#1077;&#1088;&#1077;\1999%20&#1075;\&#1040;&#1085;&#1072;&#1083;&#1080;&#1079;%201%20&#1087;&#1086;&#1083;&#1091;&#1075;&#1086;&#1076;&#1080;&#1103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_&#1044;&#1086;&#1082;&#1091;&#1084;&#1077;&#1085;&#1090;&#1099;%20&#1056;&#1048;\_&#1087;&#1086;%20&#1056;&#1091;&#1089;&#1089;&#1082;&#1086;&#1084;&#1091;%20&#1072;&#1074;&#1090;&#1086;&#1073;&#1091;&#1089;&#1091;\_&#1054;&#1090;&#1095;&#1077;&#1090;&#1099;\08_&#1040;&#1074;&#1075;&#1091;&#1089;&#1090;\~&#1040;&#1074;&#1075;&#1091;&#1089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61;&#1072;&#1085;&#1086;&#1074;&#1072;\&#1043;&#1088;(27.07.00)5&#106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ARD\users\&#1044;&#1083;&#1103;%20&#1086;&#1073;&#1084;&#1077;&#1085;&#1072;%20&#1074;%20&#1055;&#1041;&#1059;\&#1040;&#1085;&#1072;&#1083;&#1080;&#1079;\&#1057;&#1084;&#1077;&#1090;&#1099;%20%20&#1085;&#1072;&#1082;&#1083;&#1072;&#1076;&#1085;&#1099;&#1093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SC_W\&#1055;&#1088;&#1086;&#1075;&#1085;&#1086;&#1079;\&#1055;&#1088;&#1086;&#1075;05_00(27.06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Eo_gk/&#1043;&#1058;&#1056;/&#1058;&#1072;&#1088;&#1080;&#1092;&#1099;%202011/&#1055;&#1088;&#1080;&#1082;&#1072;&#1079;%20&#1087;&#1086;%20&#1090;&#1072;&#1088;&#1080;&#1092;&#1072;&#1084;%20&#1043;&#1059;/&#1055;&#1088;&#1080;&#1083;&#1086;&#1078;&#1077;&#1085;&#1080;&#1077;%20&#1082;%20&#1087;&#1088;&#1080;&#1082;&#1072;&#1079;&#1091;%20&#1087;&#1086;%20&#1090;&#1072;&#1088;&#1080;&#1092;&#1072;&#1084;%202011/GRES.2011.zatr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09_01%20&#1057;&#1077;&#1085;&#1090;&#1103;&#1073;&#1088;&#1100;\~&#1057;&#1077;&#1085;&#1090;&#1103;&#1073;&#1088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_&#1044;&#1086;&#1082;&#1091;&#1084;&#1077;&#1085;&#1090;&#1099;%20&#1056;&#1048;\_&#1087;&#1086;%20&#1056;&#1091;&#1089;&#1089;&#1082;&#1086;&#1084;&#1091;%20&#1072;&#1074;&#1090;&#1086;&#1073;&#1091;&#1089;&#1091;\_&#1054;&#1090;&#1095;&#1077;&#1090;&#1099;\&#1040;&#1074;&#1075;&#1091;&#1089;&#1090;\~&#1040;&#1074;&#1075;&#1091;&#1089;&#109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PiPR\Plan\P_2005\Pl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&#1060;&#1077;&#1074;&#1088;&#1072;&#1083;&#110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dk7\c_k7\&#1052;&#1086;&#1080;%20&#1076;&#1086;&#1082;&#1091;&#1084;&#1077;&#1085;&#1090;&#1099;\&#1052;&#1072;&#1084;&#1080;&#1085;&#1072;%20&#1054;.&#1042;\&#1054;&#1090;&#1095;&#1077;&#1090;&#1099;%20&#1056;&#1091;&#1089;&#1087;&#1088;&#1086;&#1084;&#1072;&#1074;&#1090;&#1086;\&#1040;&#1074;&#1075;&#1091;&#1089;&#109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ova\&#1056;&#1099;&#1082;&#1086;&#1074;&#1072;\Documents%20and%20Settings\Andrey\My%20Documents\2003\&#1055;&#1051;&#1040;&#1053;\&#1055;&#1083;&#1072;&#1085;%20&#1084;&#1072;&#1088;&#1090;%20030303\&#1058;&#1086;&#1088;&#1075;&#1086;&#1074;&#1099;&#1077;%20&#1076;&#1086;&#1084;&#1072;\&#1055;&#1083;&#1072;&#1085;%20&#1041;&#1080;&#1079;&#1085;&#1077;&#1089;%20&#1084;&#1072;&#1088;&#1090;%20139%20-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rakozyabra/&#1056;&#1072;&#1073;&#1086;&#1095;&#1080;&#1081;%20&#1089;&#1090;&#1086;&#1083;/CAODMFKT%20(&#1087;&#1088;&#1086;&#1089;&#1084;&#1086;&#1090;&#1088;&#1077;&#1085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te.local\users\_&#1041;&#1044;&#1056;-2015\&#1041;&#1070;&#1044;&#1046;&#1045;&#1058;&#1067;-2015%20&#1076;&#1083;&#1103;%20&#1082;&#1086;&#1085;&#1089;&#1086;&#1083;&#1080;&#1076;&#1072;&#1094;&#1080;&#1080;\&#1040;&#1088;&#1084;&#1072;&#1074;&#1080;&#1088;%20&#1086;&#1090;%2025%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13\V2008-2011%2081208%20var&#1050;50&#1082;&#1083;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оставок"/>
      <sheetName val="План поставок (3)"/>
      <sheetName val="План поставок (2)"/>
      <sheetName val="Лист1"/>
      <sheetName val="ФА ФОТ"/>
      <sheetName val="План_поставок"/>
      <sheetName val="План_поставок_(3)"/>
      <sheetName val="План_поставок_(2)"/>
      <sheetName val="виды_д-ти"/>
      <sheetName val="Реестр групп_нов_класс"/>
      <sheetName val="Групп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4"/>
      <sheetName val="df04-07"/>
      <sheetName val="df09-12"/>
      <sheetName val="df13-14"/>
      <sheetName val="Мир _цены"/>
      <sheetName val="-печ2b"/>
      <sheetName val="электро-14"/>
      <sheetName val="уголь-мазут"/>
      <sheetName val="пч-30"/>
      <sheetName val="df13-30 (2)"/>
      <sheetName val="2030-ЖКХ-газ"/>
      <sheetName val="ИЦПМЭР"/>
      <sheetName val="v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итул"/>
      <sheetName val="Прил 1"/>
      <sheetName val="Прил 2"/>
      <sheetName val="Прил 3"/>
      <sheetName val="Средний"/>
      <sheetName val="Прил_1"/>
      <sheetName val="Прил_2"/>
      <sheetName val="Прил_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"/>
      <sheetName val="ОСВ"/>
      <sheetName val="Трансф"/>
      <sheetName val="Корректировки"/>
      <sheetName val="Проверка"/>
      <sheetName val="Деб_КС"/>
      <sheetName val="Деб_ДС"/>
      <sheetName val="Кред"/>
      <sheetName val="Лизинг"/>
      <sheetName val="Векселя"/>
      <sheetName val="Выручка"/>
      <sheetName val="Сч84"/>
      <sheetName val="Сч91"/>
      <sheetName val="Сч99"/>
      <sheetName val="Свод по ГУ (14_02_2011)"/>
    </sheetNames>
    <sheetDataSet>
      <sheetData sheetId="0">
        <row r="7">
          <cell r="C7" t="str">
            <v>для расчетов</v>
          </cell>
        </row>
      </sheetData>
      <sheetData sheetId="1" refreshError="1">
        <row r="7">
          <cell r="C7" t="str">
            <v>для расчетов</v>
          </cell>
          <cell r="J7" t="str">
            <v>Остаток на</v>
          </cell>
        </row>
        <row r="8">
          <cell r="J8">
            <v>37986</v>
          </cell>
        </row>
        <row r="9">
          <cell r="C9">
            <v>1101010</v>
          </cell>
        </row>
        <row r="10">
          <cell r="C10">
            <v>1101021</v>
          </cell>
        </row>
        <row r="11">
          <cell r="C11">
            <v>1109043</v>
          </cell>
        </row>
        <row r="12">
          <cell r="C12" t="e">
            <v>#N/A</v>
          </cell>
        </row>
        <row r="13">
          <cell r="C13" t="e">
            <v>#N/A</v>
          </cell>
        </row>
        <row r="14">
          <cell r="C14" t="e">
            <v>#N/A</v>
          </cell>
        </row>
        <row r="15">
          <cell r="C15" t="e">
            <v>#N/A</v>
          </cell>
        </row>
        <row r="16">
          <cell r="C16" t="e">
            <v>#N/A</v>
          </cell>
        </row>
        <row r="17">
          <cell r="C17" t="e">
            <v>#N/A</v>
          </cell>
        </row>
        <row r="18">
          <cell r="C18" t="e">
            <v>#N/A</v>
          </cell>
        </row>
        <row r="19">
          <cell r="C19" t="e">
            <v>#N/A</v>
          </cell>
        </row>
        <row r="20">
          <cell r="C20" t="e">
            <v>#N/A</v>
          </cell>
        </row>
        <row r="21">
          <cell r="C21" t="e">
            <v>#N/A</v>
          </cell>
        </row>
        <row r="22">
          <cell r="C22" t="e">
            <v>#N/A</v>
          </cell>
        </row>
        <row r="23">
          <cell r="C23" t="e">
            <v>#N/A</v>
          </cell>
        </row>
        <row r="24">
          <cell r="C24" t="e">
            <v>#N/A</v>
          </cell>
        </row>
        <row r="25">
          <cell r="C25" t="e">
            <v>#N/A</v>
          </cell>
        </row>
        <row r="26">
          <cell r="C26" t="e">
            <v>#N/A</v>
          </cell>
        </row>
        <row r="27">
          <cell r="C27" t="e">
            <v>#N/A</v>
          </cell>
        </row>
        <row r="28">
          <cell r="C28" t="e">
            <v>#N/A</v>
          </cell>
        </row>
        <row r="29">
          <cell r="C29" t="e">
            <v>#N/A</v>
          </cell>
        </row>
        <row r="30">
          <cell r="C30" t="e">
            <v>#N/A</v>
          </cell>
        </row>
        <row r="31">
          <cell r="C31" t="e">
            <v>#N/A</v>
          </cell>
        </row>
        <row r="32">
          <cell r="C32" t="e">
            <v>#N/A</v>
          </cell>
        </row>
        <row r="33">
          <cell r="C33" t="e">
            <v>#N/A</v>
          </cell>
        </row>
        <row r="34">
          <cell r="C34" t="e">
            <v>#N/A</v>
          </cell>
        </row>
        <row r="35">
          <cell r="C35" t="e">
            <v>#N/A</v>
          </cell>
        </row>
        <row r="36">
          <cell r="C36" t="e">
            <v>#N/A</v>
          </cell>
        </row>
        <row r="37">
          <cell r="C37" t="e">
            <v>#N/A</v>
          </cell>
        </row>
        <row r="38">
          <cell r="C38" t="e">
            <v>#N/A</v>
          </cell>
        </row>
        <row r="39">
          <cell r="C39" t="e">
            <v>#N/A</v>
          </cell>
        </row>
        <row r="40">
          <cell r="C40" t="e">
            <v>#N/A</v>
          </cell>
        </row>
        <row r="41">
          <cell r="C41" t="e">
            <v>#N/A</v>
          </cell>
        </row>
        <row r="42">
          <cell r="C42" t="e">
            <v>#N/A</v>
          </cell>
        </row>
        <row r="43">
          <cell r="C43" t="e">
            <v>#N/A</v>
          </cell>
        </row>
        <row r="44">
          <cell r="C44" t="e">
            <v>#N/A</v>
          </cell>
        </row>
        <row r="45">
          <cell r="C45" t="e">
            <v>#N/A</v>
          </cell>
        </row>
        <row r="46">
          <cell r="C46" t="e">
            <v>#N/A</v>
          </cell>
        </row>
        <row r="47">
          <cell r="C47" t="e">
            <v>#N/A</v>
          </cell>
        </row>
        <row r="48">
          <cell r="C48" t="e">
            <v>#N/A</v>
          </cell>
        </row>
        <row r="49">
          <cell r="C49" t="e">
            <v>#N/A</v>
          </cell>
        </row>
        <row r="50">
          <cell r="C50" t="e">
            <v>#N/A</v>
          </cell>
        </row>
        <row r="51">
          <cell r="C51" t="e">
            <v>#N/A</v>
          </cell>
        </row>
        <row r="52">
          <cell r="C52" t="e">
            <v>#N/A</v>
          </cell>
        </row>
        <row r="53">
          <cell r="C53" t="e">
            <v>#N/A</v>
          </cell>
        </row>
        <row r="54">
          <cell r="C54" t="e">
            <v>#N/A</v>
          </cell>
        </row>
        <row r="55">
          <cell r="C55" t="e">
            <v>#N/A</v>
          </cell>
        </row>
        <row r="56">
          <cell r="C56" t="e">
            <v>#N/A</v>
          </cell>
        </row>
        <row r="57">
          <cell r="C57" t="e">
            <v>#N/A</v>
          </cell>
        </row>
        <row r="58">
          <cell r="C58" t="e">
            <v>#N/A</v>
          </cell>
        </row>
        <row r="59">
          <cell r="C59" t="e">
            <v>#N/A</v>
          </cell>
        </row>
        <row r="60">
          <cell r="C60" t="e">
            <v>#N/A</v>
          </cell>
        </row>
        <row r="61">
          <cell r="C61" t="e">
            <v>#N/A</v>
          </cell>
        </row>
        <row r="62">
          <cell r="C62" t="e">
            <v>#N/A</v>
          </cell>
        </row>
        <row r="63">
          <cell r="C63" t="e">
            <v>#N/A</v>
          </cell>
        </row>
        <row r="64">
          <cell r="C64" t="e">
            <v>#N/A</v>
          </cell>
        </row>
        <row r="65">
          <cell r="C65" t="e">
            <v>#N/A</v>
          </cell>
        </row>
        <row r="66">
          <cell r="C66" t="e">
            <v>#N/A</v>
          </cell>
        </row>
        <row r="67">
          <cell r="C67" t="e">
            <v>#N/A</v>
          </cell>
        </row>
        <row r="68">
          <cell r="C68" t="e">
            <v>#N/A</v>
          </cell>
        </row>
        <row r="69">
          <cell r="C69" t="e">
            <v>#N/A</v>
          </cell>
        </row>
        <row r="70">
          <cell r="C70" t="e">
            <v>#N/A</v>
          </cell>
        </row>
        <row r="71">
          <cell r="C71" t="e">
            <v>#N/A</v>
          </cell>
        </row>
        <row r="72">
          <cell r="C72" t="e">
            <v>#N/A</v>
          </cell>
        </row>
        <row r="73">
          <cell r="C73" t="e">
            <v>#N/A</v>
          </cell>
        </row>
        <row r="74">
          <cell r="C74" t="e">
            <v>#N/A</v>
          </cell>
        </row>
        <row r="75">
          <cell r="C75" t="e">
            <v>#N/A</v>
          </cell>
        </row>
        <row r="76">
          <cell r="C76" t="e">
            <v>#N/A</v>
          </cell>
        </row>
        <row r="77">
          <cell r="C77" t="e">
            <v>#N/A</v>
          </cell>
        </row>
        <row r="78">
          <cell r="C78" t="e">
            <v>#N/A</v>
          </cell>
        </row>
        <row r="79">
          <cell r="C79" t="e">
            <v>#N/A</v>
          </cell>
        </row>
        <row r="80">
          <cell r="C80" t="e">
            <v>#N/A</v>
          </cell>
        </row>
        <row r="81">
          <cell r="C81" t="e">
            <v>#N/A</v>
          </cell>
        </row>
        <row r="82">
          <cell r="C82" t="e">
            <v>#N/A</v>
          </cell>
        </row>
        <row r="83">
          <cell r="C83" t="e">
            <v>#N/A</v>
          </cell>
        </row>
        <row r="84">
          <cell r="C84" t="e">
            <v>#N/A</v>
          </cell>
        </row>
        <row r="85">
          <cell r="C85" t="e">
            <v>#N/A</v>
          </cell>
        </row>
        <row r="86">
          <cell r="C86" t="e">
            <v>#N/A</v>
          </cell>
        </row>
        <row r="87">
          <cell r="C87" t="e">
            <v>#N/A</v>
          </cell>
        </row>
        <row r="88">
          <cell r="C88" t="e">
            <v>#N/A</v>
          </cell>
        </row>
        <row r="89">
          <cell r="C89" t="e">
            <v>#N/A</v>
          </cell>
        </row>
        <row r="90">
          <cell r="C90" t="e">
            <v>#N/A</v>
          </cell>
        </row>
        <row r="91">
          <cell r="C91" t="e">
            <v>#N/A</v>
          </cell>
        </row>
        <row r="92">
          <cell r="C92" t="e">
            <v>#N/A</v>
          </cell>
        </row>
        <row r="93">
          <cell r="C93" t="e">
            <v>#N/A</v>
          </cell>
        </row>
        <row r="94">
          <cell r="C94" t="e">
            <v>#N/A</v>
          </cell>
        </row>
        <row r="95">
          <cell r="C95" t="e">
            <v>#N/A</v>
          </cell>
        </row>
        <row r="96">
          <cell r="C96" t="e">
            <v>#N/A</v>
          </cell>
        </row>
        <row r="97">
          <cell r="C97" t="e">
            <v>#N/A</v>
          </cell>
        </row>
        <row r="98">
          <cell r="C98" t="e">
            <v>#N/A</v>
          </cell>
        </row>
        <row r="99">
          <cell r="C99" t="e">
            <v>#N/A</v>
          </cell>
        </row>
        <row r="100">
          <cell r="C100" t="e">
            <v>#N/A</v>
          </cell>
        </row>
        <row r="101">
          <cell r="C101" t="e">
            <v>#N/A</v>
          </cell>
        </row>
        <row r="102">
          <cell r="C102" t="e">
            <v>#N/A</v>
          </cell>
        </row>
        <row r="103">
          <cell r="C103" t="e">
            <v>#N/A</v>
          </cell>
        </row>
        <row r="104">
          <cell r="C104" t="e">
            <v>#N/A</v>
          </cell>
        </row>
        <row r="105">
          <cell r="C105" t="e">
            <v>#N/A</v>
          </cell>
        </row>
        <row r="106">
          <cell r="C106" t="e">
            <v>#N/A</v>
          </cell>
        </row>
        <row r="107">
          <cell r="C107" t="e">
            <v>#N/A</v>
          </cell>
        </row>
        <row r="108">
          <cell r="C108" t="e">
            <v>#N/A</v>
          </cell>
        </row>
        <row r="109">
          <cell r="C109" t="e">
            <v>#N/A</v>
          </cell>
        </row>
        <row r="110">
          <cell r="C110" t="e">
            <v>#N/A</v>
          </cell>
        </row>
        <row r="111">
          <cell r="C111" t="e">
            <v>#N/A</v>
          </cell>
        </row>
        <row r="112">
          <cell r="C112" t="e">
            <v>#N/A</v>
          </cell>
        </row>
        <row r="113">
          <cell r="C113" t="e">
            <v>#N/A</v>
          </cell>
        </row>
        <row r="114">
          <cell r="C114" t="e">
            <v>#N/A</v>
          </cell>
        </row>
        <row r="115">
          <cell r="C115" t="e">
            <v>#N/A</v>
          </cell>
        </row>
        <row r="116">
          <cell r="C116" t="e">
            <v>#N/A</v>
          </cell>
        </row>
        <row r="117">
          <cell r="C117" t="e">
            <v>#N/A</v>
          </cell>
        </row>
        <row r="118">
          <cell r="C118" t="e">
            <v>#N/A</v>
          </cell>
        </row>
        <row r="119">
          <cell r="C119" t="e">
            <v>#N/A</v>
          </cell>
        </row>
        <row r="120">
          <cell r="C120" t="e">
            <v>#N/A</v>
          </cell>
        </row>
        <row r="121">
          <cell r="C121" t="e">
            <v>#N/A</v>
          </cell>
        </row>
        <row r="122">
          <cell r="C122" t="e">
            <v>#N/A</v>
          </cell>
        </row>
        <row r="123">
          <cell r="C123" t="e">
            <v>#N/A</v>
          </cell>
        </row>
        <row r="124">
          <cell r="C124" t="e">
            <v>#N/A</v>
          </cell>
        </row>
        <row r="125">
          <cell r="C125" t="e">
            <v>#N/A</v>
          </cell>
        </row>
        <row r="126">
          <cell r="C126" t="e">
            <v>#N/A</v>
          </cell>
        </row>
        <row r="127">
          <cell r="C127" t="e">
            <v>#N/A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  <row r="570">
          <cell r="C570" t="e">
            <v>#N/A</v>
          </cell>
        </row>
        <row r="571">
          <cell r="C571" t="e">
            <v>#N/A</v>
          </cell>
        </row>
        <row r="572">
          <cell r="C572" t="e">
            <v>#N/A</v>
          </cell>
        </row>
        <row r="573">
          <cell r="C573" t="e">
            <v>#N/A</v>
          </cell>
        </row>
        <row r="574">
          <cell r="C574" t="e">
            <v>#N/A</v>
          </cell>
        </row>
        <row r="575">
          <cell r="C575" t="e">
            <v>#N/A</v>
          </cell>
        </row>
        <row r="576">
          <cell r="C576" t="e">
            <v>#N/A</v>
          </cell>
        </row>
        <row r="577">
          <cell r="C577" t="e">
            <v>#N/A</v>
          </cell>
        </row>
        <row r="578">
          <cell r="C578" t="e">
            <v>#N/A</v>
          </cell>
        </row>
        <row r="579">
          <cell r="C579" t="e">
            <v>#N/A</v>
          </cell>
        </row>
        <row r="580">
          <cell r="C580" t="e">
            <v>#N/A</v>
          </cell>
        </row>
        <row r="581">
          <cell r="C581" t="e">
            <v>#N/A</v>
          </cell>
        </row>
        <row r="582">
          <cell r="C582" t="e">
            <v>#N/A</v>
          </cell>
        </row>
        <row r="583">
          <cell r="C583" t="e">
            <v>#N/A</v>
          </cell>
        </row>
        <row r="584">
          <cell r="C584" t="e">
            <v>#N/A</v>
          </cell>
        </row>
        <row r="585">
          <cell r="C585" t="e">
            <v>#N/A</v>
          </cell>
        </row>
        <row r="586">
          <cell r="C586" t="e">
            <v>#N/A</v>
          </cell>
        </row>
        <row r="587">
          <cell r="C587" t="e">
            <v>#N/A</v>
          </cell>
        </row>
        <row r="588">
          <cell r="C588" t="e">
            <v>#N/A</v>
          </cell>
        </row>
        <row r="589">
          <cell r="C589" t="e">
            <v>#N/A</v>
          </cell>
        </row>
        <row r="590">
          <cell r="C590" t="e">
            <v>#N/A</v>
          </cell>
        </row>
        <row r="591">
          <cell r="C591" t="e">
            <v>#N/A</v>
          </cell>
        </row>
        <row r="592">
          <cell r="C592" t="e">
            <v>#N/A</v>
          </cell>
        </row>
        <row r="593">
          <cell r="C593" t="e">
            <v>#N/A</v>
          </cell>
        </row>
        <row r="594">
          <cell r="C594" t="e">
            <v>#N/A</v>
          </cell>
        </row>
        <row r="595">
          <cell r="C595" t="e">
            <v>#N/A</v>
          </cell>
        </row>
        <row r="596">
          <cell r="C596" t="e">
            <v>#N/A</v>
          </cell>
        </row>
        <row r="597">
          <cell r="C597" t="e">
            <v>#N/A</v>
          </cell>
        </row>
        <row r="598">
          <cell r="C598" t="e">
            <v>#N/A</v>
          </cell>
        </row>
        <row r="599">
          <cell r="C599" t="e">
            <v>#N/A</v>
          </cell>
        </row>
        <row r="600">
          <cell r="C600" t="e">
            <v>#N/A</v>
          </cell>
        </row>
        <row r="601">
          <cell r="C601" t="e">
            <v>#N/A</v>
          </cell>
        </row>
        <row r="602">
          <cell r="C602" t="e">
            <v>#N/A</v>
          </cell>
        </row>
        <row r="603">
          <cell r="C603" t="e">
            <v>#N/A</v>
          </cell>
        </row>
        <row r="604">
          <cell r="C604" t="e">
            <v>#N/A</v>
          </cell>
        </row>
        <row r="605">
          <cell r="C605" t="e">
            <v>#N/A</v>
          </cell>
        </row>
        <row r="606">
          <cell r="C606" t="e">
            <v>#N/A</v>
          </cell>
        </row>
        <row r="607">
          <cell r="C607" t="e">
            <v>#N/A</v>
          </cell>
        </row>
        <row r="608">
          <cell r="C608" t="e">
            <v>#N/A</v>
          </cell>
        </row>
        <row r="609">
          <cell r="C609" t="e">
            <v>#N/A</v>
          </cell>
        </row>
        <row r="610">
          <cell r="C610" t="e">
            <v>#N/A</v>
          </cell>
        </row>
        <row r="611">
          <cell r="C611" t="e">
            <v>#N/A</v>
          </cell>
        </row>
        <row r="612">
          <cell r="C612" t="e">
            <v>#N/A</v>
          </cell>
        </row>
        <row r="613">
          <cell r="C613" t="e">
            <v>#N/A</v>
          </cell>
        </row>
        <row r="614">
          <cell r="C614" t="e">
            <v>#N/A</v>
          </cell>
        </row>
        <row r="615">
          <cell r="C615" t="e">
            <v>#N/A</v>
          </cell>
        </row>
        <row r="616">
          <cell r="C616" t="e">
            <v>#N/A</v>
          </cell>
        </row>
        <row r="617">
          <cell r="C617" t="e">
            <v>#N/A</v>
          </cell>
        </row>
        <row r="618">
          <cell r="C618" t="e">
            <v>#N/A</v>
          </cell>
        </row>
        <row r="619">
          <cell r="C619" t="e">
            <v>#N/A</v>
          </cell>
        </row>
        <row r="620">
          <cell r="C620" t="e">
            <v>#N/A</v>
          </cell>
        </row>
        <row r="621">
          <cell r="C621" t="e">
            <v>#N/A</v>
          </cell>
        </row>
        <row r="622">
          <cell r="C622" t="e">
            <v>#N/A</v>
          </cell>
        </row>
        <row r="623">
          <cell r="C623" t="e">
            <v>#N/A</v>
          </cell>
        </row>
        <row r="624">
          <cell r="C624" t="e">
            <v>#N/A</v>
          </cell>
        </row>
        <row r="625">
          <cell r="C625" t="e">
            <v>#N/A</v>
          </cell>
        </row>
        <row r="626">
          <cell r="C626" t="e">
            <v>#N/A</v>
          </cell>
        </row>
        <row r="627">
          <cell r="C627" t="e">
            <v>#N/A</v>
          </cell>
        </row>
        <row r="628">
          <cell r="C628" t="e">
            <v>#N/A</v>
          </cell>
        </row>
        <row r="629">
          <cell r="C629" t="e">
            <v>#N/A</v>
          </cell>
        </row>
        <row r="630">
          <cell r="C630" t="e">
            <v>#N/A</v>
          </cell>
        </row>
        <row r="631">
          <cell r="C631" t="e">
            <v>#N/A</v>
          </cell>
        </row>
        <row r="632">
          <cell r="C632" t="e">
            <v>#N/A</v>
          </cell>
        </row>
        <row r="633">
          <cell r="C633" t="e">
            <v>#N/A</v>
          </cell>
        </row>
        <row r="634">
          <cell r="C634" t="e">
            <v>#N/A</v>
          </cell>
        </row>
        <row r="635">
          <cell r="C635" t="e">
            <v>#N/A</v>
          </cell>
        </row>
        <row r="636">
          <cell r="C636" t="e">
            <v>#N/A</v>
          </cell>
        </row>
        <row r="637">
          <cell r="C637" t="e">
            <v>#N/A</v>
          </cell>
        </row>
        <row r="638">
          <cell r="C638" t="e">
            <v>#N/A</v>
          </cell>
        </row>
        <row r="639">
          <cell r="C639" t="e">
            <v>#N/A</v>
          </cell>
        </row>
        <row r="640">
          <cell r="C640" t="e">
            <v>#N/A</v>
          </cell>
        </row>
        <row r="641">
          <cell r="C641" t="e">
            <v>#N/A</v>
          </cell>
        </row>
        <row r="642">
          <cell r="C642" t="e">
            <v>#N/A</v>
          </cell>
        </row>
        <row r="643">
          <cell r="C643" t="e">
            <v>#N/A</v>
          </cell>
        </row>
        <row r="644">
          <cell r="C644" t="e">
            <v>#N/A</v>
          </cell>
        </row>
        <row r="645">
          <cell r="C645" t="e">
            <v>#N/A</v>
          </cell>
        </row>
        <row r="646">
          <cell r="C646" t="e">
            <v>#N/A</v>
          </cell>
        </row>
        <row r="647">
          <cell r="C647" t="e">
            <v>#N/A</v>
          </cell>
        </row>
        <row r="648">
          <cell r="C648" t="e">
            <v>#N/A</v>
          </cell>
        </row>
        <row r="649">
          <cell r="C649" t="e">
            <v>#N/A</v>
          </cell>
        </row>
        <row r="650">
          <cell r="C650" t="e">
            <v>#N/A</v>
          </cell>
        </row>
        <row r="651">
          <cell r="C651" t="e">
            <v>#N/A</v>
          </cell>
        </row>
        <row r="652">
          <cell r="C652" t="e">
            <v>#N/A</v>
          </cell>
        </row>
        <row r="653">
          <cell r="C653" t="e">
            <v>#N/A</v>
          </cell>
        </row>
        <row r="654">
          <cell r="C654" t="e">
            <v>#N/A</v>
          </cell>
        </row>
        <row r="655">
          <cell r="C655" t="e">
            <v>#N/A</v>
          </cell>
        </row>
        <row r="656">
          <cell r="C656" t="e">
            <v>#N/A</v>
          </cell>
        </row>
        <row r="657">
          <cell r="C657" t="e">
            <v>#N/A</v>
          </cell>
        </row>
        <row r="658">
          <cell r="C658" t="e">
            <v>#N/A</v>
          </cell>
        </row>
        <row r="659">
          <cell r="C659" t="e">
            <v>#N/A</v>
          </cell>
        </row>
        <row r="660">
          <cell r="C660" t="e">
            <v>#N/A</v>
          </cell>
        </row>
        <row r="661">
          <cell r="C661" t="e">
            <v>#N/A</v>
          </cell>
        </row>
        <row r="662">
          <cell r="C662" t="e">
            <v>#N/A</v>
          </cell>
        </row>
        <row r="663">
          <cell r="C663" t="e">
            <v>#N/A</v>
          </cell>
        </row>
        <row r="664">
          <cell r="C664" t="e">
            <v>#N/A</v>
          </cell>
        </row>
        <row r="665">
          <cell r="C665" t="e">
            <v>#N/A</v>
          </cell>
        </row>
        <row r="666">
          <cell r="C666" t="e">
            <v>#N/A</v>
          </cell>
        </row>
        <row r="667">
          <cell r="C667" t="e">
            <v>#N/A</v>
          </cell>
        </row>
        <row r="668">
          <cell r="C668" t="e">
            <v>#N/A</v>
          </cell>
        </row>
        <row r="669">
          <cell r="C669" t="e">
            <v>#N/A</v>
          </cell>
        </row>
        <row r="670">
          <cell r="C670" t="e">
            <v>#N/A</v>
          </cell>
        </row>
        <row r="671">
          <cell r="C671" t="e">
            <v>#N/A</v>
          </cell>
        </row>
        <row r="672">
          <cell r="C672" t="e">
            <v>#N/A</v>
          </cell>
        </row>
        <row r="673">
          <cell r="C673" t="e">
            <v>#N/A</v>
          </cell>
        </row>
        <row r="674">
          <cell r="C674" t="e">
            <v>#N/A</v>
          </cell>
        </row>
        <row r="675">
          <cell r="C675" t="e">
            <v>#N/A</v>
          </cell>
        </row>
        <row r="676">
          <cell r="C676" t="e">
            <v>#N/A</v>
          </cell>
        </row>
        <row r="677">
          <cell r="C677" t="e">
            <v>#N/A</v>
          </cell>
        </row>
        <row r="678">
          <cell r="C678" t="e">
            <v>#N/A</v>
          </cell>
        </row>
        <row r="679">
          <cell r="C679" t="e">
            <v>#N/A</v>
          </cell>
        </row>
        <row r="680">
          <cell r="C680" t="e">
            <v>#N/A</v>
          </cell>
        </row>
        <row r="681">
          <cell r="C681" t="e">
            <v>#N/A</v>
          </cell>
        </row>
        <row r="682">
          <cell r="C682" t="e">
            <v>#N/A</v>
          </cell>
        </row>
        <row r="683">
          <cell r="C683" t="e">
            <v>#N/A</v>
          </cell>
        </row>
        <row r="684">
          <cell r="C684" t="e">
            <v>#N/A</v>
          </cell>
        </row>
        <row r="685">
          <cell r="C685" t="e">
            <v>#N/A</v>
          </cell>
        </row>
        <row r="686">
          <cell r="C686" t="e">
            <v>#N/A</v>
          </cell>
        </row>
        <row r="687">
          <cell r="C687" t="e">
            <v>#N/A</v>
          </cell>
        </row>
        <row r="688">
          <cell r="C688" t="e">
            <v>#N/A</v>
          </cell>
        </row>
        <row r="689">
          <cell r="C689" t="e">
            <v>#N/A</v>
          </cell>
        </row>
        <row r="690">
          <cell r="C690" t="e">
            <v>#N/A</v>
          </cell>
        </row>
        <row r="691">
          <cell r="C691" t="e">
            <v>#N/A</v>
          </cell>
        </row>
        <row r="692">
          <cell r="C692" t="e">
            <v>#N/A</v>
          </cell>
        </row>
        <row r="693">
          <cell r="C693" t="e">
            <v>#N/A</v>
          </cell>
        </row>
        <row r="694">
          <cell r="C694" t="e">
            <v>#N/A</v>
          </cell>
        </row>
        <row r="695">
          <cell r="C695" t="e">
            <v>#N/A</v>
          </cell>
        </row>
        <row r="696">
          <cell r="C696" t="e">
            <v>#N/A</v>
          </cell>
        </row>
        <row r="697">
          <cell r="C697" t="e">
            <v>#N/A</v>
          </cell>
        </row>
        <row r="698">
          <cell r="C698" t="e">
            <v>#N/A</v>
          </cell>
        </row>
        <row r="699">
          <cell r="C699" t="e">
            <v>#N/A</v>
          </cell>
        </row>
        <row r="700">
          <cell r="C700" t="e">
            <v>#N/A</v>
          </cell>
        </row>
        <row r="701">
          <cell r="C701" t="e">
            <v>#N/A</v>
          </cell>
        </row>
        <row r="702">
          <cell r="C702" t="e">
            <v>#N/A</v>
          </cell>
        </row>
        <row r="703">
          <cell r="C703" t="e">
            <v>#N/A</v>
          </cell>
        </row>
        <row r="704">
          <cell r="C704" t="e">
            <v>#N/A</v>
          </cell>
        </row>
        <row r="705">
          <cell r="C705" t="e">
            <v>#N/A</v>
          </cell>
        </row>
        <row r="706">
          <cell r="C706" t="e">
            <v>#N/A</v>
          </cell>
        </row>
        <row r="707">
          <cell r="C707" t="e">
            <v>#N/A</v>
          </cell>
        </row>
        <row r="708">
          <cell r="C708" t="e">
            <v>#N/A</v>
          </cell>
        </row>
        <row r="709">
          <cell r="C709" t="e">
            <v>#N/A</v>
          </cell>
        </row>
        <row r="710">
          <cell r="C710" t="e">
            <v>#N/A</v>
          </cell>
        </row>
        <row r="711">
          <cell r="C711" t="e">
            <v>#N/A</v>
          </cell>
        </row>
        <row r="712">
          <cell r="C712" t="e">
            <v>#N/A</v>
          </cell>
        </row>
        <row r="713">
          <cell r="C713" t="e">
            <v>#N/A</v>
          </cell>
        </row>
        <row r="714">
          <cell r="C714" t="e">
            <v>#N/A</v>
          </cell>
        </row>
        <row r="715">
          <cell r="C715" t="e">
            <v>#N/A</v>
          </cell>
        </row>
        <row r="716">
          <cell r="C716" t="e">
            <v>#N/A</v>
          </cell>
        </row>
        <row r="717">
          <cell r="C717" t="e">
            <v>#N/A</v>
          </cell>
        </row>
        <row r="718">
          <cell r="C718" t="e">
            <v>#N/A</v>
          </cell>
        </row>
        <row r="719">
          <cell r="C719" t="e">
            <v>#N/A</v>
          </cell>
        </row>
        <row r="720">
          <cell r="C720" t="e">
            <v>#N/A</v>
          </cell>
        </row>
        <row r="721">
          <cell r="C721" t="e">
            <v>#N/A</v>
          </cell>
        </row>
        <row r="722">
          <cell r="C722" t="e">
            <v>#N/A</v>
          </cell>
        </row>
        <row r="723">
          <cell r="C723" t="e">
            <v>#N/A</v>
          </cell>
        </row>
        <row r="724">
          <cell r="C724" t="e">
            <v>#N/A</v>
          </cell>
        </row>
        <row r="725">
          <cell r="C725" t="e">
            <v>#N/A</v>
          </cell>
        </row>
        <row r="726">
          <cell r="C726" t="e">
            <v>#N/A</v>
          </cell>
        </row>
        <row r="727">
          <cell r="C727" t="e">
            <v>#N/A</v>
          </cell>
        </row>
        <row r="728">
          <cell r="C728" t="e">
            <v>#N/A</v>
          </cell>
        </row>
        <row r="729">
          <cell r="C729" t="e">
            <v>#N/A</v>
          </cell>
        </row>
        <row r="730">
          <cell r="C730" t="e">
            <v>#N/A</v>
          </cell>
        </row>
        <row r="731">
          <cell r="C731" t="e">
            <v>#N/A</v>
          </cell>
        </row>
        <row r="732">
          <cell r="C732" t="e">
            <v>#N/A</v>
          </cell>
        </row>
        <row r="733">
          <cell r="C733" t="e">
            <v>#N/A</v>
          </cell>
        </row>
        <row r="734">
          <cell r="C734" t="e">
            <v>#N/A</v>
          </cell>
        </row>
        <row r="735">
          <cell r="C735" t="e">
            <v>#N/A</v>
          </cell>
        </row>
        <row r="736">
          <cell r="C736" t="e">
            <v>#N/A</v>
          </cell>
        </row>
        <row r="737">
          <cell r="C737" t="e">
            <v>#N/A</v>
          </cell>
        </row>
        <row r="738">
          <cell r="C738" t="e">
            <v>#N/A</v>
          </cell>
        </row>
        <row r="739">
          <cell r="C739" t="e">
            <v>#N/A</v>
          </cell>
        </row>
        <row r="740">
          <cell r="C740" t="e">
            <v>#N/A</v>
          </cell>
        </row>
        <row r="741">
          <cell r="C741" t="e">
            <v>#N/A</v>
          </cell>
        </row>
        <row r="742">
          <cell r="C742" t="e">
            <v>#N/A</v>
          </cell>
        </row>
        <row r="743">
          <cell r="C743" t="e">
            <v>#N/A</v>
          </cell>
        </row>
        <row r="744">
          <cell r="C744" t="e">
            <v>#N/A</v>
          </cell>
        </row>
        <row r="745">
          <cell r="C745" t="e">
            <v>#N/A</v>
          </cell>
        </row>
        <row r="746">
          <cell r="C746" t="e">
            <v>#N/A</v>
          </cell>
        </row>
        <row r="747">
          <cell r="C747" t="e">
            <v>#N/A</v>
          </cell>
        </row>
        <row r="748">
          <cell r="C748" t="e">
            <v>#N/A</v>
          </cell>
        </row>
        <row r="749">
          <cell r="C749" t="e">
            <v>#N/A</v>
          </cell>
        </row>
        <row r="750">
          <cell r="C750" t="e">
            <v>#N/A</v>
          </cell>
        </row>
        <row r="751">
          <cell r="C751" t="e">
            <v>#N/A</v>
          </cell>
        </row>
        <row r="752">
          <cell r="C752" t="e">
            <v>#N/A</v>
          </cell>
        </row>
        <row r="753">
          <cell r="C753" t="e">
            <v>#N/A</v>
          </cell>
        </row>
        <row r="754">
          <cell r="C754" t="e">
            <v>#N/A</v>
          </cell>
        </row>
        <row r="755">
          <cell r="C755" t="e">
            <v>#N/A</v>
          </cell>
        </row>
        <row r="756">
          <cell r="C756" t="e">
            <v>#N/A</v>
          </cell>
        </row>
        <row r="757">
          <cell r="C757" t="e">
            <v>#N/A</v>
          </cell>
        </row>
        <row r="758">
          <cell r="C758" t="e">
            <v>#N/A</v>
          </cell>
        </row>
        <row r="759">
          <cell r="C759" t="e">
            <v>#N/A</v>
          </cell>
        </row>
        <row r="760">
          <cell r="C760" t="e">
            <v>#N/A</v>
          </cell>
        </row>
        <row r="761">
          <cell r="C761" t="e">
            <v>#N/A</v>
          </cell>
        </row>
        <row r="762">
          <cell r="C762" t="e">
            <v>#N/A</v>
          </cell>
        </row>
        <row r="763">
          <cell r="C763" t="e">
            <v>#N/A</v>
          </cell>
        </row>
        <row r="764">
          <cell r="C764" t="e">
            <v>#N/A</v>
          </cell>
        </row>
        <row r="765">
          <cell r="C765" t="e">
            <v>#N/A</v>
          </cell>
        </row>
        <row r="766">
          <cell r="C766" t="e">
            <v>#N/A</v>
          </cell>
        </row>
        <row r="767">
          <cell r="C767" t="e">
            <v>#N/A</v>
          </cell>
        </row>
        <row r="768">
          <cell r="C768" t="e">
            <v>#N/A</v>
          </cell>
        </row>
        <row r="769">
          <cell r="C769" t="e">
            <v>#N/A</v>
          </cell>
        </row>
        <row r="770">
          <cell r="C770" t="e">
            <v>#N/A</v>
          </cell>
        </row>
        <row r="771">
          <cell r="C771" t="e">
            <v>#N/A</v>
          </cell>
        </row>
        <row r="772">
          <cell r="C772" t="e">
            <v>#N/A</v>
          </cell>
        </row>
        <row r="773">
          <cell r="C773" t="e">
            <v>#N/A</v>
          </cell>
        </row>
        <row r="774">
          <cell r="C774" t="e">
            <v>#N/A</v>
          </cell>
        </row>
        <row r="775">
          <cell r="C775" t="e">
            <v>#N/A</v>
          </cell>
        </row>
        <row r="776">
          <cell r="C776" t="e">
            <v>#N/A</v>
          </cell>
        </row>
        <row r="777">
          <cell r="C777" t="e">
            <v>#N/A</v>
          </cell>
        </row>
        <row r="778">
          <cell r="C778" t="e">
            <v>#N/A</v>
          </cell>
        </row>
        <row r="779">
          <cell r="C779" t="e">
            <v>#N/A</v>
          </cell>
        </row>
        <row r="780">
          <cell r="C780" t="e">
            <v>#N/A</v>
          </cell>
        </row>
        <row r="781">
          <cell r="C781" t="e">
            <v>#N/A</v>
          </cell>
        </row>
        <row r="782">
          <cell r="C782" t="e">
            <v>#N/A</v>
          </cell>
        </row>
        <row r="783">
          <cell r="C783" t="e">
            <v>#N/A</v>
          </cell>
        </row>
        <row r="784">
          <cell r="C784" t="e">
            <v>#N/A</v>
          </cell>
        </row>
        <row r="785">
          <cell r="C785" t="e">
            <v>#N/A</v>
          </cell>
        </row>
        <row r="786">
          <cell r="C786" t="e">
            <v>#N/A</v>
          </cell>
        </row>
        <row r="787">
          <cell r="C787" t="e">
            <v>#N/A</v>
          </cell>
        </row>
        <row r="788">
          <cell r="C788" t="e">
            <v>#N/A</v>
          </cell>
        </row>
        <row r="789">
          <cell r="C789" t="e">
            <v>#N/A</v>
          </cell>
        </row>
        <row r="790">
          <cell r="C790" t="e">
            <v>#N/A</v>
          </cell>
        </row>
        <row r="791">
          <cell r="C791" t="e">
            <v>#N/A</v>
          </cell>
        </row>
        <row r="792">
          <cell r="C792" t="e">
            <v>#N/A</v>
          </cell>
        </row>
        <row r="793">
          <cell r="C793" t="e">
            <v>#N/A</v>
          </cell>
        </row>
        <row r="794">
          <cell r="C794" t="e">
            <v>#N/A</v>
          </cell>
        </row>
        <row r="795">
          <cell r="C795" t="e">
            <v>#N/A</v>
          </cell>
        </row>
        <row r="796">
          <cell r="C796" t="e">
            <v>#N/A</v>
          </cell>
        </row>
        <row r="797">
          <cell r="C797" t="e">
            <v>#N/A</v>
          </cell>
        </row>
        <row r="798">
          <cell r="C798" t="e">
            <v>#N/A</v>
          </cell>
        </row>
        <row r="799">
          <cell r="C799" t="e">
            <v>#N/A</v>
          </cell>
        </row>
        <row r="800">
          <cell r="C800" t="e">
            <v>#N/A</v>
          </cell>
        </row>
        <row r="801">
          <cell r="C801" t="e">
            <v>#N/A</v>
          </cell>
        </row>
        <row r="802">
          <cell r="C802" t="e">
            <v>#N/A</v>
          </cell>
        </row>
        <row r="803">
          <cell r="C803" t="e">
            <v>#N/A</v>
          </cell>
        </row>
        <row r="804">
          <cell r="C804" t="e">
            <v>#N/A</v>
          </cell>
        </row>
        <row r="805">
          <cell r="C805" t="e">
            <v>#N/A</v>
          </cell>
        </row>
        <row r="806">
          <cell r="C806" t="e">
            <v>#N/A</v>
          </cell>
        </row>
        <row r="807">
          <cell r="C807" t="e">
            <v>#N/A</v>
          </cell>
        </row>
        <row r="808">
          <cell r="C808" t="e">
            <v>#N/A</v>
          </cell>
        </row>
        <row r="809">
          <cell r="C809" t="e">
            <v>#N/A</v>
          </cell>
        </row>
        <row r="810">
          <cell r="C810" t="e">
            <v>#N/A</v>
          </cell>
        </row>
        <row r="811">
          <cell r="C811" t="e">
            <v>#N/A</v>
          </cell>
        </row>
        <row r="812">
          <cell r="C812" t="e">
            <v>#N/A</v>
          </cell>
        </row>
        <row r="813">
          <cell r="C813" t="e">
            <v>#N/A</v>
          </cell>
        </row>
        <row r="814">
          <cell r="C814" t="e">
            <v>#N/A</v>
          </cell>
        </row>
        <row r="815">
          <cell r="C815" t="e">
            <v>#N/A</v>
          </cell>
        </row>
        <row r="816">
          <cell r="C816" t="e">
            <v>#N/A</v>
          </cell>
        </row>
        <row r="817">
          <cell r="C817" t="e">
            <v>#N/A</v>
          </cell>
        </row>
        <row r="818">
          <cell r="C818" t="e">
            <v>#N/A</v>
          </cell>
        </row>
        <row r="819">
          <cell r="C819" t="e">
            <v>#N/A</v>
          </cell>
        </row>
        <row r="820">
          <cell r="C820" t="e">
            <v>#N/A</v>
          </cell>
        </row>
        <row r="821">
          <cell r="C821" t="e">
            <v>#N/A</v>
          </cell>
        </row>
        <row r="822">
          <cell r="C822" t="e">
            <v>#N/A</v>
          </cell>
        </row>
        <row r="823">
          <cell r="C823" t="e">
            <v>#N/A</v>
          </cell>
        </row>
        <row r="824">
          <cell r="C824" t="e">
            <v>#N/A</v>
          </cell>
        </row>
        <row r="825">
          <cell r="C825" t="e">
            <v>#N/A</v>
          </cell>
        </row>
        <row r="826">
          <cell r="C826" t="e">
            <v>#N/A</v>
          </cell>
        </row>
        <row r="827">
          <cell r="C827" t="e">
            <v>#N/A</v>
          </cell>
        </row>
        <row r="828">
          <cell r="C828" t="e">
            <v>#N/A</v>
          </cell>
        </row>
        <row r="829">
          <cell r="C829" t="e">
            <v>#N/A</v>
          </cell>
        </row>
        <row r="830">
          <cell r="C830" t="e">
            <v>#N/A</v>
          </cell>
        </row>
        <row r="831">
          <cell r="C831" t="e">
            <v>#N/A</v>
          </cell>
        </row>
        <row r="832">
          <cell r="C832" t="e">
            <v>#N/A</v>
          </cell>
        </row>
        <row r="833">
          <cell r="C833" t="e">
            <v>#N/A</v>
          </cell>
        </row>
        <row r="834">
          <cell r="C834" t="e">
            <v>#N/A</v>
          </cell>
        </row>
        <row r="835">
          <cell r="C835" t="e">
            <v>#N/A</v>
          </cell>
        </row>
        <row r="836">
          <cell r="C836" t="e">
            <v>#N/A</v>
          </cell>
        </row>
        <row r="837">
          <cell r="C837" t="e">
            <v>#N/A</v>
          </cell>
        </row>
        <row r="838">
          <cell r="C838" t="e">
            <v>#N/A</v>
          </cell>
        </row>
        <row r="839">
          <cell r="C839" t="e">
            <v>#N/A</v>
          </cell>
        </row>
        <row r="840">
          <cell r="C840" t="e">
            <v>#N/A</v>
          </cell>
        </row>
        <row r="841">
          <cell r="C841" t="e">
            <v>#N/A</v>
          </cell>
        </row>
        <row r="842">
          <cell r="C842" t="e">
            <v>#N/A</v>
          </cell>
        </row>
        <row r="843">
          <cell r="C843" t="e">
            <v>#N/A</v>
          </cell>
        </row>
        <row r="844">
          <cell r="C844" t="e">
            <v>#N/A</v>
          </cell>
        </row>
        <row r="845">
          <cell r="C845" t="e">
            <v>#N/A</v>
          </cell>
        </row>
        <row r="846">
          <cell r="C846" t="e">
            <v>#N/A</v>
          </cell>
        </row>
        <row r="847">
          <cell r="C847" t="e">
            <v>#N/A</v>
          </cell>
        </row>
        <row r="848">
          <cell r="C848" t="e">
            <v>#N/A</v>
          </cell>
        </row>
        <row r="849">
          <cell r="C849" t="e">
            <v>#N/A</v>
          </cell>
        </row>
        <row r="850">
          <cell r="C850" t="e">
            <v>#N/A</v>
          </cell>
        </row>
        <row r="851">
          <cell r="C851" t="e">
            <v>#N/A</v>
          </cell>
        </row>
        <row r="852">
          <cell r="C852" t="e">
            <v>#N/A</v>
          </cell>
        </row>
        <row r="853">
          <cell r="C853" t="e">
            <v>#N/A</v>
          </cell>
        </row>
        <row r="854">
          <cell r="C854" t="e">
            <v>#N/A</v>
          </cell>
        </row>
        <row r="855">
          <cell r="C855" t="e">
            <v>#N/A</v>
          </cell>
        </row>
        <row r="856">
          <cell r="C856" t="e">
            <v>#N/A</v>
          </cell>
        </row>
        <row r="857">
          <cell r="C857" t="e">
            <v>#N/A</v>
          </cell>
        </row>
        <row r="858">
          <cell r="C858" t="e">
            <v>#N/A</v>
          </cell>
        </row>
        <row r="859">
          <cell r="C859" t="e">
            <v>#N/A</v>
          </cell>
        </row>
        <row r="860">
          <cell r="C860" t="e">
            <v>#N/A</v>
          </cell>
        </row>
        <row r="861">
          <cell r="C861" t="e">
            <v>#N/A</v>
          </cell>
        </row>
        <row r="862">
          <cell r="C862" t="e">
            <v>#N/A</v>
          </cell>
        </row>
        <row r="863">
          <cell r="C863" t="e">
            <v>#N/A</v>
          </cell>
        </row>
        <row r="864">
          <cell r="C864" t="e">
            <v>#N/A</v>
          </cell>
        </row>
        <row r="865">
          <cell r="C865" t="e">
            <v>#N/A</v>
          </cell>
        </row>
        <row r="866">
          <cell r="C866" t="e">
            <v>#N/A</v>
          </cell>
        </row>
        <row r="867">
          <cell r="C867" t="e">
            <v>#N/A</v>
          </cell>
        </row>
        <row r="868">
          <cell r="C868" t="e">
            <v>#N/A</v>
          </cell>
        </row>
        <row r="869">
          <cell r="C869" t="e">
            <v>#N/A</v>
          </cell>
        </row>
        <row r="870">
          <cell r="C870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"/>
      <sheetName val="Обновление"/>
      <sheetName val="Лог обновления"/>
      <sheetName val="Выбор субъекта РФ"/>
      <sheetName val="Титульный"/>
      <sheetName val="Список организаций"/>
      <sheetName val="Тариф"/>
      <sheetName val="НВВ передачи"/>
      <sheetName val="Топливо I пол"/>
      <sheetName val="Топливо II пол"/>
      <sheetName val="Топливо год"/>
      <sheetName val="Приказы РСТ I пол"/>
      <sheetName val="Приказы РСТ II пол"/>
      <sheetName val="Комментарии"/>
      <sheetName val="Проверка"/>
      <sheetName val="orem_org"/>
      <sheetName val="et_union_ver"/>
      <sheetName val="et_union_hor"/>
      <sheetName val="modReestr"/>
      <sheetName val="modfrmReestr"/>
      <sheetName val="TEHSHEET"/>
      <sheetName val="modUpdTemplMain"/>
      <sheetName val="AllSheetsInThisWorkbook"/>
      <sheetName val="REESTR_ORG"/>
      <sheetName val="REESTR_STATION"/>
      <sheetName val="REESTR_FILTERED"/>
      <sheetName val="modClassifierValidate"/>
      <sheetName val="modfrmDictionary"/>
      <sheetName val="modHyp"/>
      <sheetName val="modList01"/>
      <sheetName val="modList03"/>
      <sheetName val="modList04"/>
      <sheetName val="modList05"/>
      <sheetName val="modList08"/>
      <sheetName val="modList00"/>
    </sheetNames>
    <sheetDataSet>
      <sheetData sheetId="0"/>
      <sheetData sheetId="1">
        <row r="3">
          <cell r="B3" t="str">
            <v>Версия 1.2</v>
          </cell>
        </row>
      </sheetData>
      <sheetData sheetId="2"/>
      <sheetData sheetId="3"/>
      <sheetData sheetId="4"/>
      <sheetData sheetId="5">
        <row r="7">
          <cell r="F7" t="str">
            <v>Архангельская область</v>
          </cell>
        </row>
        <row r="9">
          <cell r="F9">
            <v>2013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Аркагалинский</v>
          </cell>
          <cell r="I5" t="str">
            <v>Газ отбензиненный</v>
          </cell>
        </row>
        <row r="6">
          <cell r="H6" t="str">
            <v>Баин-Зухре (3Бр)</v>
          </cell>
          <cell r="I6" t="str">
            <v>Газ попутный</v>
          </cell>
        </row>
        <row r="7">
          <cell r="H7" t="str">
            <v>Березовский</v>
          </cell>
          <cell r="I7" t="str">
            <v>Дизельное топливо</v>
          </cell>
        </row>
        <row r="8">
          <cell r="H8" t="str">
            <v>Бикинский</v>
          </cell>
          <cell r="I8" t="str">
            <v>Дистиллят</v>
          </cell>
        </row>
        <row r="9">
          <cell r="H9" t="str">
            <v>Бородинский</v>
          </cell>
          <cell r="I9" t="str">
            <v>Кокс</v>
          </cell>
        </row>
        <row r="10">
          <cell r="H10" t="str">
            <v>Бошняковский</v>
          </cell>
          <cell r="I10" t="str">
            <v>Сланцы</v>
          </cell>
        </row>
        <row r="11">
          <cell r="H11" t="str">
            <v>Вахрушевский</v>
          </cell>
          <cell r="I11" t="str">
            <v>Смола каменноугольная</v>
          </cell>
        </row>
        <row r="12">
          <cell r="H12" t="str">
            <v>Волчанский</v>
          </cell>
          <cell r="I12" t="str">
            <v>Торф</v>
          </cell>
        </row>
        <row r="13">
          <cell r="H13" t="str">
            <v>Воркутинский</v>
          </cell>
          <cell r="I13" t="str">
            <v>Шлам</v>
          </cell>
        </row>
        <row r="14">
          <cell r="H14" t="str">
            <v>Глинкинский</v>
          </cell>
        </row>
        <row r="15">
          <cell r="H15" t="str">
            <v>Головинский</v>
          </cell>
        </row>
        <row r="16">
          <cell r="H16" t="str">
            <v>Горнозаводский</v>
          </cell>
        </row>
        <row r="17">
          <cell r="H17" t="str">
            <v>Донецкий</v>
          </cell>
        </row>
        <row r="18">
          <cell r="H18" t="str">
            <v>Ерковецкий</v>
          </cell>
        </row>
        <row r="19">
          <cell r="H19" t="str">
            <v>Жеронский</v>
          </cell>
        </row>
        <row r="20">
          <cell r="H20" t="str">
            <v>Загустайский (3Бр)</v>
          </cell>
        </row>
        <row r="21">
          <cell r="H21" t="str">
            <v>Изыхский</v>
          </cell>
        </row>
        <row r="22">
          <cell r="H22" t="str">
            <v>Интинский</v>
          </cell>
        </row>
        <row r="23">
          <cell r="H23" t="str">
            <v>Ирбейский</v>
          </cell>
        </row>
        <row r="24">
          <cell r="H24" t="str">
            <v>Итатский</v>
          </cell>
        </row>
        <row r="25">
          <cell r="H25" t="str">
            <v>Кадыкчанский</v>
          </cell>
        </row>
        <row r="26">
          <cell r="H26" t="str">
            <v>Калтанский (ТМСШ)</v>
          </cell>
        </row>
        <row r="27">
          <cell r="H27" t="str">
            <v>Калтанский (ТР)</v>
          </cell>
        </row>
        <row r="28">
          <cell r="H28" t="str">
            <v>Калтанский (ТРОК-1)</v>
          </cell>
        </row>
        <row r="29">
          <cell r="H29" t="str">
            <v>Калтанский (ТРОК-2)</v>
          </cell>
        </row>
        <row r="30">
          <cell r="H30" t="str">
            <v>Канский</v>
          </cell>
        </row>
        <row r="31">
          <cell r="H31" t="str">
            <v>Канско-Ачинский</v>
          </cell>
        </row>
        <row r="32">
          <cell r="H32" t="str">
            <v>Карабульский (СС-0-300)</v>
          </cell>
        </row>
        <row r="33">
          <cell r="H33" t="str">
            <v>Кедровский (ССсш)</v>
          </cell>
        </row>
        <row r="34">
          <cell r="H34" t="str">
            <v>Кизеловский</v>
          </cell>
        </row>
        <row r="35">
          <cell r="H35" t="str">
            <v>Константиновский</v>
          </cell>
        </row>
        <row r="36">
          <cell r="H36" t="str">
            <v>Коркинский</v>
          </cell>
        </row>
        <row r="37">
          <cell r="H37" t="str">
            <v>Красногорский</v>
          </cell>
        </row>
        <row r="38">
          <cell r="H38" t="str">
            <v>Красноярский</v>
          </cell>
        </row>
        <row r="39">
          <cell r="H39" t="str">
            <v>Кузнецкий</v>
          </cell>
        </row>
        <row r="40">
          <cell r="H40" t="str">
            <v>Липовецкий</v>
          </cell>
        </row>
        <row r="41">
          <cell r="H41" t="str">
            <v>Лопатинский</v>
          </cell>
        </row>
        <row r="42">
          <cell r="H42" t="str">
            <v>Майкубенский</v>
          </cell>
        </row>
        <row r="43">
          <cell r="H43" t="str">
            <v>Маячненский</v>
          </cell>
        </row>
        <row r="44">
          <cell r="H44" t="str">
            <v>Мгачинский</v>
          </cell>
        </row>
        <row r="45">
          <cell r="H45" t="str">
            <v>Мугунский</v>
          </cell>
        </row>
        <row r="46">
          <cell r="H46" t="str">
            <v>Назаровский</v>
          </cell>
        </row>
        <row r="47">
          <cell r="H47" t="str">
            <v>Нежинский</v>
          </cell>
        </row>
        <row r="48">
          <cell r="H48" t="str">
            <v>Нерюнгринский Ж-0-30</v>
          </cell>
        </row>
        <row r="49">
          <cell r="H49" t="str">
            <v>Нерюнгринский Ж-0-300</v>
          </cell>
        </row>
        <row r="50">
          <cell r="H50" t="str">
            <v>Нерюнгринский Ж-0-50</v>
          </cell>
        </row>
        <row r="51">
          <cell r="H51" t="str">
            <v>Нерюнгринский Ж-200</v>
          </cell>
        </row>
        <row r="52">
          <cell r="H52" t="str">
            <v>Нерюнгринский К-0-200</v>
          </cell>
        </row>
        <row r="53">
          <cell r="H53" t="str">
            <v>Нерюнгринский К-0-30</v>
          </cell>
        </row>
        <row r="54">
          <cell r="H54" t="str">
            <v>Нерюнгринский К-0-300</v>
          </cell>
        </row>
        <row r="55">
          <cell r="H55" t="str">
            <v>Нерюнгринский К-0-50</v>
          </cell>
        </row>
        <row r="56">
          <cell r="H56" t="str">
            <v>Нерюнгринский КЖ</v>
          </cell>
        </row>
        <row r="57">
          <cell r="H57" t="str">
            <v>Нерюнгринский КС</v>
          </cell>
        </row>
        <row r="58">
          <cell r="H58" t="str">
            <v>Нерюнгринский КС-0-300</v>
          </cell>
        </row>
        <row r="59">
          <cell r="H59" t="str">
            <v>Нерюнгринский СС</v>
          </cell>
        </row>
        <row r="60">
          <cell r="H60" t="str">
            <v>Нерюнгринский СС-0-300</v>
          </cell>
        </row>
        <row r="61">
          <cell r="H61" t="str">
            <v>Нерюнгринский СС-0-50</v>
          </cell>
        </row>
        <row r="62">
          <cell r="H62" t="str">
            <v>Нерюнгринский СС-0-70</v>
          </cell>
        </row>
        <row r="63">
          <cell r="H63" t="str">
            <v>Нерюнгринский СС-100</v>
          </cell>
        </row>
        <row r="64">
          <cell r="H64" t="str">
            <v>Нерюнгринский СС-300</v>
          </cell>
        </row>
        <row r="65">
          <cell r="H65" t="str">
            <v>Окино-ключевской (3Бр)</v>
          </cell>
        </row>
        <row r="66">
          <cell r="H66" t="str">
            <v>Осинниковский</v>
          </cell>
        </row>
        <row r="67">
          <cell r="H67" t="str">
            <v>Павловский БОМСШ</v>
          </cell>
        </row>
        <row r="68">
          <cell r="H68" t="str">
            <v>Павловский БР</v>
          </cell>
        </row>
        <row r="69">
          <cell r="H69" t="str">
            <v>Партизанский ССРш-0-100</v>
          </cell>
        </row>
        <row r="70">
          <cell r="H70" t="str">
            <v>Переясловский</v>
          </cell>
        </row>
        <row r="71">
          <cell r="H71" t="str">
            <v>Побединский</v>
          </cell>
        </row>
        <row r="72">
          <cell r="H72" t="str">
            <v>Подмосковный</v>
          </cell>
        </row>
        <row r="73">
          <cell r="H73" t="str">
            <v>Промпродкут ЦОФ Сибирь (К-0-30)</v>
          </cell>
        </row>
        <row r="74">
          <cell r="H74" t="str">
            <v>Райчихинский БМСШ</v>
          </cell>
        </row>
        <row r="75">
          <cell r="H75" t="str">
            <v>Райчихинский БО</v>
          </cell>
        </row>
        <row r="76">
          <cell r="H76" t="str">
            <v>Райчихинский БОМСШ</v>
          </cell>
        </row>
        <row r="77">
          <cell r="H77" t="str">
            <v>Райчихинский БР</v>
          </cell>
        </row>
        <row r="78">
          <cell r="H78" t="str">
            <v>Раковский</v>
          </cell>
        </row>
        <row r="79">
          <cell r="H79" t="str">
            <v>Сарыкольский 3БВ</v>
          </cell>
        </row>
        <row r="80">
          <cell r="H80" t="str">
            <v>Свердловский</v>
          </cell>
        </row>
        <row r="81">
          <cell r="H81" t="str">
            <v>Северная депрессия (1БР)</v>
          </cell>
        </row>
        <row r="82">
          <cell r="H82" t="str">
            <v xml:space="preserve">Солнцевский </v>
          </cell>
        </row>
        <row r="83">
          <cell r="H83" t="str">
            <v>Степановский</v>
          </cell>
        </row>
        <row r="84">
          <cell r="H84" t="str">
            <v>Степной</v>
          </cell>
        </row>
        <row r="85">
          <cell r="H85" t="str">
            <v>Степной (2БМСШ-0-25)</v>
          </cell>
        </row>
        <row r="86">
          <cell r="H86" t="str">
            <v>Степной (2БОМСШ-0-50)</v>
          </cell>
        </row>
        <row r="87">
          <cell r="H87" t="str">
            <v>Степной (2БР-0-300)</v>
          </cell>
        </row>
        <row r="88">
          <cell r="H88" t="str">
            <v>Степной (3БР)</v>
          </cell>
        </row>
        <row r="89">
          <cell r="H89" t="str">
            <v>Суражевский (Т-0-50)</v>
          </cell>
        </row>
        <row r="90">
          <cell r="H90" t="str">
            <v>Талдинский</v>
          </cell>
        </row>
        <row r="91">
          <cell r="H91" t="str">
            <v>Татауровский</v>
          </cell>
        </row>
        <row r="92">
          <cell r="H92" t="str">
            <v>Томусинский</v>
          </cell>
        </row>
        <row r="93">
          <cell r="H93" t="str">
            <v>Тугнуйский</v>
          </cell>
        </row>
        <row r="94">
          <cell r="H94" t="str">
            <v>Тюльганский</v>
          </cell>
        </row>
        <row r="95">
          <cell r="H95" t="str">
            <v>Ургальский</v>
          </cell>
        </row>
        <row r="96">
          <cell r="H96" t="str">
            <v>Уртуйский</v>
          </cell>
        </row>
        <row r="97">
          <cell r="H97" t="str">
            <v>Хакасский</v>
          </cell>
        </row>
        <row r="98">
          <cell r="H98" t="str">
            <v>Харанорский</v>
          </cell>
        </row>
        <row r="99">
          <cell r="H99" t="str">
            <v>Хингуйский</v>
          </cell>
        </row>
        <row r="100">
          <cell r="H100" t="str">
            <v>Черемховский</v>
          </cell>
        </row>
        <row r="101">
          <cell r="H101" t="str">
            <v>Черемшанский (ДР)</v>
          </cell>
        </row>
        <row r="102">
          <cell r="H102" t="str">
            <v>Черниговский (ССМСШ)</v>
          </cell>
        </row>
        <row r="103">
          <cell r="H103" t="str">
            <v>Черногорский</v>
          </cell>
        </row>
        <row r="104">
          <cell r="H104" t="str">
            <v>Шахтёрский</v>
          </cell>
        </row>
        <row r="105">
          <cell r="H105" t="str">
            <v>Шахта им. 7 ноября (Д)</v>
          </cell>
        </row>
        <row r="106">
          <cell r="H106" t="str">
            <v>Шахта им. 7 ноября (ДР)</v>
          </cell>
        </row>
        <row r="107">
          <cell r="H107" t="str">
            <v>Шахта им. Кирова (ГСШ)</v>
          </cell>
        </row>
        <row r="108">
          <cell r="H108" t="str">
            <v>Шахта им. Кирова (ДГР)</v>
          </cell>
        </row>
        <row r="109">
          <cell r="H109" t="str">
            <v>Шахта им. Кирова (ДСШ)</v>
          </cell>
        </row>
        <row r="110">
          <cell r="H110" t="str">
            <v>Шебунинский</v>
          </cell>
        </row>
        <row r="111">
          <cell r="H111" t="str">
            <v>Шоптыкольский (Д-0-300)</v>
          </cell>
        </row>
        <row r="112">
          <cell r="H112" t="str">
            <v>Шоптыкольский 3БВ</v>
          </cell>
        </row>
      </sheetData>
      <sheetData sheetId="22"/>
      <sheetData sheetId="23"/>
      <sheetData sheetId="24"/>
      <sheetData sheetId="25">
        <row r="1">
          <cell r="A1" t="str">
            <v>Вельская ГТ ТЭЦ</v>
          </cell>
        </row>
        <row r="2">
          <cell r="A2" t="str">
            <v>Архангельская ТЭЦ</v>
          </cell>
        </row>
        <row r="3">
          <cell r="A3" t="str">
            <v>Северодвинская ТЭЦ-1</v>
          </cell>
        </row>
        <row r="4">
          <cell r="A4" t="str">
            <v>Северодвинская ТЭЦ-2</v>
          </cell>
        </row>
        <row r="5">
          <cell r="A5" t="str">
            <v/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17_1"/>
      <sheetName val="18_2"/>
      <sheetName val="20_1"/>
      <sheetName val="21_3"/>
      <sheetName val="P2_1"/>
      <sheetName val="P2_2"/>
      <sheetName val="2_3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отчет_2007"/>
    </sheetNames>
    <sheetDataSet>
      <sheetData sheetId="0" refreshError="1"/>
      <sheetData sheetId="1" refreshError="1"/>
      <sheetData sheetId="2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8.2004"/>
      <sheetName val="31_08_2004"/>
      <sheetName val="Титул"/>
      <sheetName val="Список"/>
      <sheetName val="1"/>
      <sheetName val="1.1."/>
      <sheetName val="1.2."/>
      <sheetName val="1.3."/>
      <sheetName val="2"/>
      <sheetName val="2.1."/>
      <sheetName val="2.2."/>
      <sheetName val="2.3."/>
      <sheetName val="2.4 "/>
      <sheetName val="9."/>
      <sheetName val="9(НТЭК)"/>
      <sheetName val="9.1."/>
      <sheetName val="9.1(НТЭК)"/>
      <sheetName val="9.1.1."/>
      <sheetName val="9.3."/>
      <sheetName val="9.3.1."/>
      <sheetName val="Лимиты"/>
      <sheetName val="9.5."/>
      <sheetName val="9.5(НТЭК)"/>
      <sheetName val="9.6."/>
      <sheetName val="9.7."/>
      <sheetName val="9.7(НТЭК)"/>
      <sheetName val="Справочники"/>
      <sheetName val=" ОДФР"/>
      <sheetName val="Лист1"/>
      <sheetName val="9.7"/>
      <sheetName val="Лист12"/>
      <sheetName val="6"/>
      <sheetName val="Содержание"/>
      <sheetName val="ШТ. РАССТ.2004 08 31"/>
      <sheetName val="3"/>
      <sheetName val="4"/>
      <sheetName val="5"/>
      <sheetName val="11"/>
      <sheetName val="regs"/>
      <sheetName val="Анализ"/>
      <sheetName val="1.411.1"/>
      <sheetName val="УИС 1"/>
      <sheetName val="31_08_20041"/>
      <sheetName val="1_1_"/>
      <sheetName val="1_2_"/>
      <sheetName val="1_3_"/>
      <sheetName val="2_1_"/>
      <sheetName val="2_2_"/>
      <sheetName val="2_3_"/>
      <sheetName val="2_4_"/>
      <sheetName val="9_"/>
      <sheetName val="9_1_"/>
      <sheetName val="9_1(НТЭК)"/>
      <sheetName val="9_1_1_"/>
      <sheetName val="9_3_"/>
      <sheetName val="9_3_1_"/>
      <sheetName val="9_5_"/>
      <sheetName val="9_5(НТЭК)"/>
      <sheetName val="9_6_"/>
      <sheetName val="9_7_"/>
      <sheetName val="9_7(НТЭК)"/>
      <sheetName val="_ОДФР"/>
      <sheetName val="9_7"/>
      <sheetName val="ШТ__РАССТ_2004_08_31"/>
      <sheetName val="1_411_1"/>
      <sheetName val="УИС_1"/>
      <sheetName val="31_08_20042"/>
      <sheetName val="ф18"/>
      <sheetName val="ф17"/>
      <sheetName val="ф20"/>
      <sheetName val="ф3"/>
      <sheetName val="усл.стор.орг.(9.2, 9.4,9.5)+р"/>
      <sheetName val="Заголовок"/>
      <sheetName val="к БФ №2"/>
      <sheetName val="9 "/>
      <sheetName val="ШТ_ РАССТ_2004 08 31"/>
      <sheetName val="СвУслСторОрг"/>
      <sheetName val="ПрУслСторОрг"/>
      <sheetName val="Команд"/>
      <sheetName val="ОТ и ТБ"/>
      <sheetName val="ПодгКадр"/>
      <sheetName val="СвКанц_Почт"/>
      <sheetName val="ПО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Услуги кредитных орг."/>
      <sheetName val="Соц.-культ. и оздор. мер."/>
      <sheetName val="Расх. прочие по внер.деят. "/>
      <sheetName val="Аренда здан. и помещ."/>
      <sheetName val="Лизинг транс. средств"/>
      <sheetName val="Аренда земли "/>
      <sheetName val="Свод по страхованию"/>
      <sheetName val="Свод по налогам"/>
      <sheetName val="Услуги связи"/>
      <sheetName val="Услуги охраны"/>
      <sheetName val="Инф.-вычисл. услуги"/>
      <sheetName val="Програм. обеспеч. и лиц."/>
      <sheetName val="Аудиторские услуги"/>
      <sheetName val="Землеустроительные работы"/>
      <sheetName val="Нотариал. и юр. услуги"/>
      <sheetName val="Услуги по диагностике ГС"/>
      <sheetName val="Консультационные услуги"/>
      <sheetName val="Усл.по поверке КИП"/>
      <sheetName val="Природоохр.деят."/>
      <sheetName val="Пожарн.безоп."/>
      <sheetName val="Прочие услуги стор. орг."/>
      <sheetName val="Усл. по кап. ремонту"/>
      <sheetName val="Представительские расходы"/>
      <sheetName val="Свод по командировоч. рас."/>
      <sheetName val="Охрана труда"/>
      <sheetName val="Расходы на спецод. и обувь"/>
      <sheetName val="Подготовка кадров"/>
      <sheetName val="Свод по канц и почт-тел. расх."/>
      <sheetName val="Реклама"/>
      <sheetName val="Подписка на период. изд."/>
      <sheetName val="Расходы на участие в СРО"/>
      <sheetName val="TEHSHEET"/>
      <sheetName val="Лист2"/>
      <sheetName val="Темников"/>
      <sheetName val="юбилеи"/>
      <sheetName val="9_3_1"/>
      <sheetName val="подготовка кадров 2013 (ожид.)"/>
    </sheetNames>
    <sheetDataSet>
      <sheetData sheetId="0" refreshError="1">
        <row r="1">
          <cell r="A1" t="str">
            <v>вид подразд</v>
          </cell>
          <cell r="B1" t="str">
            <v>вид должн</v>
          </cell>
          <cell r="C1" t="str">
            <v>Должность</v>
          </cell>
          <cell r="D1" t="str">
            <v xml:space="preserve">Код </v>
          </cell>
          <cell r="E1" t="str">
            <v>Подразделение                                 Должность (профессия)</v>
          </cell>
          <cell r="F1" t="str">
            <v xml:space="preserve">Кол-во шт.   единиц </v>
          </cell>
          <cell r="G1" t="str">
            <v>Оклад   руб.</v>
          </cell>
          <cell r="H1" t="str">
            <v>Сумма руб.</v>
          </cell>
          <cell r="I1" t="str">
            <v>Примечание</v>
          </cell>
          <cell r="J1" t="str">
            <v>Дата рожд.                       Дата приема</v>
          </cell>
          <cell r="K1" t="str">
            <v>По списку</v>
          </cell>
          <cell r="L1" t="str">
            <v>Вакантно</v>
          </cell>
        </row>
      </sheetData>
      <sheetData sheetId="1">
        <row r="1">
          <cell r="A1" t="str">
            <v>вид подразд</v>
          </cell>
        </row>
      </sheetData>
      <sheetData sheetId="2"/>
      <sheetData sheetId="3"/>
      <sheetData sheetId="4">
        <row r="1">
          <cell r="A1" t="str">
            <v>Наименование формы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Наименование формы</v>
          </cell>
        </row>
      </sheetData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_values"/>
      <sheetName val="m_inf"/>
      <sheetName val="Титул"/>
      <sheetName val="Содержание"/>
      <sheetName val="Заявление"/>
      <sheetName val="Заголовок"/>
      <sheetName val="Импорт"/>
      <sheetName val="Доп_инф."/>
      <sheetName val="1"/>
      <sheetName val="ОР"/>
      <sheetName val="5.2"/>
      <sheetName val="5.2.1"/>
      <sheetName val="Налоги"/>
      <sheetName val="Амортизация"/>
      <sheetName val="Т11"/>
      <sheetName val="НР"/>
      <sheetName val="Баланс топлива"/>
      <sheetName val="Цены"/>
      <sheetName val="РЭ"/>
      <sheetName val="Прибыль"/>
      <sheetName val="Предпр.прибыль"/>
      <sheetName val="НВВ"/>
      <sheetName val="корр. РЭ"/>
      <sheetName val="корр. топливо"/>
      <sheetName val="корр. НВВ факт "/>
      <sheetName val="Тарифы ЭСО"/>
      <sheetName val="Тарифы ГК"/>
      <sheetName val="К протоколу"/>
      <sheetName val="Анализ"/>
      <sheetName val="6.2 ЭСО"/>
      <sheetName val="6.2 ГК"/>
      <sheetName val="Тариф передача ЭСО"/>
      <sheetName val="Тариф передача ГК"/>
      <sheetName val="Приказ Приложение №1"/>
      <sheetName val="Приказ Приложение №2"/>
      <sheetName val="Приказ Приложение №5"/>
      <sheetName val="Приложение (льготный тариф)"/>
      <sheetName val="Проверка"/>
      <sheetName val="Изменения"/>
      <sheetName val="m_followHyperlink"/>
      <sheetName val="m_pr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C14">
            <v>2016</v>
          </cell>
        </row>
      </sheetData>
      <sheetData sheetId="6" refreshError="1"/>
      <sheetData sheetId="7" refreshError="1">
        <row r="4">
          <cell r="C4">
            <v>2016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"/>
      <sheetName val="прил. 3.1"/>
      <sheetName val="прил. 4.1, 4.3"/>
      <sheetName val="прил. 4.2"/>
      <sheetName val="прил. 4.4 (топливо)"/>
      <sheetName val="прил. 4.12"/>
      <sheetName val="прил. 4.5"/>
      <sheetName val="Реестр поставок"/>
      <sheetName val="прил. 5.1"/>
      <sheetName val="Расчеты"/>
      <sheetName val="прил. 5.2"/>
      <sheetName val="приложение 5.2.1"/>
      <sheetName val="прил. 5.3 (неподконтрольные)"/>
      <sheetName val="прил. 5.4_свод по ресурсам"/>
      <sheetName val="доп. прил. 4.7"/>
      <sheetName val="доп. прил. 4.8"/>
      <sheetName val="прил. 5.9"/>
      <sheetName val="доп. прил. 4.9"/>
      <sheetName val="доп. прил. 4.9.1"/>
      <sheetName val="доп. прил. 4.9.2"/>
      <sheetName val="доп. прил. 4.9.3"/>
      <sheetName val="доп. прил. 4.10_амортизация"/>
      <sheetName val="прил. 4.10.1_амортизация"/>
      <sheetName val="доп. прил. 4.16_Сырье_Материалы"/>
      <sheetName val="доп. прил. 4.17"/>
      <sheetName val="доп. прил. 4.18"/>
      <sheetName val="доп. прил. 4.19 (услуги)"/>
      <sheetName val="доп. прил. 4.20"/>
      <sheetName val="доп. прил. 4.21 (цеховые)"/>
      <sheetName val="доп. прил. 4.22 (общехоз)"/>
      <sheetName val="доп. прил. 4.23"/>
      <sheetName val="прил. 4.24"/>
      <sheetName val="расчет с коллекторов прил. 6.1"/>
      <sheetName val="расчет на передачу прил. 6.2"/>
      <sheetName val="расчет на тепл. эн. прил. 6.4"/>
      <sheetName val="расчет на теплоносит. прил. 6.6"/>
      <sheetName val="расчет на теплоносит. прил. 6.7"/>
      <sheetName val="расчет на ГВС прил. 6.8"/>
      <sheetName val="расчет тарифа по полугодиям"/>
      <sheetName val="Расшифровки&gt;&gt;"/>
      <sheetName val="Ремонт ОС"/>
      <sheetName val="Ведомость амортизации"/>
      <sheetName val="Аренда 2016-2018"/>
      <sheetName val="УС2017"/>
      <sheetName val="Услуги сторонних организаций"/>
      <sheetName val="Лист1"/>
    </sheetNames>
    <definedNames>
      <definedName name="____q2" refersTo="#ССЫЛКА!" sheetId="39"/>
      <definedName name="____q3" refersTo="#ССЫЛКА!" sheetId="39"/>
      <definedName name="____q4" refersTo="#ССЫЛКА!" sheetId="39"/>
      <definedName name="____q5" refersTo="#ССЫЛКА!" sheetId="39"/>
      <definedName name="____q6" refersTo="#ССЫЛКА!" sheetId="39"/>
      <definedName name="____q7" refersTo="#ССЫЛКА!" sheetId="39"/>
      <definedName name="____q8" refersTo="#ССЫЛКА!" sheetId="39"/>
      <definedName name="____q9" refersTo="#ССЫЛКА!" sheetId="39"/>
      <definedName name="__hlo8" sheetId="3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равочники"/>
      <sheetName val="Список листов"/>
      <sheetName val="Перечень документов"/>
      <sheetName val="Заявление"/>
      <sheetName val="Заявление выбор метода"/>
      <sheetName val="Приложение к заявлению"/>
      <sheetName val="Финпоказатели"/>
      <sheetName val="Производственные показатели"/>
      <sheetName val="П1"/>
      <sheetName val="П1.1"/>
      <sheetName val="П1.2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2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роизводство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Передача"/>
      <sheetName val="Активы передача"/>
      <sheetName val="Производство + Передача"/>
      <sheetName val="Проверка"/>
      <sheetName val="et_union"/>
      <sheetName val="et_union_h"/>
      <sheetName val="et_union_v"/>
      <sheetName val="ObjectPr"/>
      <sheetName val="ObjectPer"/>
      <sheetName val="TEHSHEET"/>
      <sheetName val="REESTR_START"/>
      <sheetName val="REESTR_ORG"/>
      <sheetName val="REESTR"/>
      <sheetName val="modHyp"/>
      <sheetName val="modNP"/>
      <sheetName val="modObjOpe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равочники"/>
      <sheetName val="Список листов"/>
      <sheetName val="Перечень документов"/>
      <sheetName val="Заявление"/>
      <sheetName val="Заявление выбор метода"/>
      <sheetName val="Приложение к заявлению"/>
      <sheetName val="Финпоказатели"/>
      <sheetName val="Производственные показатели"/>
      <sheetName val="П1"/>
      <sheetName val="П1.1"/>
      <sheetName val="П1.2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2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роизводство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Передача"/>
      <sheetName val="Активы передача"/>
      <sheetName val="Производство + Передача"/>
      <sheetName val="Проверка"/>
      <sheetName val="et_union"/>
      <sheetName val="et_union_h"/>
      <sheetName val="et_union_v"/>
      <sheetName val="ObjectPr"/>
      <sheetName val="ObjectPer"/>
      <sheetName val="TEHSHEET"/>
      <sheetName val="REESTR_START"/>
      <sheetName val="REESTR_ORG"/>
      <sheetName val="REESTR"/>
      <sheetName val="modHyp"/>
      <sheetName val="modNP"/>
      <sheetName val="modObjOpe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.1"/>
      <sheetName val="18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</sheetNames>
    <sheetDataSet>
      <sheetData sheetId="0">
        <row r="14">
          <cell r="B14">
            <v>2010</v>
          </cell>
        </row>
      </sheetData>
      <sheetData sheetId="1"/>
      <sheetData sheetId="2">
        <row r="6">
          <cell r="E6">
            <v>188</v>
          </cell>
        </row>
      </sheetData>
      <sheetData sheetId="3">
        <row r="6">
          <cell r="E6">
            <v>180.10000000000002</v>
          </cell>
        </row>
      </sheetData>
      <sheetData sheetId="4">
        <row r="6">
          <cell r="D6">
            <v>921.4</v>
          </cell>
        </row>
      </sheetData>
      <sheetData sheetId="5">
        <row r="6">
          <cell r="D6">
            <v>760.81999999999994</v>
          </cell>
        </row>
      </sheetData>
      <sheetData sheetId="6">
        <row r="7">
          <cell r="E7">
            <v>0</v>
          </cell>
        </row>
      </sheetData>
      <sheetData sheetId="7">
        <row r="8">
          <cell r="H8">
            <v>774.95</v>
          </cell>
        </row>
      </sheetData>
      <sheetData sheetId="8">
        <row r="8">
          <cell r="H8">
            <v>177.6</v>
          </cell>
        </row>
      </sheetData>
      <sheetData sheetId="9">
        <row r="5">
          <cell r="C5" t="str">
            <v>Всего</v>
          </cell>
        </row>
      </sheetData>
      <sheetData sheetId="10">
        <row r="14">
          <cell r="L14">
            <v>2033.13</v>
          </cell>
        </row>
      </sheetData>
      <sheetData sheetId="11">
        <row r="11">
          <cell r="C11" t="str">
            <v>Всего</v>
          </cell>
          <cell r="I11">
            <v>224.88</v>
          </cell>
          <cell r="J11">
            <v>1945.4</v>
          </cell>
          <cell r="K11">
            <v>225.25</v>
          </cell>
          <cell r="L11">
            <v>1948.4299999999998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73.209999999999994</v>
          </cell>
          <cell r="J13">
            <v>616.76</v>
          </cell>
          <cell r="K13">
            <v>73.709999999999994</v>
          </cell>
          <cell r="L13">
            <v>620.91</v>
          </cell>
        </row>
        <row r="14">
          <cell r="I14">
            <v>151.66999999999999</v>
          </cell>
          <cell r="J14">
            <v>1328.64</v>
          </cell>
          <cell r="K14">
            <v>151.54000000000002</v>
          </cell>
          <cell r="L14">
            <v>1327.52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39.43</v>
          </cell>
          <cell r="J16">
            <v>345.45</v>
          </cell>
          <cell r="K16">
            <v>39.4</v>
          </cell>
          <cell r="L16">
            <v>345.15999999999997</v>
          </cell>
        </row>
        <row r="17">
          <cell r="I17">
            <v>106.02</v>
          </cell>
          <cell r="J17">
            <v>928.71</v>
          </cell>
          <cell r="K17">
            <v>105.93</v>
          </cell>
          <cell r="L17">
            <v>927.94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6.22</v>
          </cell>
          <cell r="J19">
            <v>54.48</v>
          </cell>
          <cell r="K19">
            <v>6.21</v>
          </cell>
          <cell r="L19">
            <v>54.419999999999995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224.88</v>
          </cell>
          <cell r="J29">
            <v>1945.4</v>
          </cell>
          <cell r="K29">
            <v>225.25</v>
          </cell>
          <cell r="L29">
            <v>1948.4299999999998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I31">
            <v>73.209999999999994</v>
          </cell>
          <cell r="J31">
            <v>616.76</v>
          </cell>
          <cell r="K31">
            <v>73.709999999999994</v>
          </cell>
          <cell r="L31">
            <v>620.91</v>
          </cell>
        </row>
        <row r="32">
          <cell r="I32">
            <v>151.66999999999999</v>
          </cell>
          <cell r="J32">
            <v>1328.64</v>
          </cell>
          <cell r="K32">
            <v>151.54000000000002</v>
          </cell>
          <cell r="L32">
            <v>1327.52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39.43</v>
          </cell>
          <cell r="J34">
            <v>345.45</v>
          </cell>
          <cell r="K34">
            <v>39.4</v>
          </cell>
          <cell r="L34">
            <v>345.15999999999997</v>
          </cell>
        </row>
        <row r="35">
          <cell r="I35">
            <v>106.02</v>
          </cell>
          <cell r="J35">
            <v>928.71</v>
          </cell>
          <cell r="K35">
            <v>105.93</v>
          </cell>
          <cell r="L35">
            <v>927.94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6.22</v>
          </cell>
          <cell r="J37">
            <v>54.48</v>
          </cell>
          <cell r="K37">
            <v>6.21</v>
          </cell>
          <cell r="L37">
            <v>54.419999999999995</v>
          </cell>
        </row>
        <row r="47">
          <cell r="I47">
            <v>224.88</v>
          </cell>
          <cell r="J47">
            <v>1945.4</v>
          </cell>
          <cell r="K47">
            <v>225.25</v>
          </cell>
          <cell r="L47">
            <v>1948.4299999999998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I49">
            <v>73.209999999999994</v>
          </cell>
          <cell r="J49">
            <v>616.76</v>
          </cell>
          <cell r="K49">
            <v>73.709999999999994</v>
          </cell>
          <cell r="L49">
            <v>620.91</v>
          </cell>
        </row>
        <row r="50">
          <cell r="I50">
            <v>151.66999999999999</v>
          </cell>
          <cell r="J50">
            <v>1328.64</v>
          </cell>
          <cell r="K50">
            <v>151.54000000000002</v>
          </cell>
          <cell r="L50">
            <v>1327.52</v>
          </cell>
        </row>
        <row r="52">
          <cell r="I52">
            <v>39.43</v>
          </cell>
          <cell r="J52">
            <v>345.45</v>
          </cell>
          <cell r="K52">
            <v>39.4</v>
          </cell>
          <cell r="L52">
            <v>345.15999999999997</v>
          </cell>
        </row>
        <row r="53">
          <cell r="I53">
            <v>106.02</v>
          </cell>
          <cell r="J53">
            <v>928.71</v>
          </cell>
          <cell r="K53">
            <v>105.93</v>
          </cell>
          <cell r="L53">
            <v>927.94</v>
          </cell>
        </row>
        <row r="55">
          <cell r="I55">
            <v>6.22</v>
          </cell>
          <cell r="J55">
            <v>54.48</v>
          </cell>
          <cell r="K55">
            <v>6.21</v>
          </cell>
          <cell r="L55">
            <v>54.419999999999995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5">
          <cell r="I65">
            <v>224.88</v>
          </cell>
          <cell r="J65">
            <v>1945.4</v>
          </cell>
          <cell r="K65">
            <v>225.25</v>
          </cell>
          <cell r="L65">
            <v>1948.4299999999998</v>
          </cell>
        </row>
        <row r="67">
          <cell r="I67">
            <v>73.209999999999994</v>
          </cell>
          <cell r="J67">
            <v>616.76</v>
          </cell>
          <cell r="K67">
            <v>73.709999999999994</v>
          </cell>
          <cell r="L67">
            <v>620.91</v>
          </cell>
        </row>
        <row r="68">
          <cell r="I68">
            <v>151.66999999999999</v>
          </cell>
          <cell r="J68">
            <v>1328.64</v>
          </cell>
          <cell r="K68">
            <v>151.54000000000002</v>
          </cell>
          <cell r="L68">
            <v>1327.52</v>
          </cell>
        </row>
        <row r="70">
          <cell r="I70">
            <v>39.43</v>
          </cell>
          <cell r="J70">
            <v>345.45</v>
          </cell>
          <cell r="K70">
            <v>39.4</v>
          </cell>
          <cell r="L70">
            <v>345.15999999999997</v>
          </cell>
        </row>
        <row r="71">
          <cell r="I71">
            <v>106.02</v>
          </cell>
          <cell r="J71">
            <v>928.71</v>
          </cell>
          <cell r="K71">
            <v>105.93</v>
          </cell>
          <cell r="L71">
            <v>927.94</v>
          </cell>
        </row>
        <row r="73">
          <cell r="I73">
            <v>6.22</v>
          </cell>
          <cell r="J73">
            <v>54.48</v>
          </cell>
          <cell r="K73">
            <v>6.21</v>
          </cell>
          <cell r="L73">
            <v>54.419999999999995</v>
          </cell>
        </row>
        <row r="83">
          <cell r="I83">
            <v>0</v>
          </cell>
          <cell r="J83">
            <v>0</v>
          </cell>
        </row>
        <row r="86">
          <cell r="I86">
            <v>0</v>
          </cell>
          <cell r="J86">
            <v>0</v>
          </cell>
        </row>
        <row r="92">
          <cell r="I92">
            <v>0</v>
          </cell>
          <cell r="J92">
            <v>0</v>
          </cell>
        </row>
        <row r="95">
          <cell r="I95">
            <v>0</v>
          </cell>
          <cell r="J95">
            <v>0</v>
          </cell>
        </row>
        <row r="101">
          <cell r="I101">
            <v>0</v>
          </cell>
          <cell r="J101">
            <v>0</v>
          </cell>
        </row>
        <row r="104">
          <cell r="I104">
            <v>0</v>
          </cell>
          <cell r="J104">
            <v>0</v>
          </cell>
        </row>
      </sheetData>
      <sheetData sheetId="12">
        <row r="21">
          <cell r="D21">
            <v>921.4</v>
          </cell>
          <cell r="E21">
            <v>150.80000000000001</v>
          </cell>
          <cell r="F21">
            <v>16.366398958107233</v>
          </cell>
          <cell r="G21">
            <v>78.31</v>
          </cell>
          <cell r="H21">
            <v>8.4990232255263738</v>
          </cell>
          <cell r="I21">
            <v>770.59999999999991</v>
          </cell>
          <cell r="J21">
            <v>453.05</v>
          </cell>
          <cell r="K21">
            <v>349.12032999999997</v>
          </cell>
          <cell r="L21">
            <v>2033.13</v>
          </cell>
          <cell r="M21">
            <v>72.489999999999995</v>
          </cell>
          <cell r="N21">
            <v>164.42</v>
          </cell>
          <cell r="O21">
            <v>334.28723459999998</v>
          </cell>
          <cell r="P21">
            <v>683.40756459999989</v>
          </cell>
        </row>
        <row r="23">
          <cell r="D23">
            <v>921.4</v>
          </cell>
          <cell r="E23">
            <v>150.80000000000001</v>
          </cell>
          <cell r="F23">
            <v>16.366398958107233</v>
          </cell>
          <cell r="G23">
            <v>78.31</v>
          </cell>
          <cell r="H23">
            <v>8.4990232255263738</v>
          </cell>
          <cell r="I23">
            <v>770.59999999999991</v>
          </cell>
          <cell r="J23">
            <v>453.05</v>
          </cell>
          <cell r="K23">
            <v>349.12032999999997</v>
          </cell>
          <cell r="L23">
            <v>2033.13</v>
          </cell>
          <cell r="M23">
            <v>72.489999999999995</v>
          </cell>
          <cell r="N23">
            <v>164.42</v>
          </cell>
          <cell r="O23">
            <v>334.28723459999998</v>
          </cell>
          <cell r="P23">
            <v>683.40756459999989</v>
          </cell>
        </row>
        <row r="24">
          <cell r="D24">
            <v>0</v>
          </cell>
          <cell r="E24">
            <v>0</v>
          </cell>
          <cell r="F24" t="e">
            <v>#DIV/0!</v>
          </cell>
          <cell r="H24">
            <v>0</v>
          </cell>
          <cell r="I24">
            <v>0</v>
          </cell>
          <cell r="K24">
            <v>0</v>
          </cell>
          <cell r="O24">
            <v>0</v>
          </cell>
          <cell r="P24">
            <v>0</v>
          </cell>
        </row>
        <row r="26"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8">
          <cell r="O28">
            <v>0</v>
          </cell>
          <cell r="P28">
            <v>0</v>
          </cell>
        </row>
        <row r="30">
          <cell r="D30">
            <v>921.4</v>
          </cell>
          <cell r="E30">
            <v>150.80000000000001</v>
          </cell>
          <cell r="F30">
            <v>16.366398958107233</v>
          </cell>
          <cell r="G30">
            <v>78.31</v>
          </cell>
          <cell r="H30">
            <v>8.4990232255263738</v>
          </cell>
          <cell r="I30">
            <v>770.59999999999991</v>
          </cell>
          <cell r="J30">
            <v>453.05</v>
          </cell>
          <cell r="K30">
            <v>349.12032999999997</v>
          </cell>
          <cell r="L30">
            <v>2033.13</v>
          </cell>
          <cell r="M30">
            <v>72.489999999999995</v>
          </cell>
          <cell r="N30">
            <v>164.42</v>
          </cell>
          <cell r="O30">
            <v>334.28723459999998</v>
          </cell>
          <cell r="P30">
            <v>683.40756459999989</v>
          </cell>
        </row>
        <row r="32">
          <cell r="D32">
            <v>921.4</v>
          </cell>
          <cell r="E32">
            <v>150.80000000000001</v>
          </cell>
          <cell r="F32">
            <v>16.366398958107233</v>
          </cell>
          <cell r="G32">
            <v>78.31</v>
          </cell>
          <cell r="H32">
            <v>8.4990232255263738</v>
          </cell>
          <cell r="I32">
            <v>770.59999999999991</v>
          </cell>
          <cell r="J32">
            <v>453.05</v>
          </cell>
          <cell r="K32">
            <v>349.12032999999997</v>
          </cell>
          <cell r="L32">
            <v>2033.13</v>
          </cell>
          <cell r="M32">
            <v>72.489999999999995</v>
          </cell>
          <cell r="N32">
            <v>164.42</v>
          </cell>
          <cell r="O32">
            <v>334.28723459999998</v>
          </cell>
          <cell r="P32">
            <v>683.40756459999989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6">
          <cell r="D36">
            <v>941.5</v>
          </cell>
          <cell r="E36">
            <v>151.30000000000001</v>
          </cell>
          <cell r="F36">
            <v>16.070100902814659</v>
          </cell>
          <cell r="G36">
            <v>79.900000000000006</v>
          </cell>
          <cell r="H36">
            <v>8.4864577801380783</v>
          </cell>
          <cell r="I36">
            <v>790.2</v>
          </cell>
          <cell r="J36">
            <v>455.9</v>
          </cell>
          <cell r="K36">
            <v>360.25218000000001</v>
          </cell>
          <cell r="L36">
            <v>2029.2000000000003</v>
          </cell>
          <cell r="M36">
            <v>71.400000000000006</v>
          </cell>
          <cell r="N36">
            <v>162.47999999999999</v>
          </cell>
          <cell r="O36">
            <v>329.70441600000004</v>
          </cell>
          <cell r="P36">
            <v>689.95659599999999</v>
          </cell>
        </row>
        <row r="45">
          <cell r="D45">
            <v>941.5</v>
          </cell>
          <cell r="E45">
            <v>151.30000000000001</v>
          </cell>
          <cell r="F45">
            <v>16.070100902814659</v>
          </cell>
          <cell r="G45">
            <v>79.900000000000006</v>
          </cell>
          <cell r="H45">
            <v>8.4864577801380783</v>
          </cell>
          <cell r="I45">
            <v>790.2</v>
          </cell>
          <cell r="J45">
            <v>455.9</v>
          </cell>
          <cell r="K45">
            <v>360.25218000000001</v>
          </cell>
          <cell r="L45">
            <v>2029.2000000000003</v>
          </cell>
          <cell r="M45">
            <v>71.400000000000006</v>
          </cell>
          <cell r="N45">
            <v>162.47999999999999</v>
          </cell>
          <cell r="O45">
            <v>329.70441600000004</v>
          </cell>
          <cell r="P45">
            <v>689.95659599999999</v>
          </cell>
        </row>
        <row r="47">
          <cell r="D47">
            <v>941.5</v>
          </cell>
          <cell r="E47">
            <v>151.30000000000001</v>
          </cell>
          <cell r="F47">
            <v>16.070100902814659</v>
          </cell>
          <cell r="G47">
            <v>79.900000000000006</v>
          </cell>
          <cell r="H47">
            <v>8.4864577801380783</v>
          </cell>
          <cell r="I47">
            <v>790.2</v>
          </cell>
          <cell r="J47">
            <v>455.9</v>
          </cell>
          <cell r="K47">
            <v>360.25218000000001</v>
          </cell>
          <cell r="L47">
            <v>2029.2000000000003</v>
          </cell>
          <cell r="M47">
            <v>71.400000000000006</v>
          </cell>
          <cell r="N47">
            <v>162.47999999999999</v>
          </cell>
          <cell r="O47">
            <v>329.70441600000004</v>
          </cell>
          <cell r="P47">
            <v>689.95659599999999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</sheetData>
      <sheetData sheetId="13">
        <row r="24">
          <cell r="A24" t="str">
            <v>ТЭЦ-1</v>
          </cell>
        </row>
      </sheetData>
      <sheetData sheetId="14">
        <row r="29">
          <cell r="A29" t="str">
            <v>ТЭЦ-1</v>
          </cell>
        </row>
      </sheetData>
      <sheetData sheetId="15">
        <row r="29">
          <cell r="C29">
            <v>4.3499999999999996</v>
          </cell>
        </row>
      </sheetData>
      <sheetData sheetId="16">
        <row r="7">
          <cell r="E7">
            <v>0</v>
          </cell>
        </row>
      </sheetData>
      <sheetData sheetId="17">
        <row r="6">
          <cell r="A6" t="str">
            <v>1</v>
          </cell>
        </row>
      </sheetData>
      <sheetData sheetId="18">
        <row r="10">
          <cell r="D10">
            <v>42539.96</v>
          </cell>
        </row>
      </sheetData>
      <sheetData sheetId="19"/>
      <sheetData sheetId="20">
        <row r="7">
          <cell r="D7">
            <v>879324.55</v>
          </cell>
        </row>
      </sheetData>
      <sheetData sheetId="21"/>
      <sheetData sheetId="22">
        <row r="4">
          <cell r="H4" t="str">
            <v>ТЭЦ-1</v>
          </cell>
        </row>
      </sheetData>
      <sheetData sheetId="23">
        <row r="7">
          <cell r="C7">
            <v>711694.71000000008</v>
          </cell>
        </row>
      </sheetData>
      <sheetData sheetId="24">
        <row r="12">
          <cell r="C12">
            <v>0</v>
          </cell>
        </row>
      </sheetData>
      <sheetData sheetId="25">
        <row r="7">
          <cell r="D7">
            <v>778025.62000000011</v>
          </cell>
        </row>
      </sheetData>
      <sheetData sheetId="26">
        <row r="4">
          <cell r="H4" t="str">
            <v>ТЭЦ-1</v>
          </cell>
        </row>
      </sheetData>
      <sheetData sheetId="27">
        <row r="4">
          <cell r="H4" t="str">
            <v>СЦТ1</v>
          </cell>
        </row>
        <row r="9">
          <cell r="D9">
            <v>778025.62000000011</v>
          </cell>
          <cell r="E9">
            <v>861994.64</v>
          </cell>
          <cell r="H9">
            <v>778025.62000000011</v>
          </cell>
          <cell r="I9">
            <v>861994.64</v>
          </cell>
          <cell r="J9">
            <v>0</v>
          </cell>
          <cell r="K9">
            <v>0</v>
          </cell>
        </row>
        <row r="10">
          <cell r="D10">
            <v>36172.93</v>
          </cell>
          <cell r="E10">
            <v>38817.58</v>
          </cell>
          <cell r="H10">
            <v>36172.93</v>
          </cell>
          <cell r="I10">
            <v>38817.58</v>
          </cell>
          <cell r="J10">
            <v>0</v>
          </cell>
          <cell r="K10">
            <v>0</v>
          </cell>
        </row>
        <row r="11">
          <cell r="D11">
            <v>14143.17</v>
          </cell>
          <cell r="E11">
            <v>14549.06</v>
          </cell>
          <cell r="H11">
            <v>14143.17</v>
          </cell>
          <cell r="I11">
            <v>14549.06</v>
          </cell>
          <cell r="J11">
            <v>0</v>
          </cell>
          <cell r="K11">
            <v>0</v>
          </cell>
        </row>
        <row r="12"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3776.23</v>
          </cell>
          <cell r="E13">
            <v>3884.6</v>
          </cell>
          <cell r="H13">
            <v>3776.23</v>
          </cell>
          <cell r="I13">
            <v>3884.6</v>
          </cell>
          <cell r="J13">
            <v>0</v>
          </cell>
          <cell r="K13">
            <v>0</v>
          </cell>
        </row>
        <row r="14">
          <cell r="D14">
            <v>234599.52</v>
          </cell>
          <cell r="E14">
            <v>250162.77999999997</v>
          </cell>
          <cell r="H14">
            <v>234599.52</v>
          </cell>
          <cell r="I14">
            <v>250162.77999999997</v>
          </cell>
          <cell r="J14">
            <v>0</v>
          </cell>
          <cell r="K14">
            <v>0</v>
          </cell>
        </row>
        <row r="16">
          <cell r="D16">
            <v>53492.37</v>
          </cell>
          <cell r="E16">
            <v>53800.34</v>
          </cell>
        </row>
        <row r="17">
          <cell r="D17">
            <v>82093.59</v>
          </cell>
          <cell r="E17">
            <v>94529.76</v>
          </cell>
        </row>
        <row r="18">
          <cell r="D18">
            <v>99013.56</v>
          </cell>
          <cell r="E18">
            <v>101832.68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8656</v>
          </cell>
          <cell r="E21">
            <v>9132.81</v>
          </cell>
        </row>
        <row r="23">
          <cell r="D23">
            <v>2111.17</v>
          </cell>
          <cell r="E23">
            <v>2227.4699999999998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6">
          <cell r="D26">
            <v>0</v>
          </cell>
          <cell r="E26">
            <v>0</v>
          </cell>
        </row>
        <row r="27">
          <cell r="D27">
            <v>0</v>
          </cell>
          <cell r="E27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1">
          <cell r="D31">
            <v>6544.83</v>
          </cell>
          <cell r="E31">
            <v>6905.34</v>
          </cell>
          <cell r="H31">
            <v>6544.83</v>
          </cell>
          <cell r="I31">
            <v>6905.34</v>
          </cell>
          <cell r="J31">
            <v>0</v>
          </cell>
          <cell r="K31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28226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1103599.4700000002</v>
          </cell>
          <cell r="E38">
            <v>1178541.47</v>
          </cell>
        </row>
        <row r="39">
          <cell r="D39">
            <v>2033.13</v>
          </cell>
          <cell r="E39">
            <v>2029.2000000000003</v>
          </cell>
        </row>
        <row r="40">
          <cell r="D40">
            <v>542.80811851676981</v>
          </cell>
          <cell r="E40">
            <v>580.7911837177212</v>
          </cell>
        </row>
        <row r="42">
          <cell r="D42">
            <v>382.67381820149234</v>
          </cell>
          <cell r="E42">
            <v>424.79530849595892</v>
          </cell>
          <cell r="H42">
            <v>382.67381820149234</v>
          </cell>
          <cell r="I42">
            <v>424.79530849595892</v>
          </cell>
          <cell r="J42">
            <v>0</v>
          </cell>
          <cell r="K42">
            <v>0</v>
          </cell>
        </row>
        <row r="43">
          <cell r="D43">
            <v>325573.85000000009</v>
          </cell>
          <cell r="E43">
            <v>316546.73</v>
          </cell>
          <cell r="H43">
            <v>325573.85000000009</v>
          </cell>
          <cell r="I43">
            <v>316546.73</v>
          </cell>
          <cell r="J43">
            <v>0</v>
          </cell>
          <cell r="K43">
            <v>0</v>
          </cell>
        </row>
        <row r="45">
          <cell r="D45">
            <v>8656</v>
          </cell>
          <cell r="E45">
            <v>9132.81</v>
          </cell>
          <cell r="H45">
            <v>8656</v>
          </cell>
          <cell r="I45">
            <v>9132.81</v>
          </cell>
          <cell r="J45">
            <v>0</v>
          </cell>
          <cell r="K45">
            <v>0</v>
          </cell>
        </row>
      </sheetData>
      <sheetData sheetId="28">
        <row r="4">
          <cell r="H4" t="str">
            <v>СЦТ1</v>
          </cell>
        </row>
        <row r="10">
          <cell r="D10">
            <v>0</v>
          </cell>
          <cell r="F10">
            <v>0</v>
          </cell>
          <cell r="I10">
            <v>0</v>
          </cell>
          <cell r="K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3">
          <cell r="D33">
            <v>0</v>
          </cell>
          <cell r="F33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0</v>
          </cell>
          <cell r="K42">
            <v>0</v>
          </cell>
        </row>
        <row r="43">
          <cell r="C43">
            <v>1945.4</v>
          </cell>
          <cell r="D43">
            <v>0</v>
          </cell>
          <cell r="E43">
            <v>1948.4300000000003</v>
          </cell>
          <cell r="F43">
            <v>0</v>
          </cell>
        </row>
        <row r="44">
          <cell r="C44">
            <v>0</v>
          </cell>
          <cell r="E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H49">
            <v>0</v>
          </cell>
          <cell r="J49">
            <v>0</v>
          </cell>
          <cell r="L49">
            <v>0</v>
          </cell>
          <cell r="N49">
            <v>0</v>
          </cell>
        </row>
        <row r="50">
          <cell r="H50">
            <v>0</v>
          </cell>
          <cell r="J50">
            <v>0</v>
          </cell>
          <cell r="L50">
            <v>0</v>
          </cell>
          <cell r="N50">
            <v>0</v>
          </cell>
        </row>
      </sheetData>
      <sheetData sheetId="29">
        <row r="7">
          <cell r="C7">
            <v>0</v>
          </cell>
        </row>
      </sheetData>
      <sheetData sheetId="30">
        <row r="12">
          <cell r="B1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</sheetData>
      <sheetData sheetId="31">
        <row r="6">
          <cell r="C6">
            <v>0</v>
          </cell>
        </row>
      </sheetData>
      <sheetData sheetId="32">
        <row r="4">
          <cell r="F4" t="str">
            <v>ТЭЦ-1</v>
          </cell>
        </row>
      </sheetData>
      <sheetData sheetId="33">
        <row r="4">
          <cell r="F4" t="str">
            <v>ТЭЦ-1</v>
          </cell>
        </row>
      </sheetData>
      <sheetData sheetId="34">
        <row r="4">
          <cell r="F4" t="str">
            <v>СЦТ1</v>
          </cell>
        </row>
        <row r="9">
          <cell r="C9">
            <v>0</v>
          </cell>
          <cell r="D9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5">
        <row r="10">
          <cell r="C10">
            <v>0</v>
          </cell>
        </row>
      </sheetData>
      <sheetData sheetId="36">
        <row r="4">
          <cell r="F4" t="str">
            <v>СЦТ1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5">
          <cell r="C35">
            <v>0</v>
          </cell>
          <cell r="D35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</sheetData>
      <sheetData sheetId="37">
        <row r="5">
          <cell r="H5" t="str">
            <v>СЦТ1</v>
          </cell>
        </row>
      </sheetData>
      <sheetData sheetId="38">
        <row r="6">
          <cell r="D6">
            <v>68.039999999999992</v>
          </cell>
        </row>
      </sheetData>
      <sheetData sheetId="39">
        <row r="6">
          <cell r="D6">
            <v>0</v>
          </cell>
        </row>
      </sheetData>
      <sheetData sheetId="40">
        <row r="4">
          <cell r="G4" t="str">
            <v>СЦТ1</v>
          </cell>
        </row>
      </sheetData>
      <sheetData sheetId="41">
        <row r="6">
          <cell r="D6">
            <v>0</v>
          </cell>
        </row>
      </sheetData>
      <sheetData sheetId="42">
        <row r="4">
          <cell r="F4" t="str">
            <v>СЦТ1</v>
          </cell>
        </row>
      </sheetData>
      <sheetData sheetId="43">
        <row r="6">
          <cell r="D6">
            <v>68.039999999999992</v>
          </cell>
        </row>
      </sheetData>
      <sheetData sheetId="44">
        <row r="4">
          <cell r="K4" t="str">
            <v>БП №1</v>
          </cell>
        </row>
      </sheetData>
      <sheetData sheetId="45">
        <row r="10">
          <cell r="C10" t="str">
            <v>Всего</v>
          </cell>
        </row>
      </sheetData>
      <sheetData sheetId="46">
        <row r="4">
          <cell r="G4" t="str">
            <v>СЦТ1</v>
          </cell>
        </row>
      </sheetData>
      <sheetData sheetId="47">
        <row r="4">
          <cell r="H4" t="str">
            <v>СЦТ1</v>
          </cell>
        </row>
      </sheetData>
      <sheetData sheetId="48">
        <row r="14">
          <cell r="A14" t="str">
            <v>1.</v>
          </cell>
        </row>
        <row r="17">
          <cell r="E17">
            <v>483.15007593162807</v>
          </cell>
          <cell r="F17">
            <v>627.12</v>
          </cell>
          <cell r="G17">
            <v>475.88343273128226</v>
          </cell>
          <cell r="H17">
            <v>0</v>
          </cell>
          <cell r="I17">
            <v>0</v>
          </cell>
          <cell r="J17">
            <v>835.48</v>
          </cell>
          <cell r="K17">
            <v>0</v>
          </cell>
          <cell r="L17">
            <v>0</v>
          </cell>
          <cell r="M17">
            <v>434.98484191267653</v>
          </cell>
          <cell r="N17">
            <v>5.2718984304567922</v>
          </cell>
          <cell r="O17">
            <v>0</v>
          </cell>
          <cell r="P17">
            <v>5.2717715957816669</v>
          </cell>
          <cell r="Q17">
            <v>638.41205461538459</v>
          </cell>
          <cell r="R17">
            <v>0</v>
          </cell>
          <cell r="S17">
            <v>5.2700397023153265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>
            <v>1201304.3487964</v>
          </cell>
          <cell r="F27">
            <v>314337.62880000001</v>
          </cell>
          <cell r="G27">
            <v>22365.799599999998</v>
          </cell>
          <cell r="H27">
            <v>0</v>
          </cell>
          <cell r="I27">
            <v>0</v>
          </cell>
          <cell r="J27">
            <v>22365.799599999998</v>
          </cell>
          <cell r="K27">
            <v>0</v>
          </cell>
          <cell r="L27">
            <v>0</v>
          </cell>
          <cell r="M27">
            <v>270086.43819199997</v>
          </cell>
          <cell r="N27">
            <v>594514.4822044</v>
          </cell>
          <cell r="O27">
            <v>0</v>
          </cell>
          <cell r="P27">
            <v>1819.6046839999999</v>
          </cell>
          <cell r="Q27">
            <v>592408.08195979998</v>
          </cell>
          <cell r="R27">
            <v>0</v>
          </cell>
          <cell r="S27">
            <v>286.79556060000004</v>
          </cell>
        </row>
        <row r="45">
          <cell r="E45">
            <v>461.17</v>
          </cell>
          <cell r="F45">
            <v>424.78</v>
          </cell>
          <cell r="G45">
            <v>461.45270351211542</v>
          </cell>
          <cell r="H45">
            <v>0</v>
          </cell>
          <cell r="I45">
            <v>0</v>
          </cell>
          <cell r="J45">
            <v>633.14</v>
          </cell>
          <cell r="K45">
            <v>0</v>
          </cell>
          <cell r="L45">
            <v>0</v>
          </cell>
          <cell r="M45">
            <v>424.78</v>
          </cell>
          <cell r="N45">
            <v>442.56653880920817</v>
          </cell>
          <cell r="O45">
            <v>0</v>
          </cell>
          <cell r="P45">
            <v>0</v>
          </cell>
          <cell r="Q45">
            <v>633.14</v>
          </cell>
          <cell r="R45">
            <v>0</v>
          </cell>
          <cell r="S45">
            <v>0</v>
          </cell>
        </row>
        <row r="53">
          <cell r="A53" t="str">
            <v>6.</v>
          </cell>
          <cell r="B53" t="str">
            <v>Товарная продукция всего п.5*п.1</v>
          </cell>
          <cell r="C53" t="str">
            <v>СЦТ1</v>
          </cell>
          <cell r="D53" t="str">
            <v>тыс.руб.</v>
          </cell>
          <cell r="E53">
            <v>1201304.3487964</v>
          </cell>
          <cell r="F53">
            <v>314337.62880000001</v>
          </cell>
          <cell r="G53">
            <v>22365.799599999998</v>
          </cell>
          <cell r="H53">
            <v>0</v>
          </cell>
          <cell r="I53">
            <v>0</v>
          </cell>
          <cell r="J53">
            <v>22365.799599999998</v>
          </cell>
          <cell r="K53">
            <v>0</v>
          </cell>
          <cell r="L53">
            <v>0</v>
          </cell>
          <cell r="M53">
            <v>270086.43819199997</v>
          </cell>
          <cell r="N53">
            <v>594514.4822044</v>
          </cell>
          <cell r="O53">
            <v>0</v>
          </cell>
          <cell r="P53">
            <v>1819.6046839999999</v>
          </cell>
          <cell r="Q53">
            <v>592408.08195979998</v>
          </cell>
          <cell r="R53">
            <v>0</v>
          </cell>
          <cell r="S53">
            <v>286.79556060000004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9">
          <cell r="A79" t="str">
            <v>6.</v>
          </cell>
          <cell r="B79" t="str">
            <v>Товарная продукция всего п.5*п.1</v>
          </cell>
          <cell r="C79">
            <v>0</v>
          </cell>
          <cell r="D79" t="str">
            <v>тыс.руб.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</sheetData>
      <sheetData sheetId="49">
        <row r="12">
          <cell r="B12" t="str">
            <v>БП №1</v>
          </cell>
        </row>
      </sheetData>
      <sheetData sheetId="50">
        <row r="7">
          <cell r="G7">
            <v>0</v>
          </cell>
        </row>
      </sheetData>
      <sheetData sheetId="51">
        <row r="7">
          <cell r="H7">
            <v>0</v>
          </cell>
        </row>
      </sheetData>
      <sheetData sheetId="52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Анализ"/>
      <sheetName val="Исходные"/>
      <sheetName val="Данные"/>
      <sheetName val="17_11"/>
      <sheetName val="P2_1"/>
      <sheetName val="P2_2"/>
      <sheetName val="Ф-1_(для_АО-энерго)"/>
      <sheetName val="Ф-2_(для_АО-энерго)"/>
      <sheetName val="Ф_1__для_АО_энерго_"/>
      <sheetName val="Ф_2__для_АО_энерго_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  <cell r="I21">
            <v>49532.959999999999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0">
          <cell r="J10">
            <v>696708</v>
          </cell>
        </row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3">
          <cell r="E13" t="str">
            <v>г.Москва</v>
          </cell>
        </row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I21">
            <v>49532.959999999999</v>
          </cell>
          <cell r="AB21">
            <v>1.75</v>
          </cell>
          <cell r="AC21">
            <v>7.99</v>
          </cell>
        </row>
        <row r="27">
          <cell r="F27" t="str">
            <v>Предложение регионального регулятора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8">
          <cell r="E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4">
          <cell r="D4" t="str">
            <v>200_ г.</v>
          </cell>
        </row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5">
          <cell r="C5" t="str">
            <v>_________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I18">
            <v>629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J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I50">
            <v>1030</v>
          </cell>
          <cell r="J50">
            <v>0</v>
          </cell>
        </row>
        <row r="51">
          <cell r="J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</row>
        <row r="55">
          <cell r="I55">
            <v>1935</v>
          </cell>
          <cell r="J55">
            <v>0</v>
          </cell>
        </row>
        <row r="56">
          <cell r="I56">
            <v>2584</v>
          </cell>
          <cell r="J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J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I63">
            <v>1370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>
        <row r="13">
          <cell r="I13">
            <v>86</v>
          </cell>
        </row>
        <row r="20">
          <cell r="I20">
            <v>3.9</v>
          </cell>
        </row>
      </sheetData>
      <sheetData sheetId="13" refreshError="1"/>
      <sheetData sheetId="14" refreshError="1"/>
      <sheetData sheetId="15" refreshError="1">
        <row r="10">
          <cell r="J10">
            <v>696708</v>
          </cell>
        </row>
        <row r="25">
          <cell r="J25">
            <v>72000</v>
          </cell>
        </row>
        <row r="70">
          <cell r="J70">
            <v>1.63</v>
          </cell>
          <cell r="K70">
            <v>1.63</v>
          </cell>
        </row>
      </sheetData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  <cell r="E8">
            <v>0</v>
          </cell>
        </row>
        <row r="9">
          <cell r="C9" t="str">
            <v>____________________________________________</v>
          </cell>
          <cell r="E9">
            <v>0</v>
          </cell>
        </row>
        <row r="10">
          <cell r="C10" t="str">
            <v>____________________________________________</v>
          </cell>
          <cell r="E10">
            <v>0</v>
          </cell>
        </row>
        <row r="11">
          <cell r="C11" t="str">
            <v>_____________________________________________</v>
          </cell>
          <cell r="E11">
            <v>0</v>
          </cell>
        </row>
        <row r="12">
          <cell r="A12" t="str">
            <v>_________________________________________________________________________________________________</v>
          </cell>
          <cell r="E12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5">
          <cell r="E35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52">
          <cell r="E52">
            <v>0</v>
          </cell>
          <cell r="F52">
            <v>0</v>
          </cell>
          <cell r="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7">
          <cell r="E57">
            <v>0</v>
          </cell>
          <cell r="F57">
            <v>0</v>
          </cell>
          <cell r="G57">
            <v>0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0_1"/>
      <sheetName val="2_1"/>
      <sheetName val="2_2"/>
      <sheetName val="6_1"/>
      <sheetName val="17_1"/>
      <sheetName val="24_1"/>
    </sheetNames>
    <sheetDataSet>
      <sheetData sheetId="0"/>
      <sheetData sheetId="1"/>
      <sheetData sheetId="2"/>
      <sheetData sheetId="3"/>
      <sheetData sheetId="4">
        <row r="8">
          <cell r="D8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930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H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930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581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349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H29">
            <v>349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930</v>
          </cell>
        </row>
        <row r="49">
          <cell r="D49">
            <v>0</v>
          </cell>
          <cell r="E49">
            <v>4119788</v>
          </cell>
          <cell r="F49">
            <v>0</v>
          </cell>
          <cell r="G49">
            <v>0</v>
          </cell>
          <cell r="H49">
            <v>581</v>
          </cell>
        </row>
        <row r="50">
          <cell r="D50">
            <v>0</v>
          </cell>
          <cell r="E50">
            <v>-4119788</v>
          </cell>
          <cell r="F50">
            <v>0</v>
          </cell>
          <cell r="G50">
            <v>0</v>
          </cell>
          <cell r="H50">
            <v>349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930</v>
          </cell>
        </row>
        <row r="53">
          <cell r="D53">
            <v>0</v>
          </cell>
          <cell r="E53">
            <v>4119788</v>
          </cell>
          <cell r="F53">
            <v>0</v>
          </cell>
          <cell r="G53">
            <v>0</v>
          </cell>
          <cell r="H53">
            <v>581</v>
          </cell>
        </row>
        <row r="54">
          <cell r="D54">
            <v>0</v>
          </cell>
          <cell r="E54">
            <v>-4119788</v>
          </cell>
          <cell r="F54">
            <v>0</v>
          </cell>
          <cell r="G54">
            <v>0</v>
          </cell>
          <cell r="H54">
            <v>349</v>
          </cell>
        </row>
        <row r="57">
          <cell r="D57">
            <v>0</v>
          </cell>
          <cell r="E57">
            <v>13578</v>
          </cell>
          <cell r="F57">
            <v>0</v>
          </cell>
          <cell r="G57">
            <v>20726</v>
          </cell>
          <cell r="H57">
            <v>48747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E62">
            <v>13578</v>
          </cell>
          <cell r="G62">
            <v>20726</v>
          </cell>
          <cell r="H62">
            <v>48747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7">
          <cell r="D67">
            <v>0</v>
          </cell>
          <cell r="E67">
            <v>17865.78947368421</v>
          </cell>
          <cell r="F67">
            <v>0</v>
          </cell>
          <cell r="G67">
            <v>20726</v>
          </cell>
          <cell r="H67">
            <v>64140.789473684206</v>
          </cell>
          <cell r="I67">
            <v>0</v>
          </cell>
          <cell r="J67">
            <v>309.47017984022102</v>
          </cell>
          <cell r="K67">
            <v>0</v>
          </cell>
          <cell r="L67">
            <v>359.01458241272644</v>
          </cell>
        </row>
        <row r="68">
          <cell r="D68">
            <v>0</v>
          </cell>
          <cell r="E68">
            <v>4287.78947368421</v>
          </cell>
          <cell r="F68">
            <v>0</v>
          </cell>
          <cell r="G68">
            <v>0</v>
          </cell>
          <cell r="H68">
            <v>15393.789473684208</v>
          </cell>
          <cell r="I68">
            <v>0</v>
          </cell>
          <cell r="J68">
            <v>0</v>
          </cell>
          <cell r="K68">
            <v>0</v>
          </cell>
          <cell r="L68">
            <v>359.0145824127265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17865.78947368421</v>
          </cell>
          <cell r="F72">
            <v>0</v>
          </cell>
          <cell r="G72">
            <v>20726</v>
          </cell>
          <cell r="H72">
            <v>64140.789473684206</v>
          </cell>
        </row>
        <row r="73">
          <cell r="D73">
            <v>0</v>
          </cell>
          <cell r="E73">
            <v>-10924.07</v>
          </cell>
          <cell r="F73">
            <v>0</v>
          </cell>
          <cell r="G73">
            <v>-265421.03999999998</v>
          </cell>
          <cell r="H73">
            <v>0</v>
          </cell>
        </row>
        <row r="74">
          <cell r="D74">
            <v>0</v>
          </cell>
          <cell r="E74">
            <v>28789.85947368421</v>
          </cell>
          <cell r="F74">
            <v>0</v>
          </cell>
          <cell r="G74">
            <v>286147.03999999998</v>
          </cell>
          <cell r="H74">
            <v>64140.789473684206</v>
          </cell>
        </row>
        <row r="77">
          <cell r="D77">
            <v>0</v>
          </cell>
          <cell r="E77">
            <v>17865.78947368421</v>
          </cell>
          <cell r="F77">
            <v>0</v>
          </cell>
          <cell r="G77">
            <v>20726</v>
          </cell>
          <cell r="H77">
            <v>65070.789473684206</v>
          </cell>
        </row>
        <row r="78">
          <cell r="D78">
            <v>0</v>
          </cell>
          <cell r="E78">
            <v>4108863.93</v>
          </cell>
          <cell r="F78">
            <v>0</v>
          </cell>
          <cell r="G78">
            <v>-265421.03999999998</v>
          </cell>
          <cell r="H78">
            <v>581</v>
          </cell>
        </row>
        <row r="79">
          <cell r="D79">
            <v>0</v>
          </cell>
          <cell r="E79">
            <v>-4090998.1405263157</v>
          </cell>
          <cell r="F79">
            <v>0</v>
          </cell>
          <cell r="G79">
            <v>286147.03999999998</v>
          </cell>
          <cell r="H79">
            <v>64489.789473684206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3">
          <cell r="D83">
            <v>0</v>
          </cell>
          <cell r="E83">
            <v>851304.93</v>
          </cell>
          <cell r="F83">
            <v>0</v>
          </cell>
          <cell r="G83">
            <v>910014.05</v>
          </cell>
          <cell r="H83">
            <v>930444.495</v>
          </cell>
        </row>
        <row r="84">
          <cell r="D84">
            <v>5662240.1870437115</v>
          </cell>
          <cell r="E84">
            <v>0</v>
          </cell>
          <cell r="F84">
            <v>0</v>
          </cell>
        </row>
        <row r="91">
          <cell r="D91">
            <v>5662240.1870437115</v>
          </cell>
          <cell r="E91">
            <v>5766321.4000000004</v>
          </cell>
          <cell r="F91">
            <v>0</v>
          </cell>
          <cell r="G91">
            <v>6067420</v>
          </cell>
          <cell r="H91">
            <v>931025.495</v>
          </cell>
          <cell r="I91">
            <v>0</v>
          </cell>
          <cell r="J91">
            <v>15.344668656529464</v>
          </cell>
          <cell r="K91">
            <v>16.442705788609327</v>
          </cell>
          <cell r="L91">
            <v>16.145917482157689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>
            <v>5662240.1870437115</v>
          </cell>
          <cell r="E93">
            <v>5766321.4000000004</v>
          </cell>
          <cell r="F93">
            <v>0</v>
          </cell>
          <cell r="G93">
            <v>6067420</v>
          </cell>
          <cell r="H93">
            <v>931025.495</v>
          </cell>
          <cell r="I93">
            <v>0</v>
          </cell>
          <cell r="J93">
            <v>15.344668656529464</v>
          </cell>
          <cell r="K93">
            <v>16.442705788609327</v>
          </cell>
          <cell r="L93">
            <v>16.145917482157689</v>
          </cell>
        </row>
        <row r="94">
          <cell r="D94">
            <v>4096.182475333344</v>
          </cell>
          <cell r="E94">
            <v>5766321.4000000004</v>
          </cell>
          <cell r="F94">
            <v>0</v>
          </cell>
          <cell r="G94">
            <v>6067420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D95">
            <v>5658144.0045683784</v>
          </cell>
          <cell r="E95">
            <v>0</v>
          </cell>
          <cell r="F95">
            <v>0</v>
          </cell>
          <cell r="G95">
            <v>0</v>
          </cell>
          <cell r="H95">
            <v>931025.495</v>
          </cell>
          <cell r="I95">
            <v>0</v>
          </cell>
          <cell r="J95">
            <v>0</v>
          </cell>
          <cell r="K95">
            <v>16.454609395736323</v>
          </cell>
          <cell r="L95">
            <v>0</v>
          </cell>
        </row>
        <row r="96">
          <cell r="D96">
            <v>1751.657542226694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1158.5567796722944</v>
          </cell>
          <cell r="E97" t="e">
            <v>#DIV/0!</v>
          </cell>
          <cell r="F97">
            <v>0</v>
          </cell>
          <cell r="G97" t="e">
            <v>#DIV/0!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152376.46318645161</v>
          </cell>
          <cell r="E99">
            <v>150691.5</v>
          </cell>
          <cell r="F99">
            <v>165046.88361689801</v>
          </cell>
          <cell r="G99">
            <v>162841.68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 t="str">
            <v>12</v>
          </cell>
          <cell r="E100">
            <v>12</v>
          </cell>
          <cell r="F100">
            <v>12</v>
          </cell>
          <cell r="G100">
            <v>12</v>
          </cell>
          <cell r="H100">
            <v>12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56.1348492264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D103">
            <v>50</v>
          </cell>
          <cell r="F103">
            <v>50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-4942303.0705263158</v>
          </cell>
          <cell r="F104">
            <v>0</v>
          </cell>
          <cell r="G104">
            <v>-623867.01</v>
          </cell>
          <cell r="H104">
            <v>-865954.70552631584</v>
          </cell>
          <cell r="I104">
            <v>0</v>
          </cell>
          <cell r="J104">
            <v>138.80437523476613</v>
          </cell>
          <cell r="K104">
            <v>0</v>
          </cell>
          <cell r="L104">
            <v>17.521278909229228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D106">
            <v>0</v>
          </cell>
          <cell r="E106">
            <v>-4942303.0705263158</v>
          </cell>
          <cell r="F106">
            <v>0</v>
          </cell>
          <cell r="G106">
            <v>-623867.01</v>
          </cell>
          <cell r="H106">
            <v>-865954.70552631584</v>
          </cell>
          <cell r="I106">
            <v>0</v>
          </cell>
          <cell r="J106">
            <v>138.80437523476613</v>
          </cell>
          <cell r="K106">
            <v>0</v>
          </cell>
          <cell r="L106">
            <v>17.521278909229228</v>
          </cell>
        </row>
        <row r="107">
          <cell r="D107">
            <v>480.54874189603504</v>
          </cell>
          <cell r="E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6896.85908319185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-0.26516097430256119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D112">
            <v>0</v>
          </cell>
          <cell r="E112">
            <v>-0.6988189555793699</v>
          </cell>
          <cell r="F112">
            <v>0</v>
          </cell>
          <cell r="G112">
            <v>0</v>
          </cell>
          <cell r="H112">
            <v>18378.449705926705</v>
          </cell>
          <cell r="I112">
            <v>0</v>
          </cell>
          <cell r="J112">
            <v>0</v>
          </cell>
          <cell r="K112">
            <v>0</v>
          </cell>
          <cell r="L112">
            <v>-2629930.0497207725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30">
          <cell r="D130">
            <v>24</v>
          </cell>
          <cell r="E130">
            <v>24</v>
          </cell>
          <cell r="F130">
            <v>24</v>
          </cell>
          <cell r="H130">
            <v>24</v>
          </cell>
          <cell r="I130">
            <v>100</v>
          </cell>
          <cell r="J130">
            <v>0</v>
          </cell>
          <cell r="K130">
            <v>100</v>
          </cell>
          <cell r="L130">
            <v>100</v>
          </cell>
        </row>
        <row r="131">
          <cell r="D131">
            <v>26</v>
          </cell>
          <cell r="E131">
            <v>26</v>
          </cell>
          <cell r="F131">
            <v>26</v>
          </cell>
          <cell r="H131">
            <v>26</v>
          </cell>
          <cell r="I131">
            <v>100</v>
          </cell>
          <cell r="J131">
            <v>0</v>
          </cell>
          <cell r="K131">
            <v>100</v>
          </cell>
          <cell r="L131">
            <v>100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9">
          <cell r="B139" t="str">
            <v>Заместитель генерального директора-управляющий директор</v>
          </cell>
          <cell r="F139" t="str">
            <v>А.А.Киселев</v>
          </cell>
        </row>
        <row r="140">
          <cell r="B140" t="str">
            <v>ГУ ОАО "ТГК-2" по Архангельской области</v>
          </cell>
          <cell r="I140" t="str">
            <v>М.П.</v>
          </cell>
        </row>
        <row r="143">
          <cell r="B143" t="str">
            <v>Директор по экономике и финансам</v>
          </cell>
          <cell r="F143" t="str">
            <v>Т.Г.Волочкова</v>
          </cell>
        </row>
        <row r="144">
          <cell r="B144" t="str">
            <v>ГУ ОАО "ТГК-2" по Архангельской области</v>
          </cell>
        </row>
      </sheetData>
      <sheetData sheetId="5">
        <row r="5">
          <cell r="E5" t="str">
            <v>Архангельская ТЭЦ</v>
          </cell>
          <cell r="F5" t="str">
            <v>Северодвинская ТЭЦ-1</v>
          </cell>
          <cell r="G5" t="str">
            <v>Северодвинская ТЭЦ-2</v>
          </cell>
          <cell r="I5" t="str">
            <v>ГУ ОАО "ТГК-2" по Архангельской области</v>
          </cell>
          <cell r="J5" t="str">
            <v>Архангельская ТЭЦ</v>
          </cell>
          <cell r="K5" t="str">
            <v>Северодвинская ТЭЦ-1</v>
          </cell>
          <cell r="L5" t="str">
            <v>Северодвинская ТЭЦ-2</v>
          </cell>
          <cell r="N5" t="str">
            <v>ГУ ОАО "ТГК-2" по Архангельской области</v>
          </cell>
          <cell r="O5" t="str">
            <v>Архангельская ТЭЦ</v>
          </cell>
          <cell r="P5" t="str">
            <v>Северодвинская ТЭЦ-1</v>
          </cell>
          <cell r="Q5" t="str">
            <v>Северодвинская ТЭЦ-2</v>
          </cell>
          <cell r="S5" t="str">
            <v>ГУ ОАО "ТГК-2" по Архангельской области</v>
          </cell>
          <cell r="T5" t="str">
            <v>Архангельская ТЭЦ</v>
          </cell>
          <cell r="U5" t="str">
            <v>Северодвинская ТЭЦ-1</v>
          </cell>
          <cell r="V5" t="str">
            <v>Северодвинская ТЭЦ-2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I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6">
          <cell r="B16" t="str">
            <v>Заместитель генерального директора-управляющий директор</v>
          </cell>
          <cell r="G16" t="str">
            <v>А.А.Киселев</v>
          </cell>
        </row>
        <row r="17">
          <cell r="B17" t="str">
            <v>ГУ ОАО "ТГК-2" по Архангельской области</v>
          </cell>
        </row>
        <row r="20">
          <cell r="B20" t="str">
            <v>Директор по экономике и финансам</v>
          </cell>
          <cell r="G20" t="str">
            <v>Т.Г.Волочкова</v>
          </cell>
        </row>
        <row r="21">
          <cell r="B21" t="str">
            <v>ГУ ОАО "ТГК-2" по Архангельской области</v>
          </cell>
        </row>
      </sheetData>
      <sheetData sheetId="6">
        <row r="5">
          <cell r="H5" t="str">
            <v>ГУ ОАО "ТГК-2" по Архангельской области</v>
          </cell>
          <cell r="I5" t="str">
            <v>Архангельская ТЭЦ</v>
          </cell>
          <cell r="J5" t="str">
            <v>Северодвинская ТЭЦ-1</v>
          </cell>
          <cell r="K5" t="str">
            <v>Северодвинская ТЭЦ-2</v>
          </cell>
        </row>
        <row r="26">
          <cell r="B26" t="str">
            <v>Заместитель генерального директора-управляющий директор</v>
          </cell>
          <cell r="G26" t="str">
            <v>В.А. Мокрицкий</v>
          </cell>
        </row>
        <row r="27">
          <cell r="B27" t="str">
            <v>ГУ ОАО "ТГК-2" по Архангельской области</v>
          </cell>
        </row>
        <row r="30">
          <cell r="B30" t="str">
            <v>Директор по экономике и финансам</v>
          </cell>
          <cell r="G30" t="str">
            <v>Т.Г. Волочкова</v>
          </cell>
        </row>
        <row r="31">
          <cell r="B31" t="str">
            <v>ГУ ОАО "ТГК-2" по Архангельской области</v>
          </cell>
        </row>
      </sheetData>
      <sheetData sheetId="7">
        <row r="5">
          <cell r="F5" t="str">
            <v>Архангельская ТЭЦ</v>
          </cell>
          <cell r="G5" t="str">
            <v>Северодвинская ТЭЦ-1</v>
          </cell>
          <cell r="H5" t="str">
            <v>Северодвинская ТЭЦ-2</v>
          </cell>
        </row>
        <row r="6">
          <cell r="E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E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E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E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E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E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E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E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E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 xml:space="preserve"> - уголь всего, в том числе: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 t="str">
            <v>17. - уголь всего, в том числе: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Интинский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17.Интинский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Кузнецкий</v>
          </cell>
          <cell r="C32" t="str">
            <v>Уголь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 t="str">
            <v>17.Кузнецкий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>Добавить строки</v>
          </cell>
        </row>
        <row r="34">
          <cell r="B34" t="str">
            <v xml:space="preserve"> - мазут</v>
          </cell>
          <cell r="C34" t="str">
            <v>Мазут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 t="str">
            <v>17. - мазут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 xml:space="preserve"> - газ всего, в том числе:</v>
          </cell>
          <cell r="C35" t="str">
            <v>Газ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 t="str">
            <v>17. - газ всего, в том числе: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Газ 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 t="str">
            <v>17.Газ лимитный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 t="str">
            <v>Газ сверхлимитный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 t="str">
            <v>17.Газ сверхлимитный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B38" t="str">
            <v>Газ коммерческий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 t="str">
            <v>17.Газ коммерческий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 xml:space="preserve"> - др.виды топлива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 t="str">
            <v>17. - др.виды топлива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B40" t="str">
            <v>Торф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 t="str">
            <v>17.Торф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Сланцы</v>
          </cell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 t="str">
            <v>17.Сланцы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B42" t="str">
            <v>Добавить строки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B46" t="str">
            <v xml:space="preserve"> - уголь всего, в том числе:</v>
          </cell>
          <cell r="C46" t="str">
            <v>Уголь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 t="str">
            <v>18. - уголь всего, в том числе: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Интинский</v>
          </cell>
          <cell r="C47" t="str">
            <v>Уголь</v>
          </cell>
          <cell r="E47">
            <v>0</v>
          </cell>
          <cell r="J47" t="str">
            <v>18.Интинский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B48" t="str">
            <v>Кузнецкий</v>
          </cell>
          <cell r="C48" t="str">
            <v>Уголь</v>
          </cell>
          <cell r="E48">
            <v>0</v>
          </cell>
          <cell r="J48" t="str">
            <v>18.Кузнецкий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B49" t="str">
            <v>Добавить строки</v>
          </cell>
        </row>
        <row r="50">
          <cell r="B50" t="str">
            <v xml:space="preserve"> - мазут</v>
          </cell>
          <cell r="C50" t="str">
            <v>Мазут</v>
          </cell>
          <cell r="E50">
            <v>0</v>
          </cell>
          <cell r="J50" t="str">
            <v>18. - мазут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 xml:space="preserve"> - газ всего, в том числе:</v>
          </cell>
          <cell r="C51" t="str">
            <v>Газ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 t="str">
            <v>18. - газ всего, в том числе: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B52" t="str">
            <v>Газ лимитный</v>
          </cell>
          <cell r="C52" t="str">
            <v>Газ</v>
          </cell>
          <cell r="E52">
            <v>0</v>
          </cell>
          <cell r="J52" t="str">
            <v>18.Газ лимитный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Газ сверхлимитный</v>
          </cell>
          <cell r="C53" t="str">
            <v>Газ</v>
          </cell>
          <cell r="E53">
            <v>0</v>
          </cell>
          <cell r="J53" t="str">
            <v>18.Газ сверхлимитный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B54" t="str">
            <v>Газ коммерческий</v>
          </cell>
          <cell r="C54" t="str">
            <v>Газ</v>
          </cell>
          <cell r="E54">
            <v>0</v>
          </cell>
          <cell r="J54" t="str">
            <v>18.Газ коммерческий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 xml:space="preserve"> - др.виды топлива</v>
          </cell>
          <cell r="C55" t="str">
            <v>Другие виды топлива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J55" t="str">
            <v>18. - др.виды топлива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B56" t="str">
            <v>Торф</v>
          </cell>
          <cell r="C56" t="str">
            <v>Другие виды топлива</v>
          </cell>
          <cell r="E56">
            <v>0</v>
          </cell>
          <cell r="J56" t="str">
            <v>18.Торф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Сланцы</v>
          </cell>
          <cell r="C57" t="str">
            <v>Другие виды топлива</v>
          </cell>
          <cell r="E57">
            <v>0</v>
          </cell>
          <cell r="J57" t="str">
            <v>18.Сланцы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B58" t="str">
            <v>Добавить строки</v>
          </cell>
        </row>
        <row r="61">
          <cell r="B61" t="str">
            <v xml:space="preserve"> - уголь всего, в том числе:</v>
          </cell>
          <cell r="C61" t="str">
            <v>Уголь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J61" t="str">
            <v>19. - уголь всего, в том числе: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B62" t="str">
            <v>Интинский</v>
          </cell>
          <cell r="C62" t="str">
            <v>Уголь</v>
          </cell>
          <cell r="E62">
            <v>0</v>
          </cell>
          <cell r="J62" t="str">
            <v>19.Интинский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Кузнецкий</v>
          </cell>
          <cell r="C63" t="str">
            <v>Уголь</v>
          </cell>
          <cell r="E63">
            <v>0</v>
          </cell>
          <cell r="J63" t="str">
            <v>19.Кузнецкий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B64" t="str">
            <v>Добавить строки</v>
          </cell>
        </row>
        <row r="65">
          <cell r="B65" t="str">
            <v xml:space="preserve"> - мазут</v>
          </cell>
          <cell r="C65" t="str">
            <v>Мазут</v>
          </cell>
          <cell r="E65">
            <v>0</v>
          </cell>
          <cell r="F65">
            <v>1.360848931</v>
          </cell>
          <cell r="G65">
            <v>1.3509083239999999</v>
          </cell>
          <cell r="H65">
            <v>1.3557849360000001</v>
          </cell>
          <cell r="J65" t="str">
            <v>19. - мазут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B66" t="str">
            <v xml:space="preserve"> - газ всего, в том числе:</v>
          </cell>
          <cell r="C66" t="str">
            <v>Газ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 t="str">
            <v>19. - газ всего, в том числе: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B67" t="str">
            <v>Газ лимитный</v>
          </cell>
          <cell r="C67" t="str">
            <v>Газ</v>
          </cell>
          <cell r="E67">
            <v>0</v>
          </cell>
          <cell r="J67" t="str">
            <v>19.Газ лимитный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B68" t="str">
            <v>Газ сверхлимитный</v>
          </cell>
          <cell r="C68" t="str">
            <v>Газ</v>
          </cell>
          <cell r="E68">
            <v>0</v>
          </cell>
          <cell r="J68" t="str">
            <v>19.Газ сверхлимитный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 t="str">
            <v>Газ коммерческий</v>
          </cell>
          <cell r="C69" t="str">
            <v>Газ</v>
          </cell>
          <cell r="E69">
            <v>0</v>
          </cell>
          <cell r="J69" t="str">
            <v>19.Газ коммерческий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B70" t="str">
            <v xml:space="preserve"> - др.виды топлива</v>
          </cell>
          <cell r="C70" t="str">
            <v>Другие виды топлива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 t="str">
            <v>19. - др.виды топлива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B71" t="str">
            <v>Торф</v>
          </cell>
          <cell r="C71" t="str">
            <v>Другие виды топлива</v>
          </cell>
          <cell r="E71">
            <v>0</v>
          </cell>
          <cell r="J71" t="str">
            <v>19.Торф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B72" t="str">
            <v>Сланцы</v>
          </cell>
          <cell r="C72" t="str">
            <v>Другие виды топлива</v>
          </cell>
          <cell r="E72">
            <v>0</v>
          </cell>
          <cell r="J72" t="str">
            <v>19.Сланцы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B73" t="str">
            <v>Добавить строки</v>
          </cell>
        </row>
        <row r="76">
          <cell r="B76" t="str">
            <v xml:space="preserve"> - уголь всего, в том числе: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J76" t="str">
            <v>20. - уголь всего, в том числе: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B77" t="str">
            <v>Интинский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 t="str">
            <v>20.Интинский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B78" t="str">
            <v>Кузнецкий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 t="str">
            <v>20.Кузнецкий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B79" t="str">
            <v>Добавить строки</v>
          </cell>
        </row>
        <row r="80">
          <cell r="B80" t="str">
            <v xml:space="preserve"> - мазут</v>
          </cell>
          <cell r="C80" t="str">
            <v>Мазут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 t="str">
            <v>20. - мазут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B81" t="str">
            <v xml:space="preserve"> - газ всего, в том числе:</v>
          </cell>
          <cell r="C81" t="str">
            <v>Газ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 t="str">
            <v>20. - газ всего, в том числе: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B82" t="str">
            <v>Газ 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 t="str">
            <v>20.Газ лимитный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B83" t="str">
            <v>Газ сверхлимитный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J83" t="str">
            <v>20.Газ сверхлимитный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B84" t="str">
            <v>Газ коммерческий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 t="str">
            <v>20.Газ коммерческий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B85" t="str">
            <v xml:space="preserve"> - др.виды топлива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 t="str">
            <v>20. - др.виды топлива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B86" t="str">
            <v>Торф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J86" t="str">
            <v>20.Торф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B87" t="str">
            <v>Сланцы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 t="str">
            <v>20.Сланцы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B88" t="str">
            <v>Добавить строки</v>
          </cell>
        </row>
        <row r="91">
          <cell r="B91" t="str">
            <v xml:space="preserve"> - уголь всего, в том числе:</v>
          </cell>
          <cell r="C91" t="str">
            <v>Уголь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 t="str">
            <v>21. - уголь всего, в том числе: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B92" t="str">
            <v>Интинский</v>
          </cell>
          <cell r="C92" t="str">
            <v>Уголь</v>
          </cell>
          <cell r="E92">
            <v>0</v>
          </cell>
          <cell r="J92" t="str">
            <v>21.Интинский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B93" t="str">
            <v>Кузнецкий</v>
          </cell>
          <cell r="C93" t="str">
            <v>Уголь</v>
          </cell>
          <cell r="E93">
            <v>0</v>
          </cell>
          <cell r="J93" t="str">
            <v>21.Кузнецкий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B94" t="str">
            <v>Добавить строки</v>
          </cell>
        </row>
        <row r="95">
          <cell r="B95" t="str">
            <v xml:space="preserve"> - мазут</v>
          </cell>
          <cell r="C95" t="str">
            <v>Мазут</v>
          </cell>
          <cell r="E95">
            <v>0</v>
          </cell>
          <cell r="J95" t="str">
            <v>21. - мазут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B96" t="str">
            <v xml:space="preserve"> - газ всего, в том числе:</v>
          </cell>
          <cell r="C96" t="str">
            <v>Газ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 t="str">
            <v>21. - газ всего, в том числе: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>Газ лимитный</v>
          </cell>
          <cell r="C97" t="str">
            <v>Газ</v>
          </cell>
          <cell r="E97">
            <v>0</v>
          </cell>
          <cell r="J97" t="str">
            <v>21.Газ лимитный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>Газ сверхлимитный</v>
          </cell>
          <cell r="C98" t="str">
            <v>Газ</v>
          </cell>
          <cell r="E98">
            <v>0</v>
          </cell>
          <cell r="J98" t="str">
            <v>21.Газ сверхлимитный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B99" t="str">
            <v>Газ коммерческий</v>
          </cell>
          <cell r="C99" t="str">
            <v>Газ</v>
          </cell>
          <cell r="E99">
            <v>0</v>
          </cell>
          <cell r="J99" t="str">
            <v>21.Газ коммерческий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B100" t="str">
            <v xml:space="preserve"> - др.виды топлива</v>
          </cell>
          <cell r="C100" t="str">
            <v>Другие виды топлива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 t="str">
            <v>21. - др.виды топлива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B101" t="str">
            <v>Торф</v>
          </cell>
          <cell r="C101" t="str">
            <v>Другие виды топлива</v>
          </cell>
          <cell r="E101">
            <v>0</v>
          </cell>
          <cell r="J101" t="str">
            <v>21.Торф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B102" t="str">
            <v>Сланцы</v>
          </cell>
          <cell r="C102" t="str">
            <v>Другие виды топлива</v>
          </cell>
          <cell r="E102">
            <v>0</v>
          </cell>
          <cell r="J102" t="str">
            <v>21.Сланцы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B103" t="str">
            <v>Добавить строки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B106" t="str">
            <v xml:space="preserve"> - уголь всего, в том числе: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 t="str">
            <v>22. - уголь всего, в том числе: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B107" t="str">
            <v>Интинский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J107" t="str">
            <v>22.Интинский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 t="str">
            <v>Кузнецкий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J108" t="str">
            <v>22.Кузнецкий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B109" t="str">
            <v>Добавить строки</v>
          </cell>
        </row>
        <row r="110">
          <cell r="B110" t="str">
            <v xml:space="preserve"> - мазут</v>
          </cell>
          <cell r="C110" t="str">
            <v>Мазут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J110" t="str">
            <v>22. - мазут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B111" t="str">
            <v xml:space="preserve"> - газ всего, в том числе:</v>
          </cell>
          <cell r="C111" t="str">
            <v>Газ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 t="str">
            <v>22. - газ всего, в том числе: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B112" t="str">
            <v>Газ 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 t="str">
            <v>22.Газ лимитный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B113" t="str">
            <v>Газ сверхлимитный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 t="str">
            <v>22.Газ сверхлимитный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B114" t="str">
            <v>Газ коммерческий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J114" t="str">
            <v>22.Газ коммерческий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B115" t="str">
            <v xml:space="preserve"> - др.виды топлива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 t="str">
            <v>22. - др.виды топлива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B116" t="str">
            <v>Торф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 t="str">
            <v>22.Торф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B117" t="str">
            <v>Сланцы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 t="str">
            <v>22.Сланцы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B118" t="str">
            <v>Добавить строки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2">
          <cell r="B122" t="str">
            <v xml:space="preserve"> - уголь всего, в том числе:</v>
          </cell>
          <cell r="C122" t="str">
            <v>Уголь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 t="str">
            <v>23. - уголь всего, в том числе: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B123" t="str">
            <v>Интинский</v>
          </cell>
          <cell r="C123" t="str">
            <v>Уголь</v>
          </cell>
          <cell r="E123">
            <v>0</v>
          </cell>
          <cell r="J123" t="str">
            <v>23.Интинский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B124" t="str">
            <v>Кузнецкий</v>
          </cell>
          <cell r="C124" t="str">
            <v>Уголь</v>
          </cell>
          <cell r="E124">
            <v>0</v>
          </cell>
          <cell r="J124" t="str">
            <v>23.Кузнецкий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B125" t="str">
            <v>Добавить строки</v>
          </cell>
        </row>
        <row r="126">
          <cell r="B126" t="str">
            <v xml:space="preserve"> - мазут</v>
          </cell>
          <cell r="C126" t="str">
            <v>Мазут</v>
          </cell>
          <cell r="E126">
            <v>0</v>
          </cell>
          <cell r="J126" t="str">
            <v>23. - мазут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B127" t="str">
            <v xml:space="preserve"> - газ всего, в том числе:</v>
          </cell>
          <cell r="C127" t="str">
            <v>Газ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J127" t="str">
            <v>23. - газ всего, в том числе: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B128" t="str">
            <v>Газ лимитный</v>
          </cell>
          <cell r="C128" t="str">
            <v>Газ</v>
          </cell>
          <cell r="E128">
            <v>0</v>
          </cell>
          <cell r="J128" t="str">
            <v>23.Газ лимитный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B129" t="str">
            <v>Газ сверхлимитный</v>
          </cell>
          <cell r="C129" t="str">
            <v>Газ</v>
          </cell>
          <cell r="E129">
            <v>0</v>
          </cell>
          <cell r="J129" t="str">
            <v>23.Газ сверхлимитный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Газ коммерческий</v>
          </cell>
          <cell r="C130" t="str">
            <v>Газ</v>
          </cell>
          <cell r="E130">
            <v>0</v>
          </cell>
          <cell r="J130" t="str">
            <v>23.Газ коммерческий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B131" t="str">
            <v xml:space="preserve"> - др.виды топлива</v>
          </cell>
          <cell r="C131" t="str">
            <v>Другие виды топлива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 t="str">
            <v>23. - др.виды топлива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Торф</v>
          </cell>
          <cell r="C132" t="str">
            <v>Другие виды топлива</v>
          </cell>
          <cell r="E132">
            <v>0</v>
          </cell>
          <cell r="J132" t="str">
            <v>23.Торф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B133" t="str">
            <v>Сланцы</v>
          </cell>
          <cell r="C133" t="str">
            <v>Другие виды топлива</v>
          </cell>
          <cell r="E133">
            <v>0</v>
          </cell>
          <cell r="J133" t="str">
            <v>23.Сланцы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B134" t="str">
            <v>Добавить строки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 t="str">
            <v xml:space="preserve"> - уголь всего, в том числе: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J137" t="str">
            <v>24. - уголь всего, в том числе: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B138" t="str">
            <v>Интинский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 t="str">
            <v>24.Интинский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B139" t="str">
            <v>Кузнецкий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 t="str">
            <v>24.Кузнецкий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B140" t="str">
            <v>Добавить строки</v>
          </cell>
        </row>
        <row r="141">
          <cell r="B141" t="str">
            <v xml:space="preserve"> - мазут</v>
          </cell>
          <cell r="C141" t="str">
            <v>Мазут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 t="str">
            <v>24. - мазут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B142" t="str">
            <v xml:space="preserve"> - газ всего, в том числе: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 t="str">
            <v>24. - газ всего, в том числе: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B143" t="str">
            <v>Газ 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 t="str">
            <v>24.Газ лимитный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B144" t="str">
            <v>Газ сверхлимитный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J144" t="str">
            <v>24.Газ сверхлимитный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B145" t="str">
            <v>Газ коммерческий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 t="str">
            <v>24.Газ коммерческий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B146" t="str">
            <v xml:space="preserve"> - др.виды топлива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 t="str">
            <v>24. - др.виды топлива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B147" t="str">
            <v>Торф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J147" t="str">
            <v>24.Торф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B148" t="str">
            <v>Сланцы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J148" t="str">
            <v>24.Сланцы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B149" t="str">
            <v>Добавить строки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B153" t="str">
            <v xml:space="preserve"> - уголь всего, в том числе: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 t="str">
            <v>25. - уголь всего, в том числе: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B154" t="str">
            <v>Интинский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 t="str">
            <v>25.Интинский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B155" t="str">
            <v>Кузнецкий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 t="str">
            <v>25.Кузнецкий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 t="str">
            <v>25.Уголь разреза-2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J158" t="str">
            <v>25. - мазут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 t="str">
            <v>25. - газ всего, в том числе: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 t="str">
            <v>25.Газ лимитный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 t="str">
            <v>25.Газ сверхлимитный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J162" t="str">
            <v>25.Газ коммерческий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J163" t="str">
            <v>25. - др.виды топлива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J164" t="str">
            <v>25.Торф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 t="str">
            <v>25.Сланцы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B166" t="str">
            <v>Добавить строки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B170" t="str">
            <v xml:space="preserve"> - уголь всего, в том числе: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J170" t="str">
            <v>26. - уголь всего, в том числе: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B171" t="str">
            <v>Интинский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J171" t="str">
            <v>26.Интинский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B172" t="str">
            <v>Кузнецкий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J172" t="str">
            <v>26.Кузнецкий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B173" t="str">
            <v>Добавить строки</v>
          </cell>
        </row>
        <row r="174">
          <cell r="B174" t="str">
            <v xml:space="preserve"> - мазут</v>
          </cell>
          <cell r="C174" t="str">
            <v>Мазут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J174" t="str">
            <v>26. - мазут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B175" t="str">
            <v xml:space="preserve"> - газ всего, в том числе: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 t="str">
            <v>26. - газ всего, в том числе: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>Газ лимитный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J176" t="str">
            <v>26.Газ лимитный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B177" t="str">
            <v>Газ сверхлимитный</v>
          </cell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J177" t="str">
            <v>26.Газ сверхлимитный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B178" t="str">
            <v>Газ коммерческий</v>
          </cell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 t="str">
            <v>26.Газ коммерческий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B179" t="str">
            <v xml:space="preserve"> - др.виды топлива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J179" t="str">
            <v>26. - др.виды топлива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J180" t="str">
            <v>26.Торф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J181" t="str">
            <v>26.Сланцы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B182" t="str">
            <v>Добавить строки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6">
          <cell r="B186" t="str">
            <v xml:space="preserve"> - уголь всего, в том числе: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J186" t="str">
            <v>27. - уголь всего, в том числе: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B187" t="str">
            <v>Интинский</v>
          </cell>
          <cell r="C187" t="str">
            <v>Уголь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 t="str">
            <v>27.Интинский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B188" t="str">
            <v>Кузнецкий</v>
          </cell>
          <cell r="C188" t="str">
            <v>Уголь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 t="str">
            <v>27.Кузнецкий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B189" t="str">
            <v>Добавить строки</v>
          </cell>
        </row>
        <row r="190">
          <cell r="B190" t="str">
            <v xml:space="preserve"> - мазут</v>
          </cell>
          <cell r="C190" t="str">
            <v>Мазут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J190" t="str">
            <v>27. - мазут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B191" t="str">
            <v xml:space="preserve"> - газ всего, в том числе: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J191" t="str">
            <v>27. - газ всего, в том числе: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B192" t="str">
            <v>Газ лимитный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 t="str">
            <v>27.Газ лимитный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B193" t="str">
            <v>Газ сверхлимитный</v>
          </cell>
          <cell r="C193" t="str">
            <v>Газ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J193" t="str">
            <v>27.Газ сверхлимитный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B194" t="str">
            <v>Газ коммерческий</v>
          </cell>
          <cell r="C194" t="str">
            <v>Газ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J194" t="str">
            <v>27.Газ коммерческий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B195" t="str">
            <v xml:space="preserve"> - др.виды топлива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J195" t="str">
            <v>27. - др.виды топлива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B196" t="str">
            <v>Торф</v>
          </cell>
          <cell r="C196" t="str">
            <v>Другие виды топлива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J196" t="str">
            <v>27.Торф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B197" t="str">
            <v>Сланцы</v>
          </cell>
          <cell r="C197" t="str">
            <v>Другие виды топлива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 t="str">
            <v>27.Сланцы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B198" t="str">
            <v>Добавить строки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5">
          <cell r="B205" t="str">
            <v>Заместитель генерального директора-управляющий директор</v>
          </cell>
          <cell r="H205" t="str">
            <v>В.А. Мокрицкий</v>
          </cell>
        </row>
        <row r="206">
          <cell r="B206" t="str">
            <v>ГУ ОАО "ТГК-2" по Архангельской области</v>
          </cell>
        </row>
        <row r="209">
          <cell r="B209" t="str">
            <v>Директор по экономике и финансам</v>
          </cell>
          <cell r="H209" t="str">
            <v>Т.Г.Волочкова</v>
          </cell>
        </row>
        <row r="210">
          <cell r="B210" t="str">
            <v>ГУ ОАО "ТГК-2" по Архангельской области</v>
          </cell>
        </row>
      </sheetData>
      <sheetData sheetId="8">
        <row r="4">
          <cell r="E4" t="str">
            <v>ГУ ОАО "ТГК-2" по Архангельской области</v>
          </cell>
          <cell r="G4" t="str">
            <v>Архангельская ТЭЦ</v>
          </cell>
          <cell r="I4" t="str">
            <v>Северодвинская ТЭЦ-1</v>
          </cell>
          <cell r="K4" t="str">
            <v>Северодвинская ТЭЦ-2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Интинский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Кузнецкий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Торф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Сланцы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 t="str">
            <v>Интинский</v>
          </cell>
          <cell r="E49">
            <v>0</v>
          </cell>
          <cell r="F49">
            <v>0</v>
          </cell>
        </row>
        <row r="50">
          <cell r="B50" t="str">
            <v>Кузнецкий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Газ лимитный</v>
          </cell>
          <cell r="E54">
            <v>0</v>
          </cell>
          <cell r="F54">
            <v>0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Добавить строки</v>
          </cell>
        </row>
        <row r="63">
          <cell r="B63" t="str">
            <v xml:space="preserve"> - уголь всего, в том числе:</v>
          </cell>
          <cell r="C63" t="str">
            <v>Уголь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 t="str">
            <v>Интинский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Кузнецкий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Добавить строки</v>
          </cell>
        </row>
        <row r="67">
          <cell r="B67" t="str">
            <v xml:space="preserve"> - мазут</v>
          </cell>
          <cell r="C67" t="str">
            <v>Мазут</v>
          </cell>
          <cell r="E67">
            <v>0</v>
          </cell>
          <cell r="F67">
            <v>0</v>
          </cell>
        </row>
        <row r="68">
          <cell r="B68" t="str">
            <v xml:space="preserve"> - газ всего, в том числе:</v>
          </cell>
          <cell r="C68" t="str">
            <v>Газ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Газ 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сверхлимитный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>Газ коммерческий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 xml:space="preserve"> - др.виды топлива</v>
          </cell>
          <cell r="C72" t="str">
            <v>Другие виды топлива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Торф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Сланцы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Добавить строки</v>
          </cell>
        </row>
        <row r="78">
          <cell r="B78" t="str">
            <v xml:space="preserve"> - уголь всего, в том числе: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Интинский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Кузнецкий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Добавить строки</v>
          </cell>
        </row>
        <row r="82">
          <cell r="B82" t="str">
            <v xml:space="preserve"> - мазут</v>
          </cell>
          <cell r="C82" t="str">
            <v>Мазут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 xml:space="preserve"> - газ всего, в том числе: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 t="str">
            <v>Газ 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Газ сверхлимитный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 t="str">
            <v>Газ коммерческий</v>
          </cell>
          <cell r="C86" t="str">
            <v>Газ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 t="str">
            <v xml:space="preserve"> - др.виды топлива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 t="str">
            <v>Торф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 t="str">
            <v>Сланцы</v>
          </cell>
          <cell r="C89" t="str">
            <v>Другие виды топлива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Добавить строки</v>
          </cell>
        </row>
        <row r="93">
          <cell r="B93" t="str">
            <v xml:space="preserve"> - уголь всего, в том числе:</v>
          </cell>
          <cell r="C93" t="str">
            <v>Уголь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Интинский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Кузнецкий</v>
          </cell>
          <cell r="C95" t="str">
            <v>Уголь</v>
          </cell>
          <cell r="E95">
            <v>0</v>
          </cell>
          <cell r="F95">
            <v>0</v>
          </cell>
        </row>
        <row r="96">
          <cell r="B96" t="str">
            <v>Добавить строки</v>
          </cell>
        </row>
        <row r="97">
          <cell r="B97" t="str">
            <v xml:space="preserve"> - мазут</v>
          </cell>
          <cell r="C97" t="str">
            <v>Мазут</v>
          </cell>
          <cell r="E97">
            <v>0</v>
          </cell>
          <cell r="F97">
            <v>0</v>
          </cell>
        </row>
        <row r="98">
          <cell r="B98" t="str">
            <v xml:space="preserve"> - газ всего, в том числе:</v>
          </cell>
          <cell r="C98" t="str">
            <v>Газ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 t="str">
            <v>Газ 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сверхлимитный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>Газ коммерческий</v>
          </cell>
          <cell r="C101" t="str">
            <v>Газ</v>
          </cell>
          <cell r="E101">
            <v>0</v>
          </cell>
          <cell r="F101">
            <v>0</v>
          </cell>
        </row>
        <row r="102">
          <cell r="B102" t="str">
            <v xml:space="preserve"> - др.виды топлива</v>
          </cell>
          <cell r="C102" t="str">
            <v>Другие виды топлива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Торф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Сланцы</v>
          </cell>
          <cell r="C104" t="str">
            <v>Другие виды топлива</v>
          </cell>
          <cell r="E104">
            <v>0</v>
          </cell>
          <cell r="F104">
            <v>0</v>
          </cell>
        </row>
        <row r="105">
          <cell r="B105" t="str">
            <v>Добавить строки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 t="str">
            <v xml:space="preserve"> - уголь всего, в том числе: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 t="str">
            <v>Интинский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 t="str">
            <v>Кузнецкий</v>
          </cell>
          <cell r="C110" t="str">
            <v>Уголь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 t="str">
            <v>Добавить строки</v>
          </cell>
        </row>
        <row r="112">
          <cell r="B112" t="str">
            <v xml:space="preserve"> - мазут</v>
          </cell>
          <cell r="C112" t="str">
            <v>Мазут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 t="str">
            <v xml:space="preserve"> - газ всего, в том числе: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 t="str">
            <v>Газ 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 t="str">
            <v>Газ сверхлимитный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Газ коммерческий</v>
          </cell>
          <cell r="C116" t="str">
            <v>Газ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 xml:space="preserve"> - др.виды топлива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Торф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Сланцы</v>
          </cell>
          <cell r="C119" t="str">
            <v>Другие виды топлива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Добавить строки</v>
          </cell>
        </row>
        <row r="121">
          <cell r="E121">
            <v>0</v>
          </cell>
          <cell r="F121">
            <v>0</v>
          </cell>
        </row>
        <row r="124">
          <cell r="B124" t="str">
            <v xml:space="preserve"> - уголь всего, в том числе:</v>
          </cell>
          <cell r="C124" t="str">
            <v>Уголь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Интинский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Кузнецкий</v>
          </cell>
          <cell r="C126" t="str">
            <v>Уголь</v>
          </cell>
          <cell r="E126">
            <v>0</v>
          </cell>
          <cell r="F126">
            <v>0</v>
          </cell>
        </row>
        <row r="127">
          <cell r="B127" t="str">
            <v>Добавить строки</v>
          </cell>
        </row>
        <row r="128">
          <cell r="B128" t="str">
            <v xml:space="preserve"> - мазут</v>
          </cell>
          <cell r="C128" t="str">
            <v>Мазут</v>
          </cell>
          <cell r="E128">
            <v>0</v>
          </cell>
          <cell r="F128">
            <v>0</v>
          </cell>
        </row>
        <row r="129">
          <cell r="B129" t="str">
            <v xml:space="preserve"> - газ всего, в том числе:</v>
          </cell>
          <cell r="C129" t="str">
            <v>Газ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Газ 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сверхлимитный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>Газ коммерческий</v>
          </cell>
          <cell r="C132" t="str">
            <v>Газ</v>
          </cell>
          <cell r="E132">
            <v>0</v>
          </cell>
          <cell r="F132">
            <v>0</v>
          </cell>
        </row>
        <row r="133">
          <cell r="B133" t="str">
            <v xml:space="preserve"> - др.виды топлива</v>
          </cell>
          <cell r="C133" t="str">
            <v>Другие виды топлива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Торф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Сланцы</v>
          </cell>
          <cell r="C135" t="str">
            <v>Другие виды топлива</v>
          </cell>
          <cell r="E135">
            <v>0</v>
          </cell>
          <cell r="F135">
            <v>0</v>
          </cell>
        </row>
        <row r="136">
          <cell r="B136" t="str">
            <v>Добавить строки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 xml:space="preserve"> - уголь всего, в том числе: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Интинский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Кузнецкий</v>
          </cell>
          <cell r="C141" t="str">
            <v>Уголь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Добавить строки</v>
          </cell>
        </row>
        <row r="143">
          <cell r="B143" t="str">
            <v xml:space="preserve"> - мазут</v>
          </cell>
          <cell r="C143" t="str">
            <v>Мазут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 xml:space="preserve"> - газ всего, в том числе: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Газ 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 t="str">
            <v>Газ сверхлимитный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Газ коммерческий</v>
          </cell>
          <cell r="C147" t="str">
            <v>Газ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 xml:space="preserve"> - др.виды топлива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Торф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Сланцы</v>
          </cell>
          <cell r="C150" t="str">
            <v>Другие виды топлива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Добавить строки</v>
          </cell>
        </row>
        <row r="152">
          <cell r="E152">
            <v>0</v>
          </cell>
          <cell r="F152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 t="str">
            <v xml:space="preserve"> - уголь всего, в том числе: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Интинский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Кузнецкий</v>
          </cell>
          <cell r="C157" t="str">
            <v>Уголь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 t="str">
            <v>Добавить строки</v>
          </cell>
        </row>
        <row r="159">
          <cell r="B159" t="str">
            <v xml:space="preserve"> - мазут</v>
          </cell>
          <cell r="C159" t="str">
            <v>Мазут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 - газ всего, в том числе: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 t="str">
            <v>Газ 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>Газ сверхлимитный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 t="str">
            <v>Газ коммерческий</v>
          </cell>
          <cell r="C163" t="str">
            <v>Газ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 - др.виды топлива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Торф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Сланцы</v>
          </cell>
          <cell r="C166" t="str">
            <v>Другие виды топлива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Добавить строки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Интинский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Кузнецкий</v>
          </cell>
          <cell r="C173" t="str">
            <v>Уголь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5">
          <cell r="C175" t="str">
            <v>Мазут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 t="str">
            <v>Газ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Торф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Сланцы</v>
          </cell>
          <cell r="C182" t="str">
            <v>Другие виды топлива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Интинский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 t="str">
            <v>Кузнецкий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 t="str">
            <v>Торф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Сланцы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206">
          <cell r="B206" t="str">
            <v>Заместитель генерального директора-управляющий директор</v>
          </cell>
          <cell r="H206" t="str">
            <v>В.А. Мокрицкий</v>
          </cell>
        </row>
        <row r="207">
          <cell r="B207" t="str">
            <v>ГУ ОАО "ТГК-2" по Архангельской области</v>
          </cell>
        </row>
        <row r="210">
          <cell r="B210" t="str">
            <v>Директор по экономике и финансам</v>
          </cell>
          <cell r="H210" t="str">
            <v>Т.Г.Волочкова</v>
          </cell>
        </row>
        <row r="211">
          <cell r="B211" t="str">
            <v>ГУ ОАО "ТГК-2" по Архангельской области</v>
          </cell>
        </row>
      </sheetData>
      <sheetData sheetId="9">
        <row r="4">
          <cell r="E4" t="str">
            <v>ГУ ОАО "ТГК-2" по Архангельской области</v>
          </cell>
          <cell r="G4" t="str">
            <v>Архангельская ТЭЦ</v>
          </cell>
          <cell r="I4" t="str">
            <v>Северодвинская ТЭЦ-1</v>
          </cell>
          <cell r="K4" t="str">
            <v>Северодвинская ТЭЦ-2</v>
          </cell>
        </row>
        <row r="8">
          <cell r="E8">
            <v>0</v>
          </cell>
          <cell r="F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Интинский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Кузнецкий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Торф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Сланцы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 t="str">
            <v>Интинский</v>
          </cell>
          <cell r="E49">
            <v>0</v>
          </cell>
          <cell r="F49">
            <v>0</v>
          </cell>
        </row>
        <row r="50">
          <cell r="B50" t="str">
            <v>Кузнецкий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Газ лимитный</v>
          </cell>
          <cell r="E54">
            <v>0</v>
          </cell>
          <cell r="F54">
            <v>0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Добавить строки</v>
          </cell>
        </row>
        <row r="63">
          <cell r="B63" t="str">
            <v xml:space="preserve"> - уголь всего, в том числе:</v>
          </cell>
          <cell r="C63" t="str">
            <v>Уголь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 t="str">
            <v>Интинский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Кузнецкий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Добавить строки</v>
          </cell>
        </row>
        <row r="67">
          <cell r="B67" t="str">
            <v xml:space="preserve"> - мазут</v>
          </cell>
          <cell r="C67" t="str">
            <v>Мазут</v>
          </cell>
          <cell r="E67">
            <v>0</v>
          </cell>
          <cell r="F67">
            <v>0</v>
          </cell>
        </row>
        <row r="68">
          <cell r="B68" t="str">
            <v xml:space="preserve"> - газ всего, в том числе:</v>
          </cell>
          <cell r="C68" t="str">
            <v>Газ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Газ 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сверхлимитный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>Газ коммерческий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 xml:space="preserve"> - др.виды топлива</v>
          </cell>
          <cell r="C72" t="str">
            <v>Другие виды топлива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Торф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Сланцы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Добавить строки</v>
          </cell>
        </row>
        <row r="78">
          <cell r="B78" t="str">
            <v xml:space="preserve"> - уголь всего, в том числе: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Интинский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Кузнецкий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Добавить строки</v>
          </cell>
        </row>
        <row r="82">
          <cell r="B82" t="str">
            <v xml:space="preserve"> - мазут</v>
          </cell>
          <cell r="C82" t="str">
            <v>Мазут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 xml:space="preserve"> - газ всего, в том числе: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 t="str">
            <v>Газ 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Газ сверхлимитный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 t="str">
            <v>Газ коммерческий</v>
          </cell>
          <cell r="C86" t="str">
            <v>Газ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 t="str">
            <v xml:space="preserve"> - др.виды топлива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 t="str">
            <v>Торф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 t="str">
            <v>Сланцы</v>
          </cell>
          <cell r="C89" t="str">
            <v>Другие виды топлива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Добавить строки</v>
          </cell>
        </row>
        <row r="93">
          <cell r="B93" t="str">
            <v xml:space="preserve"> - уголь всего, в том числе:</v>
          </cell>
          <cell r="C93" t="str">
            <v>Уголь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Интинский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Кузнецкий</v>
          </cell>
          <cell r="C95" t="str">
            <v>Уголь</v>
          </cell>
          <cell r="E95">
            <v>0</v>
          </cell>
          <cell r="F95">
            <v>0</v>
          </cell>
        </row>
        <row r="96">
          <cell r="B96" t="str">
            <v>Добавить строки</v>
          </cell>
        </row>
        <row r="97">
          <cell r="B97" t="str">
            <v xml:space="preserve"> - мазут</v>
          </cell>
          <cell r="C97" t="str">
            <v>Мазут</v>
          </cell>
          <cell r="E97">
            <v>0</v>
          </cell>
          <cell r="F97">
            <v>0</v>
          </cell>
        </row>
        <row r="98">
          <cell r="B98" t="str">
            <v xml:space="preserve"> - газ всего, в том числе:</v>
          </cell>
          <cell r="C98" t="str">
            <v>Газ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 t="str">
            <v>Газ 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сверхлимитный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>Газ коммерческий</v>
          </cell>
          <cell r="C101" t="str">
            <v>Газ</v>
          </cell>
          <cell r="E101">
            <v>0</v>
          </cell>
          <cell r="F101">
            <v>0</v>
          </cell>
        </row>
        <row r="102">
          <cell r="B102" t="str">
            <v xml:space="preserve"> - др.виды топлива</v>
          </cell>
          <cell r="C102" t="str">
            <v>Другие виды топлива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Торф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Сланцы</v>
          </cell>
          <cell r="C104" t="str">
            <v>Другие виды топлива</v>
          </cell>
          <cell r="E104">
            <v>0</v>
          </cell>
          <cell r="F104">
            <v>0</v>
          </cell>
        </row>
        <row r="105">
          <cell r="B105" t="str">
            <v>Добавить строки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 t="str">
            <v xml:space="preserve"> - уголь всего, в том числе: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 t="str">
            <v>Интинский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 t="str">
            <v>Кузнецкий</v>
          </cell>
          <cell r="C110" t="str">
            <v>Уголь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 t="str">
            <v>Добавить строки</v>
          </cell>
        </row>
        <row r="112">
          <cell r="B112" t="str">
            <v xml:space="preserve"> - мазут</v>
          </cell>
          <cell r="C112" t="str">
            <v>Мазут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 t="str">
            <v xml:space="preserve"> - газ всего, в том числе: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 t="str">
            <v>Газ 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 t="str">
            <v>Газ сверхлимитный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Газ коммерческий</v>
          </cell>
          <cell r="C116" t="str">
            <v>Газ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 xml:space="preserve"> - др.виды топлива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Торф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Сланцы</v>
          </cell>
          <cell r="C119" t="str">
            <v>Другие виды топлива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Добавить строки</v>
          </cell>
        </row>
        <row r="121">
          <cell r="E121">
            <v>0</v>
          </cell>
          <cell r="F121">
            <v>0</v>
          </cell>
        </row>
        <row r="124">
          <cell r="B124" t="str">
            <v xml:space="preserve"> - уголь всего, в том числе:</v>
          </cell>
          <cell r="C124" t="str">
            <v>Уголь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Интинский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Кузнецкий</v>
          </cell>
          <cell r="C126" t="str">
            <v>Уголь</v>
          </cell>
          <cell r="E126">
            <v>0</v>
          </cell>
          <cell r="F126">
            <v>0</v>
          </cell>
        </row>
        <row r="127">
          <cell r="B127" t="str">
            <v>Добавить строки</v>
          </cell>
        </row>
        <row r="128">
          <cell r="B128" t="str">
            <v xml:space="preserve"> - мазут</v>
          </cell>
          <cell r="C128" t="str">
            <v>Мазут</v>
          </cell>
          <cell r="E128">
            <v>0</v>
          </cell>
          <cell r="F128">
            <v>0</v>
          </cell>
        </row>
        <row r="129">
          <cell r="B129" t="str">
            <v xml:space="preserve"> - газ всего, в том числе:</v>
          </cell>
          <cell r="C129" t="str">
            <v>Газ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Газ 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сверхлимитный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>Газ коммерческий</v>
          </cell>
          <cell r="C132" t="str">
            <v>Газ</v>
          </cell>
          <cell r="E132">
            <v>0</v>
          </cell>
          <cell r="F132">
            <v>0</v>
          </cell>
        </row>
        <row r="133">
          <cell r="B133" t="str">
            <v xml:space="preserve"> - др.виды топлива</v>
          </cell>
          <cell r="C133" t="str">
            <v>Другие виды топлива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Торф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Сланцы</v>
          </cell>
          <cell r="C135" t="str">
            <v>Другие виды топлива</v>
          </cell>
          <cell r="E135">
            <v>0</v>
          </cell>
          <cell r="F135">
            <v>0</v>
          </cell>
        </row>
        <row r="136">
          <cell r="B136" t="str">
            <v>Добавить строки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 xml:space="preserve"> - уголь всего, в том числе: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Интинский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Кузнецкий</v>
          </cell>
          <cell r="C141" t="str">
            <v>Уголь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Добавить строки</v>
          </cell>
        </row>
        <row r="143">
          <cell r="B143" t="str">
            <v xml:space="preserve"> - мазут</v>
          </cell>
          <cell r="C143" t="str">
            <v>Мазут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 xml:space="preserve"> - газ всего, в том числе: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Газ 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 t="str">
            <v>Газ сверхлимитный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Газ коммерческий</v>
          </cell>
          <cell r="C147" t="str">
            <v>Газ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 xml:space="preserve"> - др.виды топлива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Торф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Сланцы</v>
          </cell>
          <cell r="C150" t="str">
            <v>Другие виды топлива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Добавить строки</v>
          </cell>
        </row>
        <row r="152">
          <cell r="E152">
            <v>0</v>
          </cell>
          <cell r="F152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 t="str">
            <v xml:space="preserve"> - уголь всего, в том числе: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Интинский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Кузнецкий</v>
          </cell>
          <cell r="C157" t="str">
            <v>Уголь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 t="str">
            <v>Добавить строки</v>
          </cell>
        </row>
        <row r="159">
          <cell r="B159" t="str">
            <v xml:space="preserve"> - мазут</v>
          </cell>
          <cell r="C159" t="str">
            <v>Мазут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 - газ всего, в том числе: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 t="str">
            <v>Газ 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>Газ сверхлимитный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 t="str">
            <v>Газ коммерческий</v>
          </cell>
          <cell r="C163" t="str">
            <v>Газ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 - др.виды топлива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Торф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Сланцы</v>
          </cell>
          <cell r="C166" t="str">
            <v>Другие виды топлива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Добавить строки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Интинский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Кузнецкий</v>
          </cell>
          <cell r="C173" t="str">
            <v>Уголь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5">
          <cell r="C175" t="str">
            <v>Мазут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 t="str">
            <v>Газ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Торф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Сланцы</v>
          </cell>
          <cell r="C182" t="str">
            <v>Другие виды топлива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Интинский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 t="str">
            <v>Кузнецкий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 t="str">
            <v>Торф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Сланцы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206">
          <cell r="B206" t="str">
            <v>Заместитель генерального директора-управляющий директор</v>
          </cell>
          <cell r="H206" t="str">
            <v>В.А. Мокрицкий</v>
          </cell>
        </row>
        <row r="207">
          <cell r="B207" t="str">
            <v>ГУ ОАО "ТГК-2" по Архангельской области</v>
          </cell>
        </row>
        <row r="210">
          <cell r="B210" t="str">
            <v>Директор по экономике и финансам</v>
          </cell>
          <cell r="H210" t="str">
            <v>Т.Г.Волочкова</v>
          </cell>
        </row>
        <row r="211">
          <cell r="B211" t="str">
            <v>ГУ ОАО "ТГК-2" по Архангельской области</v>
          </cell>
        </row>
      </sheetData>
      <sheetData sheetId="10">
        <row r="3">
          <cell r="E3" t="str">
            <v>Архангельская ТЭЦ</v>
          </cell>
          <cell r="J3" t="str">
            <v>Северодвинская ТЭЦ-1</v>
          </cell>
          <cell r="O3" t="str">
            <v>Северодвинская ТЭЦ-2</v>
          </cell>
        </row>
        <row r="8">
          <cell r="B8" t="str">
            <v xml:space="preserve"> - уголь всего, в том числе: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 t="str">
            <v>Интинский</v>
          </cell>
          <cell r="H9">
            <v>0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</row>
        <row r="10">
          <cell r="B10" t="str">
            <v>Кузнецкий</v>
          </cell>
          <cell r="H10">
            <v>0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B13" t="str">
            <v xml:space="preserve"> - газ всего, в том числе: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B14" t="str">
            <v>Газ лимитный</v>
          </cell>
          <cell r="H14">
            <v>0</v>
          </cell>
          <cell r="M14">
            <v>0</v>
          </cell>
          <cell r="R14">
            <v>0</v>
          </cell>
        </row>
        <row r="15">
          <cell r="B15" t="str">
            <v>Газ сверхлимитный</v>
          </cell>
          <cell r="H15">
            <v>0</v>
          </cell>
          <cell r="M15">
            <v>0</v>
          </cell>
          <cell r="R15">
            <v>0</v>
          </cell>
        </row>
        <row r="16">
          <cell r="B16" t="str">
            <v>Газ коммерческий</v>
          </cell>
          <cell r="H16">
            <v>0</v>
          </cell>
          <cell r="M16">
            <v>0</v>
          </cell>
          <cell r="R16">
            <v>0</v>
          </cell>
        </row>
        <row r="17">
          <cell r="B17" t="str">
            <v xml:space="preserve"> - др.виды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 t="str">
            <v>Торф</v>
          </cell>
          <cell r="H18">
            <v>0</v>
          </cell>
          <cell r="M18">
            <v>0</v>
          </cell>
          <cell r="R18">
            <v>0</v>
          </cell>
        </row>
        <row r="19">
          <cell r="B19" t="str">
            <v>Сланцы</v>
          </cell>
          <cell r="H19">
            <v>0</v>
          </cell>
          <cell r="M19">
            <v>0</v>
          </cell>
          <cell r="R19">
            <v>0</v>
          </cell>
        </row>
        <row r="20">
          <cell r="B20" t="str">
            <v>Добавить строки</v>
          </cell>
        </row>
        <row r="21"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Q21">
            <v>0</v>
          </cell>
          <cell r="R21">
            <v>0</v>
          </cell>
          <cell r="S21">
            <v>0</v>
          </cell>
        </row>
        <row r="24">
          <cell r="B24" t="str">
            <v xml:space="preserve"> - уголь всего, в том числе: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Интинский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 t="str">
            <v>Кузнецкий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- газ всего, в том числе: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>Газ лимитный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Газ сверхлимитный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B32" t="str">
            <v>Газ коммерческий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B33" t="str">
            <v xml:space="preserve"> - др.виды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>Торф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>Сланцы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L39">
            <v>0</v>
          </cell>
          <cell r="N39">
            <v>0</v>
          </cell>
        </row>
        <row r="40">
          <cell r="B40" t="str">
            <v>Интинский</v>
          </cell>
          <cell r="L40">
            <v>0</v>
          </cell>
          <cell r="N40">
            <v>0</v>
          </cell>
        </row>
        <row r="41">
          <cell r="B41" t="str">
            <v>Кузнецкий</v>
          </cell>
          <cell r="L41">
            <v>0</v>
          </cell>
          <cell r="N41">
            <v>0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E43">
            <v>1.3605940000000001</v>
          </cell>
          <cell r="F43">
            <v>1.3664500903498464</v>
          </cell>
          <cell r="G43">
            <v>0</v>
          </cell>
          <cell r="I43">
            <v>1.360848931</v>
          </cell>
          <cell r="J43">
            <v>1.382992</v>
          </cell>
          <cell r="K43">
            <v>1.3629098360655738</v>
          </cell>
          <cell r="L43">
            <v>0</v>
          </cell>
          <cell r="N43">
            <v>1.3509083239999999</v>
          </cell>
          <cell r="O43">
            <v>1.3569560000000001</v>
          </cell>
          <cell r="P43">
            <v>1.3628716179604812</v>
          </cell>
          <cell r="Q43">
            <v>0</v>
          </cell>
          <cell r="S43">
            <v>1.3557849360000001</v>
          </cell>
        </row>
        <row r="44">
          <cell r="B44" t="str">
            <v xml:space="preserve"> - газ всего, в том числе:</v>
          </cell>
        </row>
        <row r="45">
          <cell r="B45" t="str">
            <v>Газ лимитный</v>
          </cell>
        </row>
        <row r="46">
          <cell r="B46" t="str">
            <v>Газ сверхлимитный</v>
          </cell>
        </row>
        <row r="47">
          <cell r="B47" t="str">
            <v>Газ коммерческий</v>
          </cell>
        </row>
        <row r="48">
          <cell r="B48" t="str">
            <v xml:space="preserve"> - др.виды топлива</v>
          </cell>
        </row>
        <row r="49">
          <cell r="B49" t="str">
            <v>Торф</v>
          </cell>
        </row>
        <row r="50">
          <cell r="B50" t="str">
            <v>Сланцы</v>
          </cell>
        </row>
        <row r="51">
          <cell r="B51" t="str">
            <v>Добавить строки</v>
          </cell>
        </row>
        <row r="56">
          <cell r="B56" t="str">
            <v>Заместитель генерального директора-управляющий директор</v>
          </cell>
          <cell r="Q56" t="str">
            <v>В.А. Мокрицкий</v>
          </cell>
        </row>
        <row r="57">
          <cell r="B57" t="str">
            <v>ГУ ОАО "ТГК-2" по Архангельской области</v>
          </cell>
        </row>
        <row r="60">
          <cell r="B60" t="str">
            <v>Директор по экономике и финансам</v>
          </cell>
          <cell r="Q60" t="str">
            <v>Т.Г.Волочкова</v>
          </cell>
        </row>
        <row r="61">
          <cell r="B61" t="str">
            <v>ГУ ОАО "ТГК-2" по Архангельской области</v>
          </cell>
        </row>
      </sheetData>
      <sheetData sheetId="1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E67">
            <v>1.8461614365888599</v>
          </cell>
          <cell r="F67">
            <v>1.2218416835370001</v>
          </cell>
          <cell r="G67">
            <v>100</v>
          </cell>
          <cell r="H67">
            <v>1.95712799811649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E68">
            <v>3.4411640359083902</v>
          </cell>
          <cell r="F68">
            <v>3.7277988515539802</v>
          </cell>
          <cell r="H68">
            <v>6.3962713030448706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E69">
            <v>14.2849957121632</v>
          </cell>
          <cell r="F69">
            <v>4.6109113431860003</v>
          </cell>
          <cell r="H69">
            <v>7.6611758023288807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E70">
            <v>12.7940821432903</v>
          </cell>
          <cell r="F70">
            <v>8.0303506689121793</v>
          </cell>
          <cell r="H70">
            <v>13.159683709613901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E71">
            <v>12.9794910887592</v>
          </cell>
          <cell r="F71">
            <v>7.9655598169671489</v>
          </cell>
          <cell r="H71">
            <v>12.698305324244799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E72">
            <v>11.1597468428642</v>
          </cell>
          <cell r="F72">
            <v>9.2969423142047614</v>
          </cell>
          <cell r="H72">
            <v>16.283259423503299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E73">
            <v>10.139404790623701</v>
          </cell>
          <cell r="F73">
            <v>8.5261865623504391</v>
          </cell>
          <cell r="H73">
            <v>26.397706876691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E74">
            <v>8.5434008010360696</v>
          </cell>
          <cell r="F74">
            <v>8.0847842543527602</v>
          </cell>
          <cell r="H74">
            <v>31.928127159640603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>
            <v>35.150563760148998</v>
          </cell>
          <cell r="F75">
            <v>10.656890745556099</v>
          </cell>
          <cell r="H75">
            <v>9.8398880771024402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E76">
            <v>7.2807293003326699</v>
          </cell>
          <cell r="F76">
            <v>1.03533648435742</v>
          </cell>
          <cell r="H76">
            <v>25.986842105263204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E77">
            <v>7.5757575757575797</v>
          </cell>
          <cell r="F77">
            <v>24.756852343059201</v>
          </cell>
          <cell r="H77">
            <v>22.3684210526316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E78">
            <v>22.5393743015177</v>
          </cell>
          <cell r="F78">
            <v>12.2324159021407</v>
          </cell>
          <cell r="H78">
            <v>23.259762308998301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H79">
            <v>15.966386554621801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9">
          <cell r="B99" t="str">
            <v>Заместитель генерального директора-управляющий директор</v>
          </cell>
          <cell r="H99" t="str">
            <v>В.А. Мокрицкий</v>
          </cell>
        </row>
        <row r="100">
          <cell r="B100" t="str">
            <v>ГУ ОАО "ТГК-2" по Архангельской области</v>
          </cell>
        </row>
        <row r="103">
          <cell r="B103" t="str">
            <v>Директор по экономике и финансам</v>
          </cell>
          <cell r="H103" t="str">
            <v>Т.Г.Волочкова</v>
          </cell>
        </row>
        <row r="104">
          <cell r="B104" t="str">
            <v>ГУ ОАО "ТГК-2" по Архангельской области</v>
          </cell>
        </row>
      </sheetData>
      <sheetData sheetId="12">
        <row r="7">
          <cell r="I7">
            <v>0</v>
          </cell>
        </row>
        <row r="32">
          <cell r="B32" t="str">
            <v>Выплаты &lt;______________&gt;: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Выплаты &lt;______________&gt;: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61">
          <cell r="B61" t="str">
            <v>Заместитель генерального директора-управляющий директор</v>
          </cell>
          <cell r="G61" t="str">
            <v>В.А. Мокрицкий</v>
          </cell>
        </row>
        <row r="62">
          <cell r="B62" t="str">
            <v>ГУ ОАО "ТГК-2" по Архангельской области</v>
          </cell>
        </row>
        <row r="65">
          <cell r="B65" t="str">
            <v>Директор по экономике и финансам</v>
          </cell>
          <cell r="G65" t="str">
            <v>Т.Г.Волочкова</v>
          </cell>
        </row>
        <row r="66">
          <cell r="B66" t="str">
            <v>ГУ ОАО "ТГК-2" по Архангельской области</v>
          </cell>
        </row>
      </sheetData>
      <sheetData sheetId="13">
        <row r="5">
          <cell r="C5">
            <v>2700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1.185851778559543</v>
          </cell>
        </row>
        <row r="10">
          <cell r="B10" t="str">
            <v>Заместитель генерального директора-управляющий директор</v>
          </cell>
          <cell r="G10" t="str">
            <v>В.А. Мокрицкий</v>
          </cell>
        </row>
        <row r="11">
          <cell r="B11" t="str">
            <v>ГУ ОАО "ТГК-2" по Архангельской области</v>
          </cell>
        </row>
        <row r="14">
          <cell r="B14" t="str">
            <v>Директор по экономике и финансам</v>
          </cell>
          <cell r="G14" t="str">
            <v>Т.Г.Волочкова</v>
          </cell>
        </row>
        <row r="15">
          <cell r="B15" t="str">
            <v>ГУ ОАО "ТГК-2" по Архангельской области</v>
          </cell>
        </row>
      </sheetData>
      <sheetData sheetId="14">
        <row r="6">
          <cell r="I6">
            <v>0</v>
          </cell>
        </row>
        <row r="14">
          <cell r="B14" t="str">
            <v>Вода на технологические цели</v>
          </cell>
        </row>
        <row r="15">
          <cell r="B15" t="str">
            <v>Топливо на ремонт, ГСМ</v>
          </cell>
        </row>
        <row r="24">
          <cell r="B24" t="str">
            <v>Заместитель генерального директора-управляющий директор</v>
          </cell>
          <cell r="G24" t="str">
            <v>В.А. Мокрицкий</v>
          </cell>
        </row>
        <row r="25">
          <cell r="B25" t="str">
            <v>ГУ ОАО "ТГК-2" по Архангельской области</v>
          </cell>
        </row>
        <row r="28">
          <cell r="B28" t="str">
            <v>Директор по экономике и финансам</v>
          </cell>
          <cell r="G28" t="str">
            <v>Т.Г.Волочкова</v>
          </cell>
        </row>
        <row r="29">
          <cell r="B29" t="str">
            <v>ГУ ОАО "ТГК-2" по Архангельской области</v>
          </cell>
        </row>
      </sheetData>
      <sheetData sheetId="15">
        <row r="6">
          <cell r="D6">
            <v>0</v>
          </cell>
        </row>
        <row r="46">
          <cell r="B46" t="str">
            <v>Заместитель генерального директора-управляющий директор</v>
          </cell>
          <cell r="G46" t="str">
            <v>В.А. Мокрицкий</v>
          </cell>
        </row>
        <row r="47">
          <cell r="B47" t="str">
            <v>ГУ ОАО "ТГК-2" по Архангельской области</v>
          </cell>
        </row>
        <row r="50">
          <cell r="B50" t="str">
            <v>Директор по экономике и финансам</v>
          </cell>
          <cell r="G50" t="str">
            <v>Т.Г.Волочкова</v>
          </cell>
        </row>
        <row r="51">
          <cell r="B51" t="str">
            <v>ГУ ОАО "ТГК-2" по Архангельской области</v>
          </cell>
        </row>
      </sheetData>
      <sheetData sheetId="16">
        <row r="6">
          <cell r="D6">
            <v>0</v>
          </cell>
        </row>
        <row r="8">
          <cell r="F8">
            <v>0</v>
          </cell>
          <cell r="G8">
            <v>644593.01</v>
          </cell>
        </row>
        <row r="12">
          <cell r="G12">
            <v>0</v>
          </cell>
          <cell r="H12">
            <v>581</v>
          </cell>
        </row>
        <row r="25">
          <cell r="B25" t="str">
            <v>Заместитель генерального директора-управляющий директор</v>
          </cell>
          <cell r="G25" t="str">
            <v>В.А. Мокрицкий</v>
          </cell>
        </row>
        <row r="26">
          <cell r="B26" t="str">
            <v>ГУ ОАО "ТГК-2" по Архангельской области</v>
          </cell>
        </row>
        <row r="29">
          <cell r="B29" t="str">
            <v>Директор по экономике и финансам</v>
          </cell>
          <cell r="G29" t="str">
            <v>Т.Г.Волочкова</v>
          </cell>
        </row>
        <row r="30">
          <cell r="B30" t="str">
            <v>ГУ ОАО "ТГК-2" по Архангельской области</v>
          </cell>
        </row>
      </sheetData>
      <sheetData sheetId="17"/>
      <sheetData sheetId="18">
        <row r="6">
          <cell r="C6" t="str">
            <v>Всего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 xml:space="preserve">    в том числе: </v>
          </cell>
        </row>
        <row r="8">
          <cell r="C8" t="str">
            <v>договор № ___ от ____</v>
          </cell>
        </row>
        <row r="9">
          <cell r="C9" t="str">
            <v>договор № ___ от ____</v>
          </cell>
        </row>
        <row r="10">
          <cell r="C10" t="str">
            <v>Добавить строки</v>
          </cell>
        </row>
        <row r="11">
          <cell r="C11" t="str">
            <v>Всего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C12" t="str">
            <v xml:space="preserve">    в том числе:</v>
          </cell>
        </row>
        <row r="13">
          <cell r="C13" t="str">
            <v>договор № ___ от ____</v>
          </cell>
        </row>
        <row r="14">
          <cell r="C14" t="str">
            <v>договор № ___ от ____</v>
          </cell>
        </row>
        <row r="15">
          <cell r="C15" t="str">
            <v>Добавить строки</v>
          </cell>
        </row>
        <row r="16">
          <cell r="C16" t="str">
            <v>Услуги по пожарной безопасности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C17" t="str">
            <v xml:space="preserve">    в том числе:</v>
          </cell>
        </row>
        <row r="18">
          <cell r="C18" t="str">
            <v>договор № ___ от ____</v>
          </cell>
          <cell r="J18">
            <v>0</v>
          </cell>
        </row>
        <row r="19">
          <cell r="C19" t="str">
            <v>договор № ___ от ____</v>
          </cell>
        </row>
        <row r="20">
          <cell r="C20" t="str">
            <v>Добавить строки</v>
          </cell>
        </row>
        <row r="21">
          <cell r="C21" t="str">
            <v>Всего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 t="str">
            <v xml:space="preserve">    в том числе:</v>
          </cell>
        </row>
        <row r="23">
          <cell r="C23" t="str">
            <v>договор № ___ от ____</v>
          </cell>
          <cell r="I23">
            <v>0</v>
          </cell>
          <cell r="J23">
            <v>0</v>
          </cell>
        </row>
        <row r="24">
          <cell r="C24" t="str">
            <v>договор № ___ от ____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 t="str">
            <v>Всего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 xml:space="preserve">    в том числе:</v>
          </cell>
        </row>
        <row r="29">
          <cell r="C29" t="str">
            <v>договор № ___ от ____</v>
          </cell>
        </row>
        <row r="30">
          <cell r="C30" t="str">
            <v>договор № ___ от ____</v>
          </cell>
        </row>
        <row r="31">
          <cell r="C31" t="str">
            <v>договор № ___ от ____</v>
          </cell>
        </row>
        <row r="32">
          <cell r="C32" t="str">
            <v>договор № ___ от ____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 t="str">
            <v xml:space="preserve">    в том числе:</v>
          </cell>
        </row>
        <row r="36">
          <cell r="C36" t="str">
            <v>договор № ___ от ____</v>
          </cell>
        </row>
        <row r="37">
          <cell r="C37" t="str">
            <v>договор № ___ от ____</v>
          </cell>
        </row>
        <row r="38">
          <cell r="C38" t="str">
            <v>договор № ___ от ____</v>
          </cell>
        </row>
        <row r="39">
          <cell r="C39" t="str">
            <v>договор № ___ от ____</v>
          </cell>
        </row>
        <row r="40">
          <cell r="C40" t="str">
            <v>договор № ___ от ____</v>
          </cell>
        </row>
        <row r="41">
          <cell r="C41" t="str">
            <v>договор № ___ от ____</v>
          </cell>
        </row>
        <row r="42">
          <cell r="C42" t="str">
            <v>Добавить строки</v>
          </cell>
        </row>
        <row r="43">
          <cell r="B43" t="str">
            <v>отопление и горячее 
водоснабжение</v>
          </cell>
          <cell r="C43" t="str">
            <v>Всего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C44" t="str">
            <v xml:space="preserve">    в том числе:</v>
          </cell>
        </row>
        <row r="45">
          <cell r="C45" t="str">
            <v>договор № ___ от ____</v>
          </cell>
        </row>
        <row r="46">
          <cell r="C46" t="str">
            <v>договор № ___ от ____</v>
          </cell>
        </row>
        <row r="47">
          <cell r="C47" t="str">
            <v>договор № ___ от ____</v>
          </cell>
        </row>
        <row r="48">
          <cell r="C48" t="str">
            <v>договор № ___ от ____</v>
          </cell>
        </row>
        <row r="49">
          <cell r="C49" t="str">
            <v>договор № ___ от ____</v>
          </cell>
        </row>
        <row r="50">
          <cell r="C50" t="str">
            <v>Добавить строки</v>
          </cell>
        </row>
        <row r="51">
          <cell r="B51" t="str">
            <v>оплата водоснабжения и канализации</v>
          </cell>
          <cell r="C51" t="str">
            <v>Всего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 xml:space="preserve">    в том числе:</v>
          </cell>
        </row>
        <row r="53">
          <cell r="C53" t="str">
            <v>договор № ___ от ____</v>
          </cell>
        </row>
        <row r="54">
          <cell r="C54" t="str">
            <v>договор № ___ от ____</v>
          </cell>
        </row>
        <row r="55">
          <cell r="C55" t="str">
            <v>договор № ___ от ____</v>
          </cell>
        </row>
        <row r="56">
          <cell r="C56" t="str">
            <v>договор № ___ от ____</v>
          </cell>
        </row>
        <row r="57">
          <cell r="C57" t="str">
            <v>Добавить строки</v>
          </cell>
        </row>
        <row r="58">
          <cell r="B58" t="str">
            <v>Геодезической и гидрометеорологической служб</v>
          </cell>
          <cell r="C58" t="str">
            <v>Всего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 t="str">
            <v xml:space="preserve">    в том числе:</v>
          </cell>
        </row>
        <row r="60">
          <cell r="C60" t="str">
            <v>договор № ___ от ____</v>
          </cell>
        </row>
        <row r="61">
          <cell r="C61" t="str">
            <v>договор № ___ от ____</v>
          </cell>
        </row>
        <row r="62">
          <cell r="C62" t="str">
            <v>Добавить строки</v>
          </cell>
        </row>
        <row r="63">
          <cell r="B63" t="str">
            <v>Содержание и ремонт противопожарных предметов</v>
          </cell>
          <cell r="C63" t="str">
            <v>Всего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C64" t="str">
            <v xml:space="preserve">    в том числе:</v>
          </cell>
        </row>
        <row r="65">
          <cell r="C65" t="str">
            <v>договор № ___ от ____</v>
          </cell>
        </row>
        <row r="66">
          <cell r="C66" t="str">
            <v>договор № ___ от ____</v>
          </cell>
        </row>
        <row r="67">
          <cell r="C67" t="str">
            <v>Добавить строки</v>
          </cell>
        </row>
        <row r="68">
          <cell r="B68" t="str">
            <v>ТО и тех.обслуживание</v>
          </cell>
          <cell r="C68" t="str">
            <v>Всего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 t="str">
            <v xml:space="preserve">    в том числе:</v>
          </cell>
        </row>
        <row r="70">
          <cell r="C70" t="str">
            <v>договор № ___ от ____</v>
          </cell>
        </row>
        <row r="71">
          <cell r="C71" t="str">
            <v>договор № ___ от ____</v>
          </cell>
        </row>
        <row r="72">
          <cell r="C72" t="str">
            <v>Добавить строки</v>
          </cell>
        </row>
        <row r="73">
          <cell r="B73" t="str">
            <v>ТО и ремонт копировальной техники</v>
          </cell>
          <cell r="C73" t="str">
            <v>Всего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 t="str">
            <v xml:space="preserve">    в том числе:</v>
          </cell>
        </row>
        <row r="75">
          <cell r="C75" t="str">
            <v>договор № ___ от ____</v>
          </cell>
        </row>
        <row r="76">
          <cell r="C76" t="str">
            <v>договор № ___ от ____</v>
          </cell>
        </row>
        <row r="79">
          <cell r="C79" t="str">
            <v>Добавить строки</v>
          </cell>
        </row>
        <row r="80">
          <cell r="B80" t="str">
            <v>Лицензирование</v>
          </cell>
          <cell r="C80" t="str">
            <v>Всего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 t="str">
            <v xml:space="preserve">    в том числе:</v>
          </cell>
        </row>
        <row r="82">
          <cell r="C82" t="str">
            <v>договор № ___ от ____</v>
          </cell>
        </row>
        <row r="83">
          <cell r="C83" t="str">
            <v>договор № ___ от ____</v>
          </cell>
        </row>
        <row r="86">
          <cell r="C86" t="str">
            <v>Добавить строки</v>
          </cell>
        </row>
        <row r="87">
          <cell r="B87" t="str">
            <v>Утилизация отходов</v>
          </cell>
          <cell r="C87" t="str">
            <v>Всего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 xml:space="preserve">    в том числе:</v>
          </cell>
        </row>
        <row r="89">
          <cell r="C89" t="str">
            <v>договор № ___ от ____</v>
          </cell>
        </row>
        <row r="90">
          <cell r="C90" t="str">
            <v>договор № ___ от ____</v>
          </cell>
        </row>
        <row r="93">
          <cell r="C93" t="str">
            <v>Добавить строки</v>
          </cell>
        </row>
        <row r="94">
          <cell r="B94" t="str">
            <v>Консультационные услуги</v>
          </cell>
          <cell r="C94" t="str">
            <v>Всего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C95" t="str">
            <v xml:space="preserve">    в том числе:</v>
          </cell>
        </row>
        <row r="96">
          <cell r="C96" t="str">
            <v>договор № ___ от ____</v>
          </cell>
        </row>
        <row r="97">
          <cell r="C97" t="str">
            <v>договор № ___ от ____</v>
          </cell>
        </row>
        <row r="100">
          <cell r="C100" t="str">
            <v>Добавить строки</v>
          </cell>
        </row>
        <row r="101">
          <cell r="B101" t="str">
            <v>СМИ и реклама</v>
          </cell>
          <cell r="C101" t="str">
            <v>Всего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 t="str">
            <v xml:space="preserve">    в том числе:</v>
          </cell>
        </row>
        <row r="103">
          <cell r="C103" t="str">
            <v>договор № ___ от ____</v>
          </cell>
        </row>
        <row r="104">
          <cell r="C104" t="str">
            <v>договор № ___ от ____</v>
          </cell>
        </row>
        <row r="107">
          <cell r="C107" t="str">
            <v>Добавить строки</v>
          </cell>
        </row>
        <row r="108">
          <cell r="B108" t="str">
            <v>Техоблуживание ККМ</v>
          </cell>
          <cell r="C108" t="str">
            <v>Всего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C109" t="str">
            <v xml:space="preserve">    в том числе:</v>
          </cell>
        </row>
        <row r="110">
          <cell r="C110" t="str">
            <v>договор № ___ от ____</v>
          </cell>
        </row>
        <row r="111">
          <cell r="C111" t="str">
            <v>договор № ___ от ____</v>
          </cell>
        </row>
        <row r="114">
          <cell r="C114" t="str">
            <v>Добавить строки</v>
          </cell>
        </row>
        <row r="115">
          <cell r="B115" t="str">
            <v>Телеграфные услуги</v>
          </cell>
          <cell r="C115" t="str">
            <v>Всего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C116" t="str">
            <v xml:space="preserve">    в том числе:</v>
          </cell>
        </row>
        <row r="117">
          <cell r="C117" t="str">
            <v>договор № ___ от ____</v>
          </cell>
        </row>
        <row r="118">
          <cell r="C118" t="str">
            <v>договор № ___ от ____</v>
          </cell>
        </row>
        <row r="121">
          <cell r="C121" t="str">
            <v>Добавить строки</v>
          </cell>
        </row>
        <row r="122">
          <cell r="B122" t="str">
            <v>Почтовые учлуги</v>
          </cell>
          <cell r="C122" t="str">
            <v>Всего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 t="str">
            <v xml:space="preserve">    в том числе:</v>
          </cell>
        </row>
        <row r="124">
          <cell r="C124" t="str">
            <v>договор № ___ от ____</v>
          </cell>
        </row>
        <row r="125">
          <cell r="C125" t="str">
            <v>договор № ___ от ____</v>
          </cell>
        </row>
        <row r="128">
          <cell r="C128" t="str">
            <v>Добавить строки</v>
          </cell>
        </row>
        <row r="129">
          <cell r="B129" t="str">
            <v>Типографские услуги</v>
          </cell>
          <cell r="C129" t="str">
            <v>Всего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 xml:space="preserve">    в том числе:</v>
          </cell>
        </row>
        <row r="131">
          <cell r="C131" t="str">
            <v>договор № ___ от ____</v>
          </cell>
        </row>
        <row r="132">
          <cell r="C132" t="str">
            <v>договор № ___ от ____</v>
          </cell>
        </row>
        <row r="135">
          <cell r="C135" t="str">
            <v>Добавить строки</v>
          </cell>
        </row>
        <row r="136">
          <cell r="B136" t="str">
            <v>Услуги углеродного фонда</v>
          </cell>
          <cell r="C136" t="str">
            <v>Всего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 xml:space="preserve">    в том числе:</v>
          </cell>
        </row>
        <row r="138">
          <cell r="C138" t="str">
            <v>договор № ___ от ____</v>
          </cell>
        </row>
        <row r="139">
          <cell r="C139" t="str">
            <v>договор № ___ от ____</v>
          </cell>
        </row>
        <row r="142">
          <cell r="C142" t="str">
            <v>Добавить строки</v>
          </cell>
        </row>
        <row r="143">
          <cell r="B143" t="str">
            <v>Услуги переправы</v>
          </cell>
          <cell r="C143" t="str">
            <v>Всего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C144" t="str">
            <v xml:space="preserve">    в том числе:</v>
          </cell>
        </row>
        <row r="145">
          <cell r="C145" t="str">
            <v>договор № ___ от ____</v>
          </cell>
        </row>
        <row r="146">
          <cell r="C146" t="str">
            <v>договор № ___ от ____</v>
          </cell>
        </row>
        <row r="149">
          <cell r="C149" t="str">
            <v>Добавить строки</v>
          </cell>
        </row>
        <row r="150">
          <cell r="B150" t="str">
            <v>Услуги нотариальных и юридических организации</v>
          </cell>
          <cell r="C150" t="str">
            <v>Всего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C151" t="str">
            <v xml:space="preserve">    в том числе:</v>
          </cell>
        </row>
        <row r="152">
          <cell r="C152" t="str">
            <v>договор № ___ от ____</v>
          </cell>
        </row>
        <row r="153">
          <cell r="C153" t="str">
            <v>договор № ___ от ____</v>
          </cell>
        </row>
        <row r="156">
          <cell r="C156" t="str">
            <v>Добавить строки</v>
          </cell>
        </row>
        <row r="157">
          <cell r="B157" t="str">
            <v>Прочие:</v>
          </cell>
          <cell r="C157" t="str">
            <v>Всего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C158" t="str">
            <v xml:space="preserve">    в том числе:</v>
          </cell>
        </row>
        <row r="159">
          <cell r="C159" t="str">
            <v>договор № ___ от ____</v>
          </cell>
        </row>
        <row r="160">
          <cell r="C160" t="str">
            <v>договор № ___ от ____</v>
          </cell>
        </row>
        <row r="163">
          <cell r="C163" t="str">
            <v>Добавить строки</v>
          </cell>
        </row>
        <row r="169">
          <cell r="B169" t="str">
            <v>Заместитель генерального директора-управляющий директор</v>
          </cell>
          <cell r="H169" t="str">
            <v>В.А. Мокрицкий</v>
          </cell>
        </row>
        <row r="170">
          <cell r="B170" t="str">
            <v>ГУ ОАО "ТГК-2" по Архангельской области</v>
          </cell>
        </row>
        <row r="173">
          <cell r="B173" t="str">
            <v>Директор по экономике и финансам</v>
          </cell>
          <cell r="H173" t="str">
            <v>Т.Г.Волочкова</v>
          </cell>
        </row>
        <row r="174">
          <cell r="B174" t="str">
            <v>ГУ ОАО "ТГК-2" по Архангельской области</v>
          </cell>
        </row>
      </sheetData>
      <sheetData sheetId="19">
        <row r="6">
          <cell r="J6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3">
          <cell r="B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___ от ____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___ от ____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площадь земли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6">
          <cell r="B26" t="str">
            <v>Заместитель генерального директора-управляющий директор</v>
          </cell>
          <cell r="H26" t="str">
            <v>В.А. Мокрицкий</v>
          </cell>
        </row>
        <row r="27">
          <cell r="B27" t="str">
            <v>ГУ ОАО "ТГК-2" по Архангельской области</v>
          </cell>
        </row>
        <row r="30">
          <cell r="B30" t="str">
            <v>Директор по экономике и финансам</v>
          </cell>
          <cell r="H30" t="str">
            <v>Т.Г.Волочкова</v>
          </cell>
        </row>
        <row r="31">
          <cell r="B31" t="str">
            <v>ГУ ОАО "ТГК-2" по Архангельской области</v>
          </cell>
        </row>
      </sheetData>
      <sheetData sheetId="20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Архангельская ТЭЦ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Северодвинская ТЭЦ-1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Северодвинская ТЭЦ-2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50">
          <cell r="C50" t="str">
            <v>Заместитель генерального директора-управляющий директор</v>
          </cell>
          <cell r="I50" t="str">
            <v>В.А. Мокрицкий</v>
          </cell>
        </row>
        <row r="51">
          <cell r="C51" t="str">
            <v>ГУ ОАО "ТГК-2" по Архангельской области</v>
          </cell>
        </row>
        <row r="54">
          <cell r="C54" t="str">
            <v>Директор по экономике и финансам</v>
          </cell>
          <cell r="I54" t="str">
            <v>Т.Г.Волочкова</v>
          </cell>
        </row>
        <row r="55">
          <cell r="C55" t="str">
            <v>ГУ ОАО "ТГК-2" по Архангельской области</v>
          </cell>
        </row>
      </sheetData>
      <sheetData sheetId="21">
        <row r="7">
          <cell r="B7" t="str">
            <v xml:space="preserve"> Транспортный налог 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B8" t="str">
            <v>налогооблагаемая база</v>
          </cell>
        </row>
        <row r="9">
          <cell r="B9" t="str">
            <v>ставка налога</v>
          </cell>
        </row>
        <row r="10">
          <cell r="B10" t="str">
            <v xml:space="preserve"> Транспортный налог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налогооблагаемая база</v>
          </cell>
        </row>
        <row r="12">
          <cell r="B12" t="str">
            <v>ставка налога</v>
          </cell>
        </row>
        <row r="13">
          <cell r="B13" t="str">
            <v>Налог на имущество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налогооблагаемая база</v>
          </cell>
        </row>
        <row r="15">
          <cell r="B15" t="str">
            <v>ставка налога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налогооблагаемая база</v>
          </cell>
        </row>
        <row r="18">
          <cell r="B18" t="str">
            <v>ставка налога</v>
          </cell>
        </row>
        <row r="24">
          <cell r="B24" t="str">
            <v>Заместитель генерального директора-управляющий директор</v>
          </cell>
          <cell r="H24" t="str">
            <v>В.А. Мокрицкий</v>
          </cell>
        </row>
        <row r="25">
          <cell r="B25" t="str">
            <v>ГУ ОАО "ТГК-2" по Архангельской области</v>
          </cell>
        </row>
        <row r="28">
          <cell r="B28" t="str">
            <v>Директор по экономике и финансам</v>
          </cell>
          <cell r="H28" t="str">
            <v>Т.Г.Волочкова</v>
          </cell>
        </row>
        <row r="29">
          <cell r="B29" t="str">
            <v>ГУ ОАО "ТГК-2" по Архангельской области</v>
          </cell>
        </row>
      </sheetData>
      <sheetData sheetId="22">
        <row r="6">
          <cell r="I6">
            <v>0</v>
          </cell>
        </row>
        <row r="15">
          <cell r="B15" t="str">
            <v>Заместитель генерального директора-управляющий директор</v>
          </cell>
          <cell r="G15" t="str">
            <v>В.А. Мокрицкий</v>
          </cell>
        </row>
        <row r="16">
          <cell r="B16" t="str">
            <v>ГУ ОАО "ТГК-2" по Архангельской области</v>
          </cell>
        </row>
        <row r="19">
          <cell r="B19" t="str">
            <v>Директор по экономике и финансам</v>
          </cell>
          <cell r="G19" t="str">
            <v>Т.Г.Волочкова</v>
          </cell>
        </row>
        <row r="20">
          <cell r="B20" t="str">
            <v>ГУ ОАО "ТГК-2" по Архангельской области</v>
          </cell>
        </row>
      </sheetData>
      <sheetData sheetId="23">
        <row r="6">
          <cell r="A6" t="str">
            <v>1.</v>
          </cell>
          <cell r="B6" t="str">
            <v>Весь план</v>
          </cell>
          <cell r="C6" t="str">
            <v>Всего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 (СТЭЦ-1)</v>
          </cell>
        </row>
        <row r="9">
          <cell r="C9" t="str">
            <v>количество человек (СТЭЦ-1)</v>
          </cell>
        </row>
        <row r="10">
          <cell r="C10" t="str">
            <v>договор № ___ от ____(стэц-2)</v>
          </cell>
        </row>
        <row r="11">
          <cell r="C11" t="str">
            <v>количество человек(стэц-2)</v>
          </cell>
        </row>
        <row r="12">
          <cell r="C12" t="str">
            <v>договор № ___ от ____  (Атэц)</v>
          </cell>
        </row>
        <row r="13">
          <cell r="C13" t="str">
            <v>количество человек  (Атэц)</v>
          </cell>
        </row>
        <row r="14">
          <cell r="C14" t="str">
            <v>договор № ___ от ____  (Атэц)</v>
          </cell>
        </row>
        <row r="17">
          <cell r="C17" t="str">
            <v>принято ФСТ</v>
          </cell>
        </row>
        <row r="18">
          <cell r="C18" t="str">
            <v>Добавить строки</v>
          </cell>
        </row>
        <row r="19">
          <cell r="A19" t="str">
            <v>2.</v>
          </cell>
          <cell r="B19" t="str">
            <v>НОУ "АЦ - безопасность труда"</v>
          </cell>
          <cell r="C19" t="str">
            <v>Всего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 (СТЭЦ-1)</v>
          </cell>
        </row>
        <row r="22">
          <cell r="C22" t="str">
            <v>количество человек (СТЭЦ-1)</v>
          </cell>
        </row>
        <row r="23">
          <cell r="C23" t="str">
            <v>договор № ___ от ____(стэц-2)</v>
          </cell>
        </row>
        <row r="24">
          <cell r="C24" t="str">
            <v>количество человек(стэц-2)</v>
          </cell>
        </row>
        <row r="25">
          <cell r="C25" t="str">
            <v>договор № ___ от ____</v>
          </cell>
        </row>
        <row r="26">
          <cell r="C26" t="str">
            <v>количество человек</v>
          </cell>
        </row>
        <row r="27">
          <cell r="C27" t="str">
            <v>Добавить строки</v>
          </cell>
        </row>
        <row r="28">
          <cell r="A28" t="str">
            <v>3.</v>
          </cell>
          <cell r="B28" t="str">
            <v>и т.д.</v>
          </cell>
          <cell r="C28" t="str">
            <v>Всего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 xml:space="preserve">    в том числе:</v>
          </cell>
        </row>
        <row r="30">
          <cell r="C30" t="str">
            <v>договор № ___ от ____ (СТЭЦ-1)</v>
          </cell>
        </row>
        <row r="31">
          <cell r="C31" t="str">
            <v>количество человек (СТЭЦ-1)</v>
          </cell>
        </row>
        <row r="32">
          <cell r="C32" t="str">
            <v>договор № ___ от ____  (Атэц)</v>
          </cell>
        </row>
        <row r="33">
          <cell r="C33" t="str">
            <v>количество человек  (Атэц)</v>
          </cell>
        </row>
        <row r="34">
          <cell r="C34" t="str">
            <v>договор № ___ от ____</v>
          </cell>
        </row>
        <row r="35">
          <cell r="C35" t="str">
            <v>количество человек</v>
          </cell>
        </row>
        <row r="36">
          <cell r="C36" t="str">
            <v>Добавить строки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3">
          <cell r="B43" t="str">
            <v>Заместитель генерального директора-управляющий директор</v>
          </cell>
          <cell r="J43" t="str">
            <v>В.А. Мокрицкий</v>
          </cell>
        </row>
        <row r="44">
          <cell r="B44" t="str">
            <v>ГУ ОАО "ТГК-2" по Архангельской области</v>
          </cell>
        </row>
        <row r="47">
          <cell r="B47" t="str">
            <v>Директор по экономике и финансам</v>
          </cell>
          <cell r="J47" t="str">
            <v>Т.Г.Волочкова</v>
          </cell>
        </row>
        <row r="48">
          <cell r="B48" t="str">
            <v>ГУ ОАО "ТГК-2" по Архангельской области</v>
          </cell>
        </row>
      </sheetData>
      <sheetData sheetId="24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20">
          <cell r="B20" t="str">
            <v>Заместитель генерального директора-управляющий директор</v>
          </cell>
          <cell r="J20" t="str">
            <v>В.А. Мокрицкий</v>
          </cell>
        </row>
        <row r="21">
          <cell r="B21" t="str">
            <v>ГУ ОАО "ТГК-2" по Архангельской области</v>
          </cell>
        </row>
        <row r="24">
          <cell r="B24" t="str">
            <v>Директор по экономике и финансам</v>
          </cell>
          <cell r="J24" t="str">
            <v>Т.Г.Волочкова</v>
          </cell>
        </row>
        <row r="25">
          <cell r="B25" t="str">
            <v>ГУ ОАО "ТГК-2" по Архангельской области</v>
          </cell>
        </row>
      </sheetData>
      <sheetData sheetId="25">
        <row r="5">
          <cell r="D5" t="str">
            <v>Город 1 (Ярославль)</v>
          </cell>
          <cell r="E5" t="str">
            <v>Город 2 (Москва)</v>
          </cell>
          <cell r="F5" t="str">
            <v>Город 3 (СПб)</v>
          </cell>
          <cell r="G5" t="str">
            <v>Город 4 (др. города)</v>
          </cell>
        </row>
        <row r="6">
          <cell r="D6">
            <v>51</v>
          </cell>
          <cell r="E6">
            <v>7</v>
          </cell>
          <cell r="F6">
            <v>9</v>
          </cell>
          <cell r="G6">
            <v>27</v>
          </cell>
        </row>
        <row r="7">
          <cell r="D7">
            <v>255</v>
          </cell>
          <cell r="E7">
            <v>35</v>
          </cell>
          <cell r="F7">
            <v>54</v>
          </cell>
          <cell r="G7">
            <v>135</v>
          </cell>
        </row>
        <row r="9">
          <cell r="D9">
            <v>2250</v>
          </cell>
          <cell r="E9">
            <v>2400</v>
          </cell>
          <cell r="F9">
            <v>2400</v>
          </cell>
          <cell r="G9">
            <v>2180</v>
          </cell>
        </row>
        <row r="10">
          <cell r="D10">
            <v>229.5</v>
          </cell>
          <cell r="E10">
            <v>31.5</v>
          </cell>
          <cell r="F10">
            <v>54</v>
          </cell>
          <cell r="G10">
            <v>121.5</v>
          </cell>
        </row>
        <row r="11">
          <cell r="D11">
            <v>1500</v>
          </cell>
          <cell r="E11">
            <v>1500</v>
          </cell>
          <cell r="F11">
            <v>1500</v>
          </cell>
          <cell r="G11">
            <v>1500</v>
          </cell>
        </row>
        <row r="13">
          <cell r="D13">
            <v>350</v>
          </cell>
          <cell r="E13">
            <v>550</v>
          </cell>
          <cell r="F13">
            <v>550</v>
          </cell>
          <cell r="G13">
            <v>350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21">
          <cell r="D21">
            <v>62</v>
          </cell>
          <cell r="E21">
            <v>6</v>
          </cell>
          <cell r="F21">
            <v>6</v>
          </cell>
          <cell r="G21">
            <v>31</v>
          </cell>
        </row>
        <row r="22">
          <cell r="D22">
            <v>310</v>
          </cell>
          <cell r="E22">
            <v>30</v>
          </cell>
          <cell r="F22">
            <v>36</v>
          </cell>
          <cell r="G22">
            <v>155</v>
          </cell>
        </row>
        <row r="24">
          <cell r="D24">
            <v>2437</v>
          </cell>
          <cell r="E24">
            <v>2599</v>
          </cell>
          <cell r="F24">
            <v>2599</v>
          </cell>
          <cell r="G24">
            <v>2361</v>
          </cell>
        </row>
        <row r="25">
          <cell r="D25">
            <v>465</v>
          </cell>
          <cell r="E25">
            <v>45</v>
          </cell>
          <cell r="F25">
            <v>60</v>
          </cell>
          <cell r="G25">
            <v>232.5</v>
          </cell>
        </row>
        <row r="26">
          <cell r="D26">
            <v>2500</v>
          </cell>
          <cell r="E26">
            <v>2500</v>
          </cell>
          <cell r="F26">
            <v>2500</v>
          </cell>
          <cell r="G26">
            <v>2500</v>
          </cell>
        </row>
        <row r="28">
          <cell r="D28">
            <v>379</v>
          </cell>
          <cell r="E28">
            <v>596</v>
          </cell>
          <cell r="F28">
            <v>596</v>
          </cell>
          <cell r="G28">
            <v>379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7">
          <cell r="B37" t="str">
            <v>Заместитель генерального директора-управляющий директор</v>
          </cell>
          <cell r="F37" t="str">
            <v>В.А. Мокрицкий</v>
          </cell>
        </row>
        <row r="38">
          <cell r="B38" t="str">
            <v>ГУ ОАО "ТГК-2" по Архангельской области</v>
          </cell>
        </row>
        <row r="41">
          <cell r="B41" t="str">
            <v>Директор по экономике и финансам</v>
          </cell>
          <cell r="F41" t="str">
            <v>Т.Г.Волочкова</v>
          </cell>
        </row>
        <row r="42">
          <cell r="B42" t="str">
            <v>ГУ ОАО "ТГК-2" по Архангельской области</v>
          </cell>
        </row>
      </sheetData>
      <sheetData sheetId="26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</row>
        <row r="9">
          <cell r="C9" t="str">
            <v>договор № ___ от ____</v>
          </cell>
        </row>
        <row r="10">
          <cell r="C10" t="str">
            <v>договор № ___ от ____</v>
          </cell>
        </row>
        <row r="11">
          <cell r="C11" t="str">
            <v>Добавить строки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 t="str">
            <v xml:space="preserve">    в том числе:</v>
          </cell>
        </row>
        <row r="14">
          <cell r="C14" t="str">
            <v>договор № ___ от ____</v>
          </cell>
        </row>
        <row r="15">
          <cell r="C15" t="str">
            <v>договор № ___ от ____</v>
          </cell>
        </row>
        <row r="16">
          <cell r="C16" t="str">
            <v>договор № ___ от ____</v>
          </cell>
        </row>
        <row r="17">
          <cell r="C17" t="str">
            <v>договор № ___ от ____</v>
          </cell>
        </row>
        <row r="18">
          <cell r="C18" t="str">
            <v>Добавить строки</v>
          </cell>
        </row>
        <row r="19">
          <cell r="B19" t="str">
            <v>страхование ответственности гидротехн.сооружений</v>
          </cell>
          <cell r="C19" t="str">
            <v>Всего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</row>
        <row r="22">
          <cell r="C22" t="str">
            <v>договор № ___ от ____</v>
          </cell>
        </row>
        <row r="23">
          <cell r="C23" t="str">
            <v>договор № ___ от ____</v>
          </cell>
        </row>
        <row r="24">
          <cell r="C24" t="str">
            <v>Добавить строки</v>
          </cell>
        </row>
        <row r="25">
          <cell r="B25" t="str">
            <v xml:space="preserve">страхование ГО владельцев АТС </v>
          </cell>
          <cell r="C25" t="str">
            <v>Всего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 t="str">
            <v xml:space="preserve">    в том числе:</v>
          </cell>
        </row>
        <row r="27">
          <cell r="C27" t="str">
            <v>договор № ___ от ____</v>
          </cell>
        </row>
        <row r="28">
          <cell r="C28" t="str">
            <v>договор № ___ от ____</v>
          </cell>
        </row>
        <row r="29">
          <cell r="C29" t="str">
            <v>договор № ___ от ____</v>
          </cell>
        </row>
        <row r="30">
          <cell r="C30" t="str">
            <v>Добавить строки</v>
          </cell>
        </row>
        <row r="31">
          <cell r="B31" t="str">
            <v>страх.работников от несчастных случаев</v>
          </cell>
          <cell r="C31" t="str">
            <v>Всего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 t="str">
            <v xml:space="preserve">    в том числе:</v>
          </cell>
        </row>
        <row r="33">
          <cell r="C33" t="str">
            <v>договор № ___ от ____</v>
          </cell>
        </row>
        <row r="34">
          <cell r="C34" t="str">
            <v>договор № ___ от ____</v>
          </cell>
        </row>
        <row r="35">
          <cell r="C35" t="str">
            <v>договор № ___ от ____</v>
          </cell>
        </row>
        <row r="36">
          <cell r="C36" t="str">
            <v>Добавить строки</v>
          </cell>
        </row>
        <row r="37">
          <cell r="B37" t="str">
            <v>Добровольное медицинское страхование</v>
          </cell>
          <cell r="C37" t="str">
            <v>Всего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</row>
        <row r="40">
          <cell r="C40" t="str">
            <v>договор № ___ от ____</v>
          </cell>
        </row>
        <row r="41">
          <cell r="C41" t="str">
            <v>договор № ___ от ____</v>
          </cell>
        </row>
        <row r="42">
          <cell r="C42" t="str">
            <v>Добавить строки</v>
          </cell>
        </row>
        <row r="43">
          <cell r="B43" t="str">
            <v>страхование &lt;_____________&gt;</v>
          </cell>
          <cell r="C43" t="str">
            <v>Всего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 t="str">
            <v xml:space="preserve">    в том числе:</v>
          </cell>
        </row>
        <row r="45">
          <cell r="C45" t="str">
            <v>договор № ___ от ____</v>
          </cell>
        </row>
        <row r="46">
          <cell r="C46" t="str">
            <v>договор № ___ от ____</v>
          </cell>
        </row>
        <row r="47">
          <cell r="C47" t="str">
            <v>договор № ___ от ____</v>
          </cell>
        </row>
        <row r="48">
          <cell r="C48" t="str">
            <v>Добавить строки</v>
          </cell>
        </row>
        <row r="53">
          <cell r="B53" t="str">
            <v>Заместитель генерального директора-управляющий директор</v>
          </cell>
          <cell r="I53" t="str">
            <v>В.А. Мокрицкий</v>
          </cell>
        </row>
        <row r="54">
          <cell r="B54" t="str">
            <v>ГУ ОАО "ТГК-2" по Архангельской области</v>
          </cell>
        </row>
        <row r="57">
          <cell r="B57" t="str">
            <v>Директор по экономике и финансам</v>
          </cell>
          <cell r="I57" t="str">
            <v>Т.Г.Волочкова</v>
          </cell>
        </row>
        <row r="58">
          <cell r="B58" t="str">
            <v>ГУ ОАО "ТГК-2" по Архангельской области</v>
          </cell>
        </row>
      </sheetData>
      <sheetData sheetId="27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</row>
        <row r="9">
          <cell r="C9" t="str">
            <v>договор № ___ от ____</v>
          </cell>
        </row>
        <row r="10">
          <cell r="C10" t="str">
            <v>договор № ___ от ____</v>
          </cell>
        </row>
        <row r="11">
          <cell r="C11" t="str">
            <v>Добавить строки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 t="str">
            <v xml:space="preserve">    в том числе:</v>
          </cell>
        </row>
        <row r="14">
          <cell r="C14" t="str">
            <v>договор № ___ от ____</v>
          </cell>
        </row>
        <row r="15">
          <cell r="C15" t="str">
            <v>договор № ___ от ____</v>
          </cell>
        </row>
        <row r="16">
          <cell r="C16" t="str">
            <v>договор № ___ от ____</v>
          </cell>
        </row>
        <row r="17">
          <cell r="C17" t="str">
            <v>Добавить строки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</row>
        <row r="21">
          <cell r="C21" t="str">
            <v>договор № ___ от ____</v>
          </cell>
        </row>
        <row r="22">
          <cell r="C22" t="str">
            <v>договор № ___ от ____</v>
          </cell>
        </row>
        <row r="23">
          <cell r="C23" t="str">
            <v>Добавить строки</v>
          </cell>
        </row>
        <row r="29">
          <cell r="B29" t="str">
            <v>Заместитель генерального директора-управляющий директор</v>
          </cell>
          <cell r="I29" t="str">
            <v>В.А. Мокрицкий</v>
          </cell>
        </row>
        <row r="30">
          <cell r="B30" t="str">
            <v>ГУ ОАО "ТГК-2" по Архангельской области</v>
          </cell>
        </row>
        <row r="33">
          <cell r="B33" t="str">
            <v>Директор по экономике и финансам</v>
          </cell>
          <cell r="I33" t="str">
            <v>Т.Г.Волочкова</v>
          </cell>
        </row>
        <row r="34">
          <cell r="B34" t="str">
            <v>ГУ ОАО "ТГК-2" по Архангельской области</v>
          </cell>
        </row>
      </sheetData>
      <sheetData sheetId="28">
        <row r="6">
          <cell r="G6">
            <v>0</v>
          </cell>
        </row>
        <row r="8">
          <cell r="B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</row>
        <row r="11">
          <cell r="B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</row>
        <row r="14">
          <cell r="B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</row>
        <row r="20">
          <cell r="B20" t="str">
            <v>договор № ___ от ____ (объект 2)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договор № ___ от ____ (объект 2)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___ от ____ (объект 3)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арендная плата</v>
          </cell>
        </row>
        <row r="28">
          <cell r="B28" t="str">
            <v>амортизация*</v>
          </cell>
        </row>
        <row r="58">
          <cell r="B58" t="str">
            <v>Заместитель генерального директора-управляющий директор</v>
          </cell>
          <cell r="I58" t="str">
            <v>В.А. Мокрицкий</v>
          </cell>
        </row>
        <row r="59">
          <cell r="B59" t="str">
            <v>ГУ ОАО "ТГК-2" по Архангельской области</v>
          </cell>
        </row>
        <row r="62">
          <cell r="B62" t="str">
            <v>Директор по экономике и финансам</v>
          </cell>
          <cell r="I62" t="str">
            <v>Т.Г.Волочкова</v>
          </cell>
        </row>
        <row r="63">
          <cell r="B63" t="str">
            <v>ГУ ОАО "ТГК-2" по Архангельской области</v>
          </cell>
        </row>
      </sheetData>
      <sheetData sheetId="29">
        <row r="6">
          <cell r="J6">
            <v>0</v>
          </cell>
        </row>
        <row r="11">
          <cell r="B11" t="str">
            <v xml:space="preserve">предмет&lt;_________&gt; договор № ___ от ____ </v>
          </cell>
        </row>
        <row r="12">
          <cell r="B12" t="str">
            <v xml:space="preserve">предмет&lt;_________&gt; договор № ___ от ____ </v>
          </cell>
        </row>
        <row r="13">
          <cell r="B13" t="str">
            <v xml:space="preserve">предмет&lt;_________&gt; договор № ___ от ____ </v>
          </cell>
        </row>
        <row r="16">
          <cell r="B16" t="str">
            <v>Расходы на &lt;_обеспечение медикаментами_&gt;</v>
          </cell>
        </row>
        <row r="17">
          <cell r="B17" t="str">
            <v>Экспертиза промышленной безопасности объектов</v>
          </cell>
        </row>
        <row r="18">
          <cell r="B18" t="str">
            <v>Расходы на охрану труда по программе филиала СТЭЦ-1 ОАО АГК, выработавших парковый ресурс или дополнительно разрешенное время Договор N б/н от 27.12.2007</v>
          </cell>
        </row>
        <row r="19">
          <cell r="B19" t="str">
            <v>Расходы на &lt;_______________&gt;</v>
          </cell>
        </row>
        <row r="25">
          <cell r="B25" t="str">
            <v>Заместитель генерального директора-управляющий директор</v>
          </cell>
          <cell r="I25" t="str">
            <v>В.А. Мокрицкий</v>
          </cell>
        </row>
        <row r="26">
          <cell r="B26" t="str">
            <v>ГУ ОАО "ТГК-2" по Архангельской области</v>
          </cell>
        </row>
        <row r="29">
          <cell r="B29" t="str">
            <v>Директор по экономике и финансам</v>
          </cell>
          <cell r="I29" t="str">
            <v>Т.Г.Волочкова</v>
          </cell>
        </row>
        <row r="30">
          <cell r="B30" t="str">
            <v>ГУ ОАО "ТГК-2" по Архангельской области</v>
          </cell>
        </row>
      </sheetData>
      <sheetData sheetId="30">
        <row r="6">
          <cell r="A6" t="str">
            <v>1.</v>
          </cell>
          <cell r="B6" t="str">
            <v>Доля ИА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</row>
        <row r="8">
          <cell r="C8" t="str">
            <v>Расходы ИА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 t="str">
            <v xml:space="preserve">    в том числе:</v>
          </cell>
        </row>
        <row r="14">
          <cell r="C14" t="str">
            <v>договор № ___ от ____</v>
          </cell>
        </row>
        <row r="15">
          <cell r="C15" t="str">
            <v>договор № ___ от ____</v>
          </cell>
        </row>
        <row r="16">
          <cell r="C16" t="str">
            <v>договор № ___ от ____</v>
          </cell>
        </row>
        <row r="17">
          <cell r="C17" t="str">
            <v>Добавить строки</v>
          </cell>
        </row>
        <row r="18">
          <cell r="A18" t="str">
            <v>2.</v>
          </cell>
          <cell r="B18" t="str">
            <v>Сопровождение кассира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</row>
        <row r="21">
          <cell r="C21" t="str">
            <v>договор № ___ от ____</v>
          </cell>
        </row>
        <row r="22">
          <cell r="C22" t="str">
            <v>договор № ___ от ____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НПФ</v>
          </cell>
          <cell r="C24" t="str">
            <v>Всего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>договор № ___ от ____</v>
          </cell>
        </row>
        <row r="27">
          <cell r="C27" t="str">
            <v>договор № ___ от ____</v>
          </cell>
        </row>
        <row r="28">
          <cell r="C28" t="str">
            <v>договор № ___ от ____</v>
          </cell>
        </row>
        <row r="29">
          <cell r="C29" t="str">
            <v>договор № ___ от ____</v>
          </cell>
        </row>
        <row r="30">
          <cell r="C30" t="str">
            <v>договор № ___ от ____</v>
          </cell>
        </row>
        <row r="31">
          <cell r="C31" t="str">
            <v>Добавить строки</v>
          </cell>
        </row>
        <row r="32">
          <cell r="A32" t="str">
            <v>4.</v>
          </cell>
          <cell r="B32" t="str">
            <v>Износ нематериальных активов</v>
          </cell>
          <cell r="C32" t="str">
            <v>Всего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 t="str">
            <v xml:space="preserve">    в том числе:</v>
          </cell>
        </row>
        <row r="34">
          <cell r="C34" t="str">
            <v>договор № ___ от ____</v>
          </cell>
        </row>
        <row r="35">
          <cell r="C35" t="str">
            <v>договор № ___ от ____</v>
          </cell>
        </row>
        <row r="36">
          <cell r="C36" t="str">
            <v>договор № ___ от ____</v>
          </cell>
        </row>
        <row r="37">
          <cell r="C37" t="str">
            <v>договор № ___ от ____</v>
          </cell>
        </row>
        <row r="38">
          <cell r="C38" t="str">
            <v>договор № ___ от ____</v>
          </cell>
        </row>
        <row r="39">
          <cell r="C39" t="str">
            <v>договор № ___ от ____</v>
          </cell>
        </row>
        <row r="40">
          <cell r="C40" t="str">
            <v>Добавить строки</v>
          </cell>
        </row>
        <row r="41">
          <cell r="A41" t="str">
            <v>5.</v>
          </cell>
          <cell r="B41" t="str">
            <v>Представительские</v>
          </cell>
          <cell r="C41" t="str">
            <v>Всего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 t="str">
            <v xml:space="preserve">    в том числе:</v>
          </cell>
        </row>
        <row r="43">
          <cell r="C43" t="str">
            <v>договор № ___ от ____</v>
          </cell>
        </row>
        <row r="44">
          <cell r="C44" t="str">
            <v>договор № ___ от ____</v>
          </cell>
        </row>
        <row r="45">
          <cell r="C45" t="str">
            <v>договор № ___ от ____</v>
          </cell>
        </row>
        <row r="46">
          <cell r="C46" t="str">
            <v>Добавить строки</v>
          </cell>
        </row>
        <row r="47">
          <cell r="A47" t="str">
            <v>6.</v>
          </cell>
          <cell r="B47" t="str">
            <v>Програмные продукты</v>
          </cell>
          <cell r="C47" t="str">
            <v>Всего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 t="str">
            <v xml:space="preserve">    в том числе:</v>
          </cell>
        </row>
        <row r="49">
          <cell r="C49" t="str">
            <v>договор № ___ от ____</v>
          </cell>
        </row>
        <row r="50">
          <cell r="C50" t="str">
            <v>договор № ___ от ____</v>
          </cell>
        </row>
        <row r="51">
          <cell r="C51" t="str">
            <v>договор № ___ от ____</v>
          </cell>
        </row>
        <row r="52">
          <cell r="C52" t="str">
            <v>Добавить строки</v>
          </cell>
        </row>
        <row r="53">
          <cell r="A53" t="str">
            <v>7.</v>
          </cell>
          <cell r="B53" t="str">
            <v>Проведение анализов, опытов, исследований</v>
          </cell>
          <cell r="C53" t="str">
            <v>Всего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</row>
        <row r="56">
          <cell r="C56" t="str">
            <v>договор № ___ от ____</v>
          </cell>
        </row>
        <row r="57">
          <cell r="C57" t="str">
            <v>договор № ___ от ____</v>
          </cell>
        </row>
        <row r="58">
          <cell r="C58" t="str">
            <v>Добавить строки</v>
          </cell>
        </row>
        <row r="59">
          <cell r="A59" t="str">
            <v>8.</v>
          </cell>
          <cell r="B59" t="str">
            <v>Техдокументация</v>
          </cell>
          <cell r="C59" t="str">
            <v>Всего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 t="str">
            <v xml:space="preserve">    в том числе:</v>
          </cell>
        </row>
        <row r="61">
          <cell r="C61" t="str">
            <v>договор № ___ от ____</v>
          </cell>
        </row>
        <row r="62">
          <cell r="C62" t="str">
            <v>договор № ___ от ____</v>
          </cell>
        </row>
        <row r="63">
          <cell r="C63" t="str">
            <v>договор № ___ от ____</v>
          </cell>
        </row>
        <row r="64">
          <cell r="C64" t="str">
            <v>Добавить строки</v>
          </cell>
        </row>
        <row r="65">
          <cell r="A65" t="str">
            <v>9.</v>
          </cell>
          <cell r="B65" t="str">
            <v>Техлитература, подписка</v>
          </cell>
          <cell r="C65" t="str">
            <v>Всего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 xml:space="preserve">    в том числе:</v>
          </cell>
        </row>
        <row r="68">
          <cell r="C68" t="str">
            <v>договор № ___ от ____</v>
          </cell>
        </row>
        <row r="69">
          <cell r="C69" t="str">
            <v>договор № ___ от ____</v>
          </cell>
        </row>
        <row r="70">
          <cell r="C70" t="str">
            <v>Добавить строки</v>
          </cell>
        </row>
        <row r="71">
          <cell r="A71" t="str">
            <v>10.</v>
          </cell>
          <cell r="B71" t="str">
            <v>Комиссионные сборы</v>
          </cell>
          <cell r="C71" t="str">
            <v>Всего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C72" t="str">
            <v xml:space="preserve">    в том числе:</v>
          </cell>
        </row>
        <row r="74">
          <cell r="C74" t="str">
            <v>договор № ___ от ____</v>
          </cell>
        </row>
        <row r="75">
          <cell r="C75" t="str">
            <v>договор № ___ от ____</v>
          </cell>
        </row>
        <row r="76">
          <cell r="C76" t="str">
            <v>Добавить строки</v>
          </cell>
        </row>
        <row r="77">
          <cell r="A77" t="str">
            <v>11.</v>
          </cell>
          <cell r="B77" t="str">
            <v>Услуги ИРЦ</v>
          </cell>
          <cell r="C77" t="str">
            <v>Всего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C78" t="str">
            <v xml:space="preserve">    в том числе:</v>
          </cell>
        </row>
        <row r="80">
          <cell r="C80" t="str">
            <v>договор № ___ от ____</v>
          </cell>
        </row>
        <row r="81">
          <cell r="C81" t="str">
            <v>договор № ___ от ____</v>
          </cell>
        </row>
        <row r="82">
          <cell r="C82" t="str">
            <v>Добавить строки</v>
          </cell>
        </row>
        <row r="83">
          <cell r="A83" t="str">
            <v>12.</v>
          </cell>
          <cell r="B83" t="str">
            <v>Корректировка базы данных</v>
          </cell>
          <cell r="C83" t="str">
            <v>Всего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C84" t="str">
            <v xml:space="preserve">    в том числе:</v>
          </cell>
        </row>
        <row r="86">
          <cell r="C86" t="str">
            <v>договор № ___ от ____</v>
          </cell>
        </row>
        <row r="87">
          <cell r="C87" t="str">
            <v>договор № ___ от ____</v>
          </cell>
        </row>
        <row r="88">
          <cell r="C88" t="str">
            <v>Добавить строки</v>
          </cell>
        </row>
        <row r="89">
          <cell r="A89" t="str">
            <v>13.</v>
          </cell>
          <cell r="B89" t="str">
            <v>Статинформация</v>
          </cell>
          <cell r="C89" t="str">
            <v>Всего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C90" t="str">
            <v xml:space="preserve">    в том числе:</v>
          </cell>
        </row>
        <row r="92">
          <cell r="C92" t="str">
            <v>договор № ___ от ____</v>
          </cell>
        </row>
        <row r="93">
          <cell r="C93" t="str">
            <v>договор № ___ от ____</v>
          </cell>
        </row>
        <row r="94">
          <cell r="C94" t="str">
            <v>Добавить строки</v>
          </cell>
        </row>
        <row r="95">
          <cell r="A95" t="str">
            <v>14.</v>
          </cell>
          <cell r="B95" t="str">
            <v>Расходы по оценке имущества, регистрация прав</v>
          </cell>
          <cell r="C95" t="str">
            <v>Всего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C96" t="str">
            <v xml:space="preserve">    в том числе:</v>
          </cell>
        </row>
        <row r="98">
          <cell r="C98" t="str">
            <v>договор № ___ от ____</v>
          </cell>
        </row>
        <row r="99">
          <cell r="C99" t="str">
            <v>договор № ___ от ____</v>
          </cell>
        </row>
        <row r="100">
          <cell r="C100" t="str">
            <v>Добавить строки</v>
          </cell>
        </row>
        <row r="101">
          <cell r="A101" t="str">
            <v>15.</v>
          </cell>
          <cell r="B101" t="str">
            <v>Другие прочие расходы</v>
          </cell>
          <cell r="C101" t="str">
            <v>Всего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C102" t="str">
            <v xml:space="preserve">    в том числе:</v>
          </cell>
        </row>
        <row r="103"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договор № ___ от ____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>договор № ___ от ____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 t="str">
            <v>Добавить строки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11">
          <cell r="B111" t="str">
            <v>Заместитель генерального директора-управляющий директор</v>
          </cell>
          <cell r="I111" t="str">
            <v>В.А. Мокрицкий</v>
          </cell>
        </row>
        <row r="112">
          <cell r="B112" t="str">
            <v>ГУ ОАО "ТГК-2" по Архангельской области</v>
          </cell>
        </row>
        <row r="115">
          <cell r="B115" t="str">
            <v>Директор по экономике и финансам</v>
          </cell>
          <cell r="I115" t="str">
            <v>Т.Г.Волочкова</v>
          </cell>
        </row>
        <row r="116">
          <cell r="B116" t="str">
            <v>ГУ ОАО "ТГК-2" по Архангельской области</v>
          </cell>
        </row>
      </sheetData>
      <sheetData sheetId="31">
        <row r="6">
          <cell r="I6">
            <v>0</v>
          </cell>
        </row>
        <row r="16">
          <cell r="B16" t="str">
            <v>Заместитель генерального директора-управляющий директор</v>
          </cell>
          <cell r="I16" t="str">
            <v>В.А. Мокрицкий</v>
          </cell>
        </row>
        <row r="17">
          <cell r="B17" t="str">
            <v>ГУ ОАО "ТГК-2" по Архангельской области</v>
          </cell>
        </row>
        <row r="20">
          <cell r="B20" t="str">
            <v>Директор по экономике и финансам</v>
          </cell>
          <cell r="I20" t="str">
            <v>Т.Г.Волочкова</v>
          </cell>
        </row>
        <row r="21">
          <cell r="B21" t="str">
            <v>ГУ ОАО "ТГК-2" по Архангельской области</v>
          </cell>
        </row>
      </sheetData>
      <sheetData sheetId="32">
        <row r="6">
          <cell r="D6">
            <v>0</v>
          </cell>
        </row>
        <row r="8">
          <cell r="B8" t="str">
            <v>АТЭЦ</v>
          </cell>
        </row>
        <row r="9">
          <cell r="B9" t="str">
            <v>СТЭЦ-1</v>
          </cell>
        </row>
        <row r="10">
          <cell r="B10" t="str">
            <v>СТЭЦ-2</v>
          </cell>
        </row>
        <row r="11">
          <cell r="B11" t="str">
            <v>принято ФСТ</v>
          </cell>
        </row>
        <row r="20">
          <cell r="B20" t="str">
            <v>ИА ОАО "ТГК-2":</v>
          </cell>
        </row>
        <row r="21">
          <cell r="B21" t="str">
            <v>оплата услуг банка</v>
          </cell>
        </row>
        <row r="22">
          <cell r="B22" t="str">
            <v>Сумма процентов за кредит</v>
          </cell>
        </row>
        <row r="23">
          <cell r="B23" t="str">
            <v xml:space="preserve">предмет &lt;______________&gt; договор № ___ от ____ </v>
          </cell>
        </row>
        <row r="28">
          <cell r="B28" t="str">
            <v>Заместитель генерального директора-управляющий директор</v>
          </cell>
          <cell r="I28" t="str">
            <v>В.А. Мокрицкий</v>
          </cell>
        </row>
        <row r="29">
          <cell r="B29" t="str">
            <v>ГУ ОАО "ТГК-2" по Архангельской области</v>
          </cell>
        </row>
        <row r="32">
          <cell r="B32" t="str">
            <v>Директор по экономике и финансам</v>
          </cell>
          <cell r="I32" t="str">
            <v>Т.Г.Волочкова</v>
          </cell>
        </row>
        <row r="33">
          <cell r="B33" t="str">
            <v>ГУ ОАО "ТГК-2" по Архангельской области</v>
          </cell>
        </row>
      </sheetData>
      <sheetData sheetId="33">
        <row r="5">
          <cell r="E5" t="str">
            <v>Сумма кредита</v>
          </cell>
        </row>
        <row r="6">
          <cell r="B6" t="str">
            <v>Банк 1</v>
          </cell>
          <cell r="C6" t="str">
            <v>договор № ___ от ____</v>
          </cell>
        </row>
        <row r="7">
          <cell r="B7" t="str">
            <v>Банк 2</v>
          </cell>
          <cell r="C7" t="str">
            <v>договор № ___ от ____</v>
          </cell>
        </row>
        <row r="8">
          <cell r="B8" t="str">
            <v>Банк 3</v>
          </cell>
          <cell r="C8" t="str">
            <v>договор № ___ от ____</v>
          </cell>
        </row>
        <row r="9">
          <cell r="B9" t="str">
            <v>Банк 3</v>
          </cell>
          <cell r="C9" t="str">
            <v>договор № ___ от ____</v>
          </cell>
        </row>
        <row r="16">
          <cell r="B16" t="str">
            <v>Банк 1</v>
          </cell>
          <cell r="C16" t="str">
            <v>договор № ___ от ____</v>
          </cell>
        </row>
        <row r="17">
          <cell r="B17" t="str">
            <v>Банк 2</v>
          </cell>
          <cell r="C17" t="str">
            <v>договор № ___ от ____</v>
          </cell>
        </row>
        <row r="18">
          <cell r="B18" t="str">
            <v>Банк 3</v>
          </cell>
          <cell r="C18" t="str">
            <v>договор № ___ от ____</v>
          </cell>
        </row>
        <row r="19">
          <cell r="B19" t="str">
            <v>Банк 3</v>
          </cell>
          <cell r="C19" t="str">
            <v>договор № ___ от ____</v>
          </cell>
        </row>
        <row r="24">
          <cell r="B24" t="str">
            <v>Начальник ПЭО</v>
          </cell>
        </row>
      </sheetData>
      <sheetData sheetId="34">
        <row r="7">
          <cell r="B7" t="str">
            <v>Крупные инвестпроекты</v>
          </cell>
          <cell r="C7" t="str">
            <v>Всего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C8" t="str">
            <v xml:space="preserve">    в том числе:</v>
          </cell>
        </row>
        <row r="9">
          <cell r="C9" t="str">
            <v>договор № ___ от ____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Добавить строки</v>
          </cell>
        </row>
        <row r="13">
          <cell r="B13" t="str">
            <v>Объекты для обеспечения тех готовности</v>
          </cell>
          <cell r="C13" t="str">
            <v>Всего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5">
          <cell r="C15" t="str">
            <v>Оборудование не требующее монтажа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C16" t="str">
            <v>Добавить строки</v>
          </cell>
        </row>
        <row r="17">
          <cell r="B17" t="str">
            <v>Прочие</v>
          </cell>
          <cell r="C17" t="str">
            <v>Всего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9">
          <cell r="C19" t="str">
            <v>принято ФСТ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Добавить строки</v>
          </cell>
        </row>
        <row r="31">
          <cell r="C31" t="str">
            <v>Всего, стоимость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 xml:space="preserve"> - площадь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 xml:space="preserve">    в том числе:</v>
          </cell>
        </row>
        <row r="34">
          <cell r="C34" t="str">
            <v>договор № ___ от ____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 xml:space="preserve"> - площадь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 xml:space="preserve"> - площадь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договор № ___ от ____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- площадь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договор № ___ от ____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 xml:space="preserve"> - площадь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9">
          <cell r="B59" t="str">
            <v>Заместитель генерального директора-управляющий директор</v>
          </cell>
          <cell r="I59" t="str">
            <v>В.А. Мокрицкий</v>
          </cell>
        </row>
        <row r="60">
          <cell r="B60" t="str">
            <v>ГУ ОАО "ТГК-2" по Архангельской области</v>
          </cell>
        </row>
        <row r="63">
          <cell r="B63" t="str">
            <v>Директор по экономике и финансам</v>
          </cell>
          <cell r="I63" t="str">
            <v>Т.Г.Волочкова</v>
          </cell>
        </row>
        <row r="64">
          <cell r="B64" t="str">
            <v>ГУ ОАО "ТГК-2" по Архангельской области</v>
          </cell>
        </row>
      </sheetData>
      <sheetData sheetId="35">
        <row r="6">
          <cell r="B6" t="str">
            <v>Выплаты соц.характера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Доплаты к пособиям неработающим инвалидам, всего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Материальная помощь, всего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B18" t="str">
            <v>&lt;Материальная помощь&gt;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&lt;Материальная помощь&gt;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 t="str">
            <v>&lt;Материальная помощь&gt;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&lt;Материальная помощь&gt;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&lt;Материальная помощь&gt;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&lt;Материальная помощь&gt;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&lt;Материальная помощь&gt;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 xml:space="preserve">Другие выплаты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Другие выплаты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 xml:space="preserve">Другие выплаты 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 xml:space="preserve">Другие выплаты 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 xml:space="preserve">Другие выплаты 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 xml:space="preserve">Другие выплаты 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 xml:space="preserve">Другие выплаты 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 xml:space="preserve">Другие выплаты 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 xml:space="preserve">Другие выплаты 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 xml:space="preserve">Другие выплаты 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 xml:space="preserve">Другие выплаты 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 xml:space="preserve">Другие выплаты 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 xml:space="preserve">Другие выплаты 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 xml:space="preserve">Другие выплаты 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 xml:space="preserve">Другие выплаты 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5">
          <cell r="B45" t="str">
            <v>Заместитель генерального директора-управляющий директор</v>
          </cell>
          <cell r="I45" t="str">
            <v>В.А. Мокрицкий</v>
          </cell>
        </row>
        <row r="46">
          <cell r="B46" t="str">
            <v>ГУ ОАО "ТГК-2" по Архангельской области</v>
          </cell>
        </row>
        <row r="49">
          <cell r="B49" t="str">
            <v>Директор по экономике и финансам</v>
          </cell>
          <cell r="I49" t="str">
            <v>Т.Г.Волочкова</v>
          </cell>
        </row>
        <row r="50">
          <cell r="B50" t="str">
            <v>ГУ ОАО "ТГК-2" по Архангельской области</v>
          </cell>
        </row>
      </sheetData>
      <sheetData sheetId="36">
        <row r="6">
          <cell r="D6">
            <v>2528</v>
          </cell>
        </row>
        <row r="7">
          <cell r="D7">
            <v>2528</v>
          </cell>
          <cell r="L7">
            <v>0</v>
          </cell>
          <cell r="N7">
            <v>0</v>
          </cell>
        </row>
        <row r="11">
          <cell r="B11" t="str">
            <v>Заместитель генерального директора-управляющий директор</v>
          </cell>
          <cell r="I11" t="str">
            <v>В.А. Мокрицкий</v>
          </cell>
        </row>
        <row r="12">
          <cell r="B12" t="str">
            <v>ГУ ОАО "ТГК-2" по Архангельской области</v>
          </cell>
        </row>
        <row r="15">
          <cell r="B15" t="str">
            <v>Директор по экономике и финансам</v>
          </cell>
          <cell r="I15" t="str">
            <v>Т.Г.Волочкова</v>
          </cell>
        </row>
        <row r="16">
          <cell r="B16" t="str">
            <v>ГУ ОАО "ТГК-2" по Архангельской области</v>
          </cell>
        </row>
      </sheetData>
      <sheetData sheetId="37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4">
          <cell r="B14" t="str">
            <v>Заместитель генерального директора-управляющий директор</v>
          </cell>
          <cell r="I14" t="str">
            <v>В.А. Мокрицкий</v>
          </cell>
        </row>
        <row r="15">
          <cell r="B15" t="str">
            <v>ГУ ОАО "ТГК-2" по Архангельской области</v>
          </cell>
        </row>
        <row r="18">
          <cell r="B18" t="str">
            <v>Директор по экономике и финансам</v>
          </cell>
          <cell r="I18" t="str">
            <v>Т.Г.Волочкова</v>
          </cell>
        </row>
        <row r="19">
          <cell r="B19" t="str">
            <v>ГУ ОАО "ТГК-2" по Архангельской области</v>
          </cell>
        </row>
      </sheetData>
      <sheetData sheetId="38">
        <row r="7">
          <cell r="B7" t="str">
            <v>&lt;Статья расходов 1&gt;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&lt;Статья расходов 2&gt;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&lt;Статья расходов 3&gt;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&lt;Статья расходов 4&gt;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принято ФСТ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B16" t="str">
            <v>Заместитель генерального директора-управляющий директор</v>
          </cell>
          <cell r="I16" t="str">
            <v>В.А. Мокрицкий</v>
          </cell>
        </row>
        <row r="17">
          <cell r="B17" t="str">
            <v>ГУ ОАО "ТГК-2" по Архангельской области</v>
          </cell>
        </row>
        <row r="20">
          <cell r="B20" t="str">
            <v>Директор по экономике и финансам</v>
          </cell>
          <cell r="I20" t="str">
            <v>Т.Г.Волочкова</v>
          </cell>
        </row>
        <row r="21">
          <cell r="B21" t="str">
            <v>ГУ ОАО "ТГК-2" по Архангельской области</v>
          </cell>
        </row>
      </sheetData>
      <sheetData sheetId="39">
        <row r="6">
          <cell r="B6" t="str">
            <v>Топливо 2008 года</v>
          </cell>
        </row>
        <row r="7">
          <cell r="B7" t="str">
            <v>убытки 2006 года</v>
          </cell>
        </row>
        <row r="8">
          <cell r="B8" t="str">
            <v>Прибыль (+), убыток (-)</v>
          </cell>
        </row>
        <row r="9">
          <cell r="B9" t="str">
            <v>&lt;Статья расходов&gt;</v>
          </cell>
        </row>
        <row r="10">
          <cell r="B10" t="str">
            <v>принято ФСТ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5">
          <cell r="B15" t="str">
            <v>Заместитель генерального директора-управляющий директор</v>
          </cell>
          <cell r="G15" t="str">
            <v>В.А. Мокрицкий</v>
          </cell>
        </row>
        <row r="16">
          <cell r="B16" t="str">
            <v>ГУ ОАО "ТГК-2" по Архангельской области</v>
          </cell>
        </row>
        <row r="19">
          <cell r="B19" t="str">
            <v>Директор по экономике и финансам</v>
          </cell>
          <cell r="G19" t="str">
            <v>Т.Г.Волочкова</v>
          </cell>
        </row>
        <row r="20">
          <cell r="B20" t="str">
            <v>ГУ ОАО "ТГК-2" по Архангельской области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 (Управление)_1"/>
      <sheetName val="19.1.1"/>
      <sheetName val="17"/>
      <sheetName val="21.4"/>
      <sheetName val="28.1"/>
      <sheetName val="28.2"/>
      <sheetName val="19.1.2"/>
      <sheetName val="6"/>
      <sheetName val="18.1"/>
      <sheetName val="P2.2"/>
      <sheetName val="19.2"/>
      <sheetName val="8"/>
      <sheetName val="17.1"/>
      <sheetName val="22"/>
      <sheetName val="25.1"/>
      <sheetName val="24.1"/>
      <sheetName val="21.3"/>
      <sheetName val="16"/>
      <sheetName val="29"/>
      <sheetName val="28"/>
      <sheetName val="P2.1"/>
      <sheetName val="11"/>
      <sheetName val="4"/>
      <sheetName val="21.2.1"/>
      <sheetName val="13"/>
      <sheetName val="1.1"/>
      <sheetName val="2.1"/>
      <sheetName val="5"/>
      <sheetName val="25"/>
      <sheetName val="2.2"/>
      <sheetName val="14"/>
      <sheetName val="21.1"/>
      <sheetName val="27"/>
      <sheetName val="12"/>
      <sheetName val="Заголовок"/>
      <sheetName val="Содержание"/>
      <sheetName val="28.3"/>
      <sheetName val="3"/>
      <sheetName val="9"/>
      <sheetName val="21"/>
      <sheetName val="24"/>
      <sheetName val="15"/>
      <sheetName val="18"/>
      <sheetName val="19"/>
      <sheetName val="18.2"/>
      <sheetName val="10"/>
      <sheetName val="7"/>
      <sheetName val="20"/>
      <sheetName val="20.1"/>
      <sheetName val="21.2.2"/>
      <sheetName val="23"/>
      <sheetName val="26"/>
      <sheetName val="1.2"/>
      <sheetName val="2.3"/>
      <sheetName val="СЦТ"/>
    </sheetNames>
    <sheetDataSet>
      <sheetData sheetId="0" refreshError="1"/>
      <sheetData sheetId="1" refreshError="1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3">
          <cell r="D33">
            <v>0</v>
          </cell>
        </row>
        <row r="36">
          <cell r="D36">
            <v>0</v>
          </cell>
        </row>
        <row r="38">
          <cell r="D38">
            <v>0</v>
          </cell>
        </row>
        <row r="40">
          <cell r="D40">
            <v>0</v>
          </cell>
        </row>
        <row r="41">
          <cell r="D41">
            <v>0</v>
          </cell>
        </row>
        <row r="44">
          <cell r="D44">
            <v>0</v>
          </cell>
        </row>
        <row r="45">
          <cell r="D45">
            <v>0</v>
          </cell>
        </row>
      </sheetData>
      <sheetData sheetId="2" refreshError="1">
        <row r="10">
          <cell r="C10">
            <v>0</v>
          </cell>
          <cell r="D10">
            <v>0</v>
          </cell>
        </row>
        <row r="11">
          <cell r="C11" t="e">
            <v>#DIV/0!</v>
          </cell>
          <cell r="D11" t="e">
            <v>#DIV/0!</v>
          </cell>
        </row>
        <row r="12">
          <cell r="C12">
            <v>0</v>
          </cell>
          <cell r="D12">
            <v>0</v>
          </cell>
        </row>
      </sheetData>
      <sheetData sheetId="3" refreshError="1">
        <row r="11">
          <cell r="C11">
            <v>0</v>
          </cell>
          <cell r="D11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2">
          <cell r="C32">
            <v>0</v>
          </cell>
          <cell r="D32">
            <v>0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0</v>
          </cell>
          <cell r="D40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</sheetData>
      <sheetData sheetId="4" refreshError="1">
        <row r="9">
          <cell r="D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</row>
        <row r="10">
          <cell r="D10" t="e">
            <v>#VALUE!</v>
          </cell>
          <cell r="G10" t="e">
            <v>#VALUE!</v>
          </cell>
          <cell r="H10" t="e">
            <v>#VALUE!</v>
          </cell>
          <cell r="I10" t="e">
            <v>#VALUE!</v>
          </cell>
          <cell r="J10" t="e">
            <v>#VALUE!</v>
          </cell>
          <cell r="K10" t="e">
            <v>#VALUE!</v>
          </cell>
          <cell r="L10" t="e">
            <v>#VALUE!</v>
          </cell>
          <cell r="M10" t="e">
            <v>#VALUE!</v>
          </cell>
        </row>
        <row r="11">
          <cell r="D11" t="e">
            <v>#N/A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</sheetData>
      <sheetData sheetId="5" refreshError="1">
        <row r="15">
          <cell r="C15" t="str">
            <v>Пар 1,2-2,5 кгс/см2</v>
          </cell>
        </row>
        <row r="16">
          <cell r="C16" t="str">
            <v>Пар 2,5-7,0 кгс/см2</v>
          </cell>
        </row>
        <row r="17">
          <cell r="C17" t="str">
            <v>Пар 7,0-13,0 кгс/см2</v>
          </cell>
        </row>
        <row r="18">
          <cell r="C18" t="str">
            <v>Пар больше 13 кгс/см2</v>
          </cell>
        </row>
        <row r="19">
          <cell r="C19" t="str">
            <v>Острый и редуцированный пар</v>
          </cell>
        </row>
        <row r="20">
          <cell r="C20" t="str">
            <v>Горячая вода</v>
          </cell>
        </row>
        <row r="22">
          <cell r="C22" t="str">
            <v>Пар 1,2-2,5 кгс/см2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Пар 2,5-7,0 кгс/см2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Пар 7,0-13,0 кгс/см2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Пар больше 13 кгс/см2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Острый и редуцированный пар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Горячая вода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E28" t="e">
            <v>#DIV/0!</v>
          </cell>
          <cell r="F28" t="e">
            <v>#DIV/0!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</sheetData>
      <sheetData sheetId="6" refreshError="1">
        <row r="9"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</row>
        <row r="10"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</row>
        <row r="11"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</row>
        <row r="12"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</row>
        <row r="13"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</row>
        <row r="14"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</row>
        <row r="16"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</row>
        <row r="17"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</row>
        <row r="18"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</row>
        <row r="19">
          <cell r="C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</row>
        <row r="20">
          <cell r="C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</row>
        <row r="21">
          <cell r="C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</row>
        <row r="23">
          <cell r="C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</row>
        <row r="24">
          <cell r="C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</row>
        <row r="27">
          <cell r="C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</row>
        <row r="29">
          <cell r="C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Транспортный налог</v>
          </cell>
          <cell r="C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C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3"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</row>
        <row r="39"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</row>
        <row r="42"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</row>
        <row r="44"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</row>
      </sheetData>
      <sheetData sheetId="7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</row>
        <row r="10">
          <cell r="B10" t="str">
            <v>БП №1</v>
          </cell>
          <cell r="C10">
            <v>0</v>
          </cell>
          <cell r="I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B11" t="str">
            <v>БП №2</v>
          </cell>
          <cell r="C11">
            <v>0</v>
          </cell>
          <cell r="I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БП №3</v>
          </cell>
          <cell r="C12">
            <v>0</v>
          </cell>
          <cell r="I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БП №4</v>
          </cell>
          <cell r="C13">
            <v>0</v>
          </cell>
          <cell r="I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БП №5</v>
          </cell>
          <cell r="C14">
            <v>0</v>
          </cell>
          <cell r="I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B15" t="str">
            <v>БП №6</v>
          </cell>
          <cell r="C15">
            <v>0</v>
          </cell>
          <cell r="I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БП №7</v>
          </cell>
          <cell r="C16">
            <v>0</v>
          </cell>
          <cell r="I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БП №8</v>
          </cell>
          <cell r="C17">
            <v>0</v>
          </cell>
          <cell r="I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БП №9</v>
          </cell>
          <cell r="C18">
            <v>0</v>
          </cell>
          <cell r="I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БП №10</v>
          </cell>
          <cell r="C19">
            <v>0</v>
          </cell>
          <cell r="I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C20">
            <v>0</v>
          </cell>
          <cell r="I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B22" t="str">
            <v>Население</v>
          </cell>
          <cell r="C22">
            <v>0</v>
          </cell>
          <cell r="I22">
            <v>0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</row>
        <row r="23">
          <cell r="B23" t="str">
            <v>Прочие потребители</v>
          </cell>
          <cell r="C23">
            <v>0</v>
          </cell>
          <cell r="I23">
            <v>0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  <cell r="U23" t="e">
            <v>#DIV/0!</v>
          </cell>
        </row>
        <row r="24">
          <cell r="B24" t="str">
            <v>Бюджетные потребители</v>
          </cell>
          <cell r="C24">
            <v>0</v>
          </cell>
          <cell r="I24">
            <v>0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  <cell r="U24" t="e">
            <v>#DIV/0!</v>
          </cell>
        </row>
        <row r="25">
          <cell r="B25" t="str">
            <v>Всего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  <cell r="U25" t="e">
            <v>#DIV/0!</v>
          </cell>
        </row>
        <row r="27">
          <cell r="B27" t="str">
            <v>Базовые потребители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29">
          <cell r="B29" t="str">
            <v>БП №1</v>
          </cell>
          <cell r="C29">
            <v>0</v>
          </cell>
          <cell r="I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БП №2</v>
          </cell>
          <cell r="C30">
            <v>0</v>
          </cell>
          <cell r="I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БП №3</v>
          </cell>
          <cell r="C31">
            <v>0</v>
          </cell>
          <cell r="I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БП №4</v>
          </cell>
          <cell r="C32">
            <v>0</v>
          </cell>
          <cell r="I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БП №5</v>
          </cell>
          <cell r="C33">
            <v>0</v>
          </cell>
          <cell r="I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БП №6</v>
          </cell>
          <cell r="C34">
            <v>0</v>
          </cell>
          <cell r="I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БП №9</v>
          </cell>
          <cell r="C37">
            <v>0</v>
          </cell>
          <cell r="I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БП №10</v>
          </cell>
          <cell r="C38">
            <v>0</v>
          </cell>
          <cell r="I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I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1">
          <cell r="B41" t="str">
            <v>Население</v>
          </cell>
          <cell r="C41">
            <v>0</v>
          </cell>
          <cell r="I41">
            <v>0</v>
          </cell>
          <cell r="O41">
            <v>0</v>
          </cell>
          <cell r="P41" t="e">
            <v>#DIV/0!</v>
          </cell>
          <cell r="Q41" t="e">
            <v>#DIV/0!</v>
          </cell>
          <cell r="R41" t="e">
            <v>#DIV/0!</v>
          </cell>
          <cell r="S41" t="e">
            <v>#DIV/0!</v>
          </cell>
          <cell r="T41" t="e">
            <v>#DIV/0!</v>
          </cell>
          <cell r="U41" t="e">
            <v>#DIV/0!</v>
          </cell>
        </row>
        <row r="42">
          <cell r="B42" t="str">
            <v>Прочие потребители</v>
          </cell>
          <cell r="C42">
            <v>0</v>
          </cell>
          <cell r="I42">
            <v>0</v>
          </cell>
          <cell r="O42">
            <v>0</v>
          </cell>
          <cell r="P42" t="e">
            <v>#DIV/0!</v>
          </cell>
          <cell r="Q42" t="e">
            <v>#DIV/0!</v>
          </cell>
          <cell r="R42" t="e">
            <v>#DIV/0!</v>
          </cell>
          <cell r="S42" t="e">
            <v>#DIV/0!</v>
          </cell>
          <cell r="T42" t="e">
            <v>#DIV/0!</v>
          </cell>
          <cell r="U42" t="e">
            <v>#DIV/0!</v>
          </cell>
        </row>
        <row r="43">
          <cell r="B43" t="str">
            <v>Бюджетные потребители</v>
          </cell>
          <cell r="C43">
            <v>0</v>
          </cell>
          <cell r="I43">
            <v>0</v>
          </cell>
          <cell r="O43">
            <v>0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</row>
        <row r="44">
          <cell r="B44" t="str">
            <v>Всего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e">
            <v>#DIV/0!</v>
          </cell>
          <cell r="Q44" t="e">
            <v>#DIV/0!</v>
          </cell>
          <cell r="R44" t="e">
            <v>#DIV/0!</v>
          </cell>
          <cell r="S44" t="e">
            <v>#DIV/0!</v>
          </cell>
          <cell r="T44" t="e">
            <v>#DIV/0!</v>
          </cell>
          <cell r="U44" t="e">
            <v>#DIV/0!</v>
          </cell>
        </row>
      </sheetData>
      <sheetData sheetId="8" refreshError="1">
        <row r="8">
          <cell r="D8">
            <v>0</v>
          </cell>
          <cell r="F8">
            <v>0</v>
          </cell>
          <cell r="G8">
            <v>0</v>
          </cell>
          <cell r="H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D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C15">
            <v>0</v>
          </cell>
          <cell r="D15">
            <v>0</v>
          </cell>
        </row>
        <row r="16"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D20">
            <v>0</v>
          </cell>
          <cell r="F20">
            <v>0</v>
          </cell>
          <cell r="G20">
            <v>0</v>
          </cell>
          <cell r="H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D28">
            <v>0</v>
          </cell>
        </row>
        <row r="29">
          <cell r="B29" t="str">
            <v>Транспортный налог</v>
          </cell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2">
          <cell r="D32">
            <v>0</v>
          </cell>
        </row>
        <row r="34">
          <cell r="D34">
            <v>0</v>
          </cell>
        </row>
        <row r="35">
          <cell r="D35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H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#DIV/0!</v>
          </cell>
          <cell r="D42" t="e">
            <v>#DIV/0!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C44" t="e">
            <v>#DIV/0!</v>
          </cell>
          <cell r="D44" t="e">
            <v>#DIV/0!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C46" t="e">
            <v>#DIV/0!</v>
          </cell>
          <cell r="D46" t="e">
            <v>#DIV/0!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#DIV/0!</v>
          </cell>
          <cell r="D47" t="e">
            <v>#DIV/0!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C50">
            <v>0</v>
          </cell>
          <cell r="D50">
            <v>0</v>
          </cell>
        </row>
      </sheetData>
      <sheetData sheetId="9" refreshError="1"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</sheetData>
      <sheetData sheetId="10" refreshError="1">
        <row r="10">
          <cell r="C10">
            <v>0</v>
          </cell>
          <cell r="D10">
            <v>0</v>
          </cell>
          <cell r="E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</row>
        <row r="17">
          <cell r="D17">
            <v>0</v>
          </cell>
          <cell r="E17">
            <v>0</v>
          </cell>
        </row>
        <row r="20">
          <cell r="C20">
            <v>0</v>
          </cell>
          <cell r="D20">
            <v>0</v>
          </cell>
          <cell r="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</row>
      </sheetData>
      <sheetData sheetId="11" refreshError="1">
        <row r="11">
          <cell r="C11" t="str">
            <v>Всего</v>
          </cell>
          <cell r="D11" t="str">
            <v>Всего</v>
          </cell>
          <cell r="G11" t="e">
            <v>#VALUE!</v>
          </cell>
          <cell r="H11" t="e">
            <v>#VALUE!</v>
          </cell>
          <cell r="I11" t="e">
            <v>#VALUE!</v>
          </cell>
          <cell r="J11" t="e">
            <v>#VALUE!</v>
          </cell>
        </row>
        <row r="12">
          <cell r="C12" t="str">
            <v>Всего</v>
          </cell>
          <cell r="D12" t="str">
            <v>Всего</v>
          </cell>
          <cell r="G12" t="e">
            <v>#VALUE!</v>
          </cell>
          <cell r="H12" t="e">
            <v>#VALUE!</v>
          </cell>
          <cell r="I12" t="e">
            <v>#VALUE!</v>
          </cell>
          <cell r="J12" t="e">
            <v>#VALUE!</v>
          </cell>
        </row>
        <row r="13">
          <cell r="C13" t="str">
            <v>Всего</v>
          </cell>
          <cell r="D13" t="str">
            <v>Всего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</row>
        <row r="14">
          <cell r="C14" t="str">
            <v>Всего</v>
          </cell>
          <cell r="D14" t="str">
            <v>Всего</v>
          </cell>
          <cell r="G14" t="e">
            <v>#VALUE!</v>
          </cell>
          <cell r="H14" t="e">
            <v>#VALUE!</v>
          </cell>
          <cell r="I14" t="e">
            <v>#VALUE!</v>
          </cell>
          <cell r="J14" t="e">
            <v>#VALUE!</v>
          </cell>
        </row>
        <row r="15">
          <cell r="C15" t="str">
            <v>Всего</v>
          </cell>
          <cell r="D15" t="str">
            <v>Всего</v>
          </cell>
          <cell r="G15" t="e">
            <v>#VALUE!</v>
          </cell>
          <cell r="H15" t="e">
            <v>#VALUE!</v>
          </cell>
          <cell r="I15" t="e">
            <v>#VALUE!</v>
          </cell>
          <cell r="J15" t="e">
            <v>#VALUE!</v>
          </cell>
        </row>
        <row r="16">
          <cell r="C16" t="str">
            <v>Всего</v>
          </cell>
          <cell r="D16" t="str">
            <v>Всего</v>
          </cell>
          <cell r="G16" t="e">
            <v>#VALUE!</v>
          </cell>
          <cell r="H16" t="e">
            <v>#VALUE!</v>
          </cell>
          <cell r="I16" t="e">
            <v>#VALUE!</v>
          </cell>
          <cell r="J16" t="e">
            <v>#VALUE!</v>
          </cell>
        </row>
        <row r="17">
          <cell r="C17" t="str">
            <v>Всего</v>
          </cell>
          <cell r="D17" t="str">
            <v>Всего</v>
          </cell>
          <cell r="G17" t="e">
            <v>#VALUE!</v>
          </cell>
          <cell r="H17" t="e">
            <v>#VALUE!</v>
          </cell>
          <cell r="I17" t="e">
            <v>#VALUE!</v>
          </cell>
          <cell r="J17" t="e">
            <v>#VALUE!</v>
          </cell>
        </row>
        <row r="18">
          <cell r="C18" t="str">
            <v>Всего</v>
          </cell>
          <cell r="D18" t="str">
            <v>Всего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</row>
        <row r="19">
          <cell r="C19" t="str">
            <v>Всего</v>
          </cell>
          <cell r="D19" t="str">
            <v>Всего</v>
          </cell>
          <cell r="G19" t="e">
            <v>#VALUE!</v>
          </cell>
          <cell r="H19" t="e">
            <v>#VALUE!</v>
          </cell>
          <cell r="I19" t="e">
            <v>#VALUE!</v>
          </cell>
          <cell r="J19" t="e">
            <v>#VALUE!</v>
          </cell>
        </row>
        <row r="20">
          <cell r="C20" t="str">
            <v>Всего</v>
          </cell>
          <cell r="D20" t="str">
            <v>Бюджетные потребители</v>
          </cell>
          <cell r="G20" t="e">
            <v>#VALUE!</v>
          </cell>
          <cell r="H20" t="e">
            <v>#VALUE!</v>
          </cell>
          <cell r="I20" t="e">
            <v>#VALUE!</v>
          </cell>
          <cell r="J20" t="e">
            <v>#VALUE!</v>
          </cell>
        </row>
        <row r="21">
          <cell r="C21" t="str">
            <v>Всего</v>
          </cell>
          <cell r="D21" t="str">
            <v>Бюджетные потребители</v>
          </cell>
          <cell r="G21" t="e">
            <v>#VALUE!</v>
          </cell>
          <cell r="H21" t="e">
            <v>#VALUE!</v>
          </cell>
          <cell r="I21" t="e">
            <v>#VALUE!</v>
          </cell>
          <cell r="J21" t="e">
            <v>#VALUE!</v>
          </cell>
        </row>
        <row r="22">
          <cell r="C22" t="str">
            <v>Всего</v>
          </cell>
          <cell r="D22" t="str">
            <v>Бюджетные потребители</v>
          </cell>
          <cell r="G22" t="e">
            <v>#VALUE!</v>
          </cell>
          <cell r="H22" t="e">
            <v>#VALUE!</v>
          </cell>
          <cell r="I22" t="e">
            <v>#VALUE!</v>
          </cell>
          <cell r="J22" t="e">
            <v>#VALUE!</v>
          </cell>
        </row>
        <row r="23">
          <cell r="C23" t="str">
            <v>Всего</v>
          </cell>
          <cell r="D23" t="str">
            <v>Бюджетные потребители</v>
          </cell>
          <cell r="G23" t="e">
            <v>#VALUE!</v>
          </cell>
          <cell r="H23" t="e">
            <v>#VALUE!</v>
          </cell>
          <cell r="I23" t="e">
            <v>#VALUE!</v>
          </cell>
          <cell r="J23" t="e">
            <v>#VALUE!</v>
          </cell>
        </row>
        <row r="24">
          <cell r="C24" t="str">
            <v>Всего</v>
          </cell>
          <cell r="D24" t="str">
            <v>Бюджетные потребители</v>
          </cell>
          <cell r="G24" t="e">
            <v>#VALUE!</v>
          </cell>
          <cell r="H24" t="e">
            <v>#VALUE!</v>
          </cell>
          <cell r="I24" t="e">
            <v>#VALUE!</v>
          </cell>
          <cell r="J24" t="e">
            <v>#VALUE!</v>
          </cell>
        </row>
        <row r="25">
          <cell r="C25" t="str">
            <v>Всего</v>
          </cell>
          <cell r="D25" t="str">
            <v>Бюджетные потребители</v>
          </cell>
          <cell r="G25" t="e">
            <v>#VALUE!</v>
          </cell>
          <cell r="H25" t="e">
            <v>#VALUE!</v>
          </cell>
          <cell r="I25" t="e">
            <v>#VALUE!</v>
          </cell>
          <cell r="J25" t="e">
            <v>#VALUE!</v>
          </cell>
        </row>
        <row r="26">
          <cell r="C26" t="str">
            <v>Всего</v>
          </cell>
          <cell r="D26" t="str">
            <v>Бюджетные потребители</v>
          </cell>
          <cell r="G26" t="e">
            <v>#VALUE!</v>
          </cell>
          <cell r="H26" t="e">
            <v>#VALUE!</v>
          </cell>
          <cell r="I26" t="e">
            <v>#VALUE!</v>
          </cell>
          <cell r="J26" t="e">
            <v>#VALUE!</v>
          </cell>
        </row>
        <row r="27">
          <cell r="C27" t="str">
            <v>Всего</v>
          </cell>
          <cell r="D27" t="str">
            <v>Бюджетные потребители</v>
          </cell>
          <cell r="G27" t="e">
            <v>#VALUE!</v>
          </cell>
          <cell r="H27" t="e">
            <v>#VALUE!</v>
          </cell>
          <cell r="I27" t="e">
            <v>#VALUE!</v>
          </cell>
          <cell r="J27" t="e">
            <v>#VALUE!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#VALUE!</v>
          </cell>
          <cell r="H28" t="e">
            <v>#VALUE!</v>
          </cell>
          <cell r="I28" t="e">
            <v>#VALUE!</v>
          </cell>
          <cell r="J28" t="e">
            <v>#VALUE!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#VALUE!</v>
          </cell>
          <cell r="H29" t="e">
            <v>#VALUE!</v>
          </cell>
          <cell r="I29" t="e">
            <v>#VALUE!</v>
          </cell>
          <cell r="J29" t="e">
            <v>#VALUE!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#VALUE!</v>
          </cell>
          <cell r="H30" t="e">
            <v>#VALUE!</v>
          </cell>
          <cell r="I30" t="e">
            <v>#VALUE!</v>
          </cell>
          <cell r="J30" t="e">
            <v>#VALUE!</v>
          </cell>
        </row>
        <row r="31">
          <cell r="C31" t="str">
            <v>Всего</v>
          </cell>
          <cell r="D31" t="str">
            <v>Прочие потребители</v>
          </cell>
          <cell r="G31" t="e">
            <v>#VALUE!</v>
          </cell>
          <cell r="H31" t="e">
            <v>#VALUE!</v>
          </cell>
          <cell r="I31" t="e">
            <v>#VALUE!</v>
          </cell>
          <cell r="J31" t="e">
            <v>#VALUE!</v>
          </cell>
        </row>
        <row r="32">
          <cell r="C32" t="str">
            <v>Всего</v>
          </cell>
          <cell r="D32" t="str">
            <v>Прочие потребители</v>
          </cell>
          <cell r="G32" t="e">
            <v>#VALUE!</v>
          </cell>
          <cell r="H32" t="e">
            <v>#VALUE!</v>
          </cell>
          <cell r="I32" t="e">
            <v>#VALUE!</v>
          </cell>
          <cell r="J32" t="e">
            <v>#VALUE!</v>
          </cell>
        </row>
        <row r="33">
          <cell r="C33" t="str">
            <v>Всего</v>
          </cell>
          <cell r="D33" t="str">
            <v>Прочие потребители</v>
          </cell>
          <cell r="G33" t="e">
            <v>#VALUE!</v>
          </cell>
          <cell r="H33" t="e">
            <v>#VALUE!</v>
          </cell>
          <cell r="I33" t="e">
            <v>#VALUE!</v>
          </cell>
          <cell r="J33" t="e">
            <v>#VALUE!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#VALUE!</v>
          </cell>
          <cell r="H34" t="e">
            <v>#VALUE!</v>
          </cell>
          <cell r="I34" t="e">
            <v>#VALUE!</v>
          </cell>
          <cell r="J34" t="e">
            <v>#VALUE!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#VALUE!</v>
          </cell>
          <cell r="H35" t="e">
            <v>#VALUE!</v>
          </cell>
          <cell r="I35" t="e">
            <v>#VALUE!</v>
          </cell>
          <cell r="J35" t="e">
            <v>#VALUE!</v>
          </cell>
        </row>
        <row r="36">
          <cell r="C36" t="str">
            <v>Всего</v>
          </cell>
          <cell r="D36" t="str">
            <v>Прочие потребители</v>
          </cell>
          <cell r="G36" t="e">
            <v>#VALUE!</v>
          </cell>
          <cell r="H36" t="e">
            <v>#VALUE!</v>
          </cell>
          <cell r="I36" t="e">
            <v>#VALUE!</v>
          </cell>
          <cell r="J36" t="e">
            <v>#VALUE!</v>
          </cell>
        </row>
        <row r="37">
          <cell r="C37" t="str">
            <v>Всего</v>
          </cell>
          <cell r="D37" t="str">
            <v>Прочие потребители</v>
          </cell>
          <cell r="G37" t="e">
            <v>#VALUE!</v>
          </cell>
          <cell r="H37" t="e">
            <v>#VALUE!</v>
          </cell>
          <cell r="I37" t="e">
            <v>#VALUE!</v>
          </cell>
          <cell r="J37" t="e">
            <v>#VALUE!</v>
          </cell>
        </row>
        <row r="46">
          <cell r="C46" t="str">
            <v>СЦТ1</v>
          </cell>
          <cell r="D46" t="str">
            <v>Всего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СЦТ1</v>
          </cell>
          <cell r="D47" t="str">
            <v>Всего</v>
          </cell>
        </row>
        <row r="48">
          <cell r="C48" t="str">
            <v>СЦТ1</v>
          </cell>
          <cell r="D48" t="str">
            <v>Всего</v>
          </cell>
        </row>
        <row r="49">
          <cell r="C49" t="str">
            <v>СЦТ1</v>
          </cell>
          <cell r="D49" t="str">
            <v>Всего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 t="str">
            <v>СЦТ1</v>
          </cell>
          <cell r="D50" t="str">
            <v>Всего</v>
          </cell>
        </row>
      </sheetData>
      <sheetData sheetId="12" refreshError="1"/>
      <sheetData sheetId="13" refreshError="1">
        <row r="10">
          <cell r="C10" t="str">
            <v>ТЭЦ-1</v>
          </cell>
          <cell r="E10">
            <v>0</v>
          </cell>
          <cell r="F10">
            <v>0</v>
          </cell>
        </row>
        <row r="11">
          <cell r="C11" t="str">
            <v>ТЭЦ-2</v>
          </cell>
          <cell r="E11">
            <v>0</v>
          </cell>
          <cell r="F11">
            <v>0</v>
          </cell>
        </row>
        <row r="12">
          <cell r="C12" t="str">
            <v>ТЭЦ-3</v>
          </cell>
          <cell r="E12">
            <v>0</v>
          </cell>
          <cell r="F12">
            <v>0</v>
          </cell>
        </row>
        <row r="13">
          <cell r="C13" t="str">
            <v/>
          </cell>
          <cell r="E13">
            <v>0</v>
          </cell>
          <cell r="F13">
            <v>0</v>
          </cell>
        </row>
        <row r="15">
          <cell r="B15" t="str">
            <v>С оптового рынка</v>
          </cell>
          <cell r="C15" t="str">
            <v>ФОРЭМ</v>
          </cell>
          <cell r="E15">
            <v>0</v>
          </cell>
          <cell r="F15">
            <v>0</v>
          </cell>
        </row>
        <row r="16">
          <cell r="B16" t="str">
            <v>Блокстанции</v>
          </cell>
          <cell r="E16">
            <v>0</v>
          </cell>
          <cell r="F16">
            <v>0</v>
          </cell>
        </row>
        <row r="17">
          <cell r="B17" t="str">
            <v>ПЭ - всего</v>
          </cell>
          <cell r="C17" t="str">
            <v>Сторонние поставщики</v>
          </cell>
          <cell r="E17">
            <v>0</v>
          </cell>
          <cell r="F17">
            <v>0</v>
          </cell>
        </row>
        <row r="18">
          <cell r="B18" t="str">
            <v xml:space="preserve">    в т.ч. по поставщикам</v>
          </cell>
        </row>
        <row r="19">
          <cell r="C19" t="str">
            <v>ПЭ-1</v>
          </cell>
          <cell r="E19">
            <v>0</v>
          </cell>
          <cell r="F19">
            <v>0</v>
          </cell>
        </row>
        <row r="20">
          <cell r="C20" t="str">
            <v>ЭСО-1</v>
          </cell>
          <cell r="E20">
            <v>0</v>
          </cell>
          <cell r="F20">
            <v>0</v>
          </cell>
        </row>
        <row r="21">
          <cell r="C21" t="str">
            <v/>
          </cell>
          <cell r="E21">
            <v>0</v>
          </cell>
          <cell r="F21">
            <v>0</v>
          </cell>
        </row>
        <row r="25">
          <cell r="C25" t="str">
            <v>Всего</v>
          </cell>
          <cell r="D25" t="str">
            <v>тыс.руб.</v>
          </cell>
          <cell r="E25">
            <v>0</v>
          </cell>
          <cell r="F25">
            <v>0</v>
          </cell>
        </row>
        <row r="26">
          <cell r="C26" t="str">
            <v>Электростанции ЭСО</v>
          </cell>
          <cell r="E26">
            <v>0</v>
          </cell>
          <cell r="F26">
            <v>0</v>
          </cell>
        </row>
        <row r="28">
          <cell r="C28" t="str">
            <v>ТЭЦ-1</v>
          </cell>
          <cell r="E28">
            <v>0</v>
          </cell>
          <cell r="F28">
            <v>0</v>
          </cell>
        </row>
        <row r="29">
          <cell r="C29" t="str">
            <v>ТЭЦ-2</v>
          </cell>
          <cell r="E29">
            <v>0</v>
          </cell>
          <cell r="F29">
            <v>0</v>
          </cell>
        </row>
        <row r="30">
          <cell r="C30" t="str">
            <v>ТЭЦ-3</v>
          </cell>
          <cell r="E30">
            <v>0</v>
          </cell>
          <cell r="F30">
            <v>0</v>
          </cell>
        </row>
        <row r="31">
          <cell r="C31" t="str">
            <v/>
          </cell>
          <cell r="E31">
            <v>0</v>
          </cell>
          <cell r="F31">
            <v>0</v>
          </cell>
        </row>
        <row r="33">
          <cell r="B33" t="str">
            <v>С оптового рынка</v>
          </cell>
          <cell r="C33" t="str">
            <v>ФОРЭМ</v>
          </cell>
          <cell r="E33">
            <v>0</v>
          </cell>
          <cell r="F33">
            <v>0</v>
          </cell>
        </row>
        <row r="34">
          <cell r="E34">
            <v>0</v>
          </cell>
          <cell r="F34">
            <v>0</v>
          </cell>
        </row>
        <row r="35">
          <cell r="C35" t="str">
            <v>Сторонние поставщики</v>
          </cell>
          <cell r="E35">
            <v>0</v>
          </cell>
          <cell r="F35">
            <v>0</v>
          </cell>
        </row>
        <row r="37">
          <cell r="B37" t="str">
            <v>ПЭ-1</v>
          </cell>
          <cell r="C37" t="str">
            <v>ПЭ-1</v>
          </cell>
          <cell r="E37">
            <v>0</v>
          </cell>
          <cell r="F37">
            <v>0</v>
          </cell>
        </row>
        <row r="38">
          <cell r="B38" t="str">
            <v>ЭСО-1</v>
          </cell>
          <cell r="C38" t="str">
            <v>ЭСО-1</v>
          </cell>
          <cell r="E38">
            <v>0</v>
          </cell>
          <cell r="F38">
            <v>0</v>
          </cell>
        </row>
        <row r="39">
          <cell r="C39" t="str">
            <v/>
          </cell>
          <cell r="E39">
            <v>0</v>
          </cell>
          <cell r="F39">
            <v>0</v>
          </cell>
        </row>
        <row r="43">
          <cell r="C43" t="str">
            <v>Всего</v>
          </cell>
          <cell r="D43" t="str">
            <v>тыс.руб.</v>
          </cell>
          <cell r="E43">
            <v>0</v>
          </cell>
          <cell r="F43">
            <v>0</v>
          </cell>
        </row>
        <row r="44">
          <cell r="B44" t="str">
            <v>Электростанции ЭСО - всего</v>
          </cell>
          <cell r="C44" t="str">
            <v>Электростанции ЭСО</v>
          </cell>
          <cell r="E44">
            <v>0</v>
          </cell>
          <cell r="F44">
            <v>0</v>
          </cell>
        </row>
        <row r="45">
          <cell r="B45" t="str">
            <v>в т.ч. по источникам</v>
          </cell>
        </row>
        <row r="46">
          <cell r="B46" t="str">
            <v>ТЭЦ-1</v>
          </cell>
          <cell r="C46" t="str">
            <v>ТЭЦ-1</v>
          </cell>
          <cell r="E46">
            <v>0</v>
          </cell>
          <cell r="F46">
            <v>0</v>
          </cell>
        </row>
        <row r="47">
          <cell r="B47" t="str">
            <v>ТЭЦ-2</v>
          </cell>
          <cell r="C47" t="str">
            <v>ТЭЦ-2</v>
          </cell>
          <cell r="E47">
            <v>0</v>
          </cell>
          <cell r="F47">
            <v>0</v>
          </cell>
        </row>
        <row r="48">
          <cell r="C48" t="str">
            <v>ТЭЦ-3</v>
          </cell>
          <cell r="E48">
            <v>0</v>
          </cell>
          <cell r="F48">
            <v>0</v>
          </cell>
        </row>
        <row r="49">
          <cell r="C49" t="str">
            <v/>
          </cell>
          <cell r="E49">
            <v>0</v>
          </cell>
          <cell r="F49">
            <v>0</v>
          </cell>
        </row>
        <row r="51">
          <cell r="C51" t="str">
            <v>ФОРЭМ</v>
          </cell>
          <cell r="E51">
            <v>0</v>
          </cell>
          <cell r="F51">
            <v>0</v>
          </cell>
        </row>
        <row r="52">
          <cell r="E52">
            <v>0</v>
          </cell>
          <cell r="F52">
            <v>0</v>
          </cell>
        </row>
        <row r="53">
          <cell r="C53" t="str">
            <v>Сторонние поставщики</v>
          </cell>
          <cell r="E53">
            <v>0</v>
          </cell>
          <cell r="F53">
            <v>0</v>
          </cell>
        </row>
      </sheetData>
      <sheetData sheetId="14" refreshError="1">
        <row r="4">
          <cell r="H4" t="str">
            <v>СЦТ2</v>
          </cell>
        </row>
        <row r="10">
          <cell r="D10">
            <v>0</v>
          </cell>
          <cell r="E10" t="e">
            <v>#DIV/0!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D17">
            <v>0</v>
          </cell>
          <cell r="E17" t="e">
            <v>#DIV/0!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D18">
            <v>0</v>
          </cell>
          <cell r="E18" t="e">
            <v>#DIV/0!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D19">
            <v>0</v>
          </cell>
          <cell r="E19" t="e">
            <v>#DIV/0!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D21">
            <v>0</v>
          </cell>
          <cell r="E21" t="e">
            <v>#DIV/0!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D22">
            <v>0</v>
          </cell>
          <cell r="E22" t="e">
            <v>#DIV/0!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</sheetData>
      <sheetData sheetId="15" refreshError="1">
        <row r="8">
          <cell r="D8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</sheetData>
      <sheetData sheetId="16" refreshError="1"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</sheetData>
      <sheetData sheetId="17" refreshError="1">
        <row r="8">
          <cell r="D8">
            <v>0</v>
          </cell>
        </row>
        <row r="14">
          <cell r="D14" t="e">
            <v>#DIV/0!</v>
          </cell>
        </row>
        <row r="15">
          <cell r="D15" t="e">
            <v>#DIV/0!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D17" t="e">
            <v>#DIV/0!</v>
          </cell>
        </row>
        <row r="18">
          <cell r="D18" t="e">
            <v>#DIV/0!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20">
          <cell r="D20" t="e">
            <v>#DIV/0!</v>
          </cell>
        </row>
        <row r="21">
          <cell r="D21" t="e">
            <v>#DIV/0!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3">
          <cell r="D23" t="e">
            <v>#DIV/0!</v>
          </cell>
          <cell r="E23" t="e">
            <v>#DIV/0!</v>
          </cell>
        </row>
        <row r="24">
          <cell r="D24" t="e">
            <v>#DIV/0!</v>
          </cell>
          <cell r="E24" t="e">
            <v>#DIV/0!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6">
          <cell r="D26" t="e">
            <v>#DIV/0!</v>
          </cell>
        </row>
        <row r="27">
          <cell r="D27" t="e">
            <v>#DIV/0!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9">
          <cell r="D29" t="e">
            <v>#DIV/0!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 t="e">
            <v>#DIV/0!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 t="e">
            <v>#DIV/0!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3">
          <cell r="D33">
            <v>0</v>
          </cell>
        </row>
        <row r="34">
          <cell r="D34">
            <v>0</v>
          </cell>
          <cell r="E34">
            <v>0</v>
          </cell>
        </row>
        <row r="35">
          <cell r="D35" t="e">
            <v>#DIV/0!</v>
          </cell>
          <cell r="E35" t="e">
            <v>#DIV/0!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</sheetData>
      <sheetData sheetId="18" refreshError="1">
        <row r="29">
          <cell r="B29" t="str">
            <v>БП №4</v>
          </cell>
        </row>
        <row r="41">
          <cell r="B41" t="str">
            <v>БП №6</v>
          </cell>
        </row>
        <row r="53">
          <cell r="B53" t="str">
            <v>БП №8</v>
          </cell>
        </row>
      </sheetData>
      <sheetData sheetId="19" refreshError="1">
        <row r="10">
          <cell r="C10" t="str">
            <v>Всего</v>
          </cell>
          <cell r="D10" t="str">
            <v>Всего</v>
          </cell>
          <cell r="F10">
            <v>0</v>
          </cell>
          <cell r="G10" t="e">
            <v>#N/A</v>
          </cell>
          <cell r="H10">
            <v>0</v>
          </cell>
          <cell r="I10" t="e">
            <v>#DIV/0!</v>
          </cell>
          <cell r="J10">
            <v>0</v>
          </cell>
        </row>
        <row r="11">
          <cell r="C11" t="str">
            <v>Всего</v>
          </cell>
          <cell r="D11" t="str">
            <v>Горячая вода</v>
          </cell>
          <cell r="F11">
            <v>0</v>
          </cell>
          <cell r="G11" t="e">
            <v>#N/A</v>
          </cell>
          <cell r="H11">
            <v>0</v>
          </cell>
          <cell r="I11">
            <v>0</v>
          </cell>
          <cell r="J11">
            <v>0</v>
          </cell>
        </row>
        <row r="12">
          <cell r="C12" t="str">
            <v>Всего</v>
          </cell>
          <cell r="D12" t="str">
            <v>Пар 1,2-2,5 кгс/см2</v>
          </cell>
          <cell r="F12">
            <v>0</v>
          </cell>
          <cell r="G12" t="e">
            <v>#N/A</v>
          </cell>
          <cell r="H12">
            <v>0</v>
          </cell>
          <cell r="I12">
            <v>0</v>
          </cell>
          <cell r="J12">
            <v>0</v>
          </cell>
        </row>
        <row r="13">
          <cell r="C13" t="str">
            <v>Всего</v>
          </cell>
          <cell r="D13" t="str">
            <v>Пар 2,5-7,0 кгс/см2</v>
          </cell>
          <cell r="F13">
            <v>0</v>
          </cell>
          <cell r="G13" t="e">
            <v>#N/A</v>
          </cell>
          <cell r="H13">
            <v>0</v>
          </cell>
          <cell r="I13">
            <v>0</v>
          </cell>
          <cell r="J13">
            <v>0</v>
          </cell>
        </row>
        <row r="14">
          <cell r="C14" t="str">
            <v>Всего</v>
          </cell>
          <cell r="D14" t="str">
            <v>Пар 7,0-13,0 кгс/см2</v>
          </cell>
          <cell r="F14">
            <v>0</v>
          </cell>
          <cell r="G14" t="e">
            <v>#N/A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Всего</v>
          </cell>
          <cell r="D15" t="str">
            <v>Пар больше 13 кгс/см2</v>
          </cell>
          <cell r="F15">
            <v>0</v>
          </cell>
          <cell r="G15" t="e">
            <v>#N/A</v>
          </cell>
          <cell r="H15">
            <v>0</v>
          </cell>
          <cell r="I15">
            <v>0</v>
          </cell>
          <cell r="J15">
            <v>0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F16">
            <v>0</v>
          </cell>
          <cell r="G16" t="e">
            <v>#N/A</v>
          </cell>
          <cell r="H16">
            <v>0</v>
          </cell>
          <cell r="I16">
            <v>0</v>
          </cell>
          <cell r="J16">
            <v>0</v>
          </cell>
        </row>
        <row r="26">
          <cell r="C26" t="str">
            <v>СЦТ1</v>
          </cell>
          <cell r="D26" t="str">
            <v>Всего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 t="str">
            <v>СЦТ1</v>
          </cell>
          <cell r="D27" t="str">
            <v>Горячая вода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СЦТ1</v>
          </cell>
          <cell r="D28" t="str">
            <v>Пар 1,2-2,5 кгс/см2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 t="str">
            <v>СЦТ1</v>
          </cell>
          <cell r="D29" t="str">
            <v>Пар 2,5-7,0 кгс/см2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 t="str">
            <v>СЦТ1</v>
          </cell>
          <cell r="D30" t="str">
            <v>Пар 7,0-13,0 кгс/см2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 t="str">
            <v>СЦТ1</v>
          </cell>
          <cell r="D31" t="str">
            <v>Пар больше 13 кгс/см2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>СЦТ1</v>
          </cell>
          <cell r="D32" t="str">
            <v>Острый и редуцированный пар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6">
          <cell r="B36" t="str">
            <v>СЦТ2</v>
          </cell>
        </row>
      </sheetData>
      <sheetData sheetId="20" refreshError="1"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</sheetData>
      <sheetData sheetId="21" refreshError="1">
        <row r="11">
          <cell r="D11" t="str">
            <v>Газ</v>
          </cell>
        </row>
        <row r="13">
          <cell r="C13" t="str">
            <v>СЦТ1</v>
          </cell>
        </row>
        <row r="14">
          <cell r="D14" t="str">
            <v>Мазут</v>
          </cell>
        </row>
        <row r="15">
          <cell r="D15" t="str">
            <v>Газ</v>
          </cell>
        </row>
        <row r="17">
          <cell r="C17" t="str">
            <v>СЦТ1</v>
          </cell>
        </row>
        <row r="18">
          <cell r="D18" t="str">
            <v>Мазут</v>
          </cell>
        </row>
        <row r="19">
          <cell r="D19" t="str">
            <v>Газ</v>
          </cell>
        </row>
        <row r="21">
          <cell r="C21" t="str">
            <v>СЦТ1</v>
          </cell>
        </row>
        <row r="22">
          <cell r="D22" t="str">
            <v>Мазут</v>
          </cell>
        </row>
        <row r="23">
          <cell r="D23" t="str">
            <v>Газ</v>
          </cell>
        </row>
        <row r="25">
          <cell r="C25" t="e">
            <v>#N/A</v>
          </cell>
        </row>
        <row r="26">
          <cell r="D26" t="str">
            <v>Мазут</v>
          </cell>
        </row>
        <row r="27">
          <cell r="D27" t="str">
            <v>Газ</v>
          </cell>
        </row>
        <row r="29">
          <cell r="C29" t="e">
            <v>#N/A</v>
          </cell>
        </row>
        <row r="30">
          <cell r="D30" t="str">
            <v>Мазут</v>
          </cell>
        </row>
        <row r="31">
          <cell r="D31" t="str">
            <v>Газ</v>
          </cell>
        </row>
        <row r="33">
          <cell r="C33">
            <v>0</v>
          </cell>
        </row>
        <row r="37">
          <cell r="C37" t="str">
            <v>Всего</v>
          </cell>
          <cell r="D37" t="str">
            <v>Газ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48">
          <cell r="C48" t="e">
            <v>#N/A</v>
          </cell>
        </row>
        <row r="49">
          <cell r="D49" t="str">
            <v>Мазут</v>
          </cell>
        </row>
        <row r="50">
          <cell r="D50" t="str">
            <v>Газ</v>
          </cell>
        </row>
        <row r="52">
          <cell r="C52" t="str">
            <v>СЦТ1</v>
          </cell>
        </row>
        <row r="53">
          <cell r="D53" t="str">
            <v>Мазут</v>
          </cell>
        </row>
        <row r="54">
          <cell r="D54" t="str">
            <v>Газ</v>
          </cell>
        </row>
        <row r="56">
          <cell r="C56" t="str">
            <v>СЦТ1</v>
          </cell>
        </row>
        <row r="57">
          <cell r="D57" t="str">
            <v>Мазут</v>
          </cell>
        </row>
        <row r="58">
          <cell r="D58" t="str">
            <v>Газ</v>
          </cell>
        </row>
        <row r="60">
          <cell r="C60" t="str">
            <v>СЦТ1</v>
          </cell>
        </row>
        <row r="61">
          <cell r="D61" t="str">
            <v>Мазут</v>
          </cell>
        </row>
        <row r="62">
          <cell r="D62" t="str">
            <v>Газ</v>
          </cell>
        </row>
        <row r="64">
          <cell r="C64" t="e">
            <v>#N/A</v>
          </cell>
        </row>
        <row r="65">
          <cell r="D65" t="str">
            <v>Мазут</v>
          </cell>
        </row>
        <row r="66">
          <cell r="D66" t="str">
            <v>Газ</v>
          </cell>
        </row>
        <row r="68">
          <cell r="C68" t="e">
            <v>#N/A</v>
          </cell>
        </row>
        <row r="69">
          <cell r="D69" t="str">
            <v>Мазут</v>
          </cell>
        </row>
        <row r="70">
          <cell r="D70" t="str">
            <v>Газ</v>
          </cell>
        </row>
        <row r="72">
          <cell r="C72">
            <v>0</v>
          </cell>
        </row>
        <row r="78">
          <cell r="B78" t="str">
            <v>Всего</v>
          </cell>
        </row>
        <row r="84">
          <cell r="G84" t="e">
            <v>#N/A</v>
          </cell>
          <cell r="H84" t="e">
            <v>#N/A</v>
          </cell>
          <cell r="I84" t="e">
            <v>#N/A</v>
          </cell>
          <cell r="J84" t="e">
            <v>#N/A</v>
          </cell>
        </row>
      </sheetData>
      <sheetData sheetId="22" refreshError="1"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</row>
        <row r="19">
          <cell r="C19">
            <v>0</v>
          </cell>
          <cell r="H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C25">
            <v>0</v>
          </cell>
          <cell r="H25">
            <v>0</v>
          </cell>
        </row>
      </sheetData>
      <sheetData sheetId="23" refreshError="1">
        <row r="9">
          <cell r="D9">
            <v>0</v>
          </cell>
        </row>
        <row r="11">
          <cell r="D11">
            <v>0</v>
          </cell>
        </row>
        <row r="12">
          <cell r="D12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4" refreshError="1">
        <row r="7">
          <cell r="E7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7">
          <cell r="D17" t="e">
            <v>#DIV/0!</v>
          </cell>
          <cell r="E17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</sheetData>
      <sheetData sheetId="25" refreshError="1"/>
      <sheetData sheetId="26" refreshError="1">
        <row r="17">
          <cell r="D17">
            <v>0</v>
          </cell>
        </row>
      </sheetData>
      <sheetData sheetId="27" refreshError="1">
        <row r="8">
          <cell r="D8">
            <v>0</v>
          </cell>
          <cell r="E8">
            <v>0</v>
          </cell>
        </row>
        <row r="9">
          <cell r="D9">
            <v>0</v>
          </cell>
          <cell r="E9">
            <v>0</v>
          </cell>
        </row>
        <row r="18">
          <cell r="D18" t="e">
            <v>#DIV/0!</v>
          </cell>
          <cell r="E18" t="e">
            <v>#DIV/0!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</sheetData>
      <sheetData sheetId="28" refreshError="1">
        <row r="6">
          <cell r="D6">
            <v>0</v>
          </cell>
          <cell r="E6">
            <v>0</v>
          </cell>
        </row>
        <row r="7">
          <cell r="D7" t="e">
            <v>#VALUE!</v>
          </cell>
          <cell r="E7" t="e">
            <v>#VALUE!</v>
          </cell>
        </row>
        <row r="8">
          <cell r="D8" t="e">
            <v>#DIV/0!</v>
          </cell>
          <cell r="E8" t="e">
            <v>#DIV/0!</v>
          </cell>
        </row>
        <row r="10">
          <cell r="D10">
            <v>0</v>
          </cell>
          <cell r="E10">
            <v>0</v>
          </cell>
        </row>
        <row r="11">
          <cell r="D11">
            <v>0</v>
          </cell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</row>
        <row r="17">
          <cell r="D17" t="e">
            <v>#DIV/0!</v>
          </cell>
          <cell r="E17" t="e">
            <v>#DIV/0!</v>
          </cell>
        </row>
        <row r="20">
          <cell r="D20" t="e">
            <v>#DIV/0!</v>
          </cell>
          <cell r="E20" t="e">
            <v>#DIV/0!</v>
          </cell>
        </row>
        <row r="21">
          <cell r="D21" t="e">
            <v>#DIV/0!</v>
          </cell>
          <cell r="E21" t="e">
            <v>#DIV/0!</v>
          </cell>
        </row>
        <row r="22">
          <cell r="D22" t="e">
            <v>#DIV/0!</v>
          </cell>
          <cell r="E22" t="e">
            <v>#DIV/0!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1">
          <cell r="D31" t="e">
            <v>#DIV/0!</v>
          </cell>
          <cell r="E31" t="e">
            <v>#DIV/0!</v>
          </cell>
        </row>
        <row r="34">
          <cell r="D34" t="e">
            <v>#DIV/0!</v>
          </cell>
          <cell r="E34" t="e">
            <v>#DIV/0!</v>
          </cell>
        </row>
        <row r="35">
          <cell r="D35" t="e">
            <v>#DIV/0!</v>
          </cell>
          <cell r="E35" t="e">
            <v>#DIV/0!</v>
          </cell>
        </row>
        <row r="36">
          <cell r="D36" t="e">
            <v>#DIV/0!</v>
          </cell>
          <cell r="E36" t="e">
            <v>#DIV/0!</v>
          </cell>
        </row>
        <row r="38">
          <cell r="D38" t="e">
            <v>#DIV/0!</v>
          </cell>
          <cell r="E38" t="e">
            <v>#DIV/0!</v>
          </cell>
        </row>
        <row r="41">
          <cell r="D41" t="e">
            <v>#DIV/0!</v>
          </cell>
          <cell r="E41" t="e">
            <v>#DIV/0!</v>
          </cell>
        </row>
        <row r="42">
          <cell r="D42" t="e">
            <v>#DIV/0!</v>
          </cell>
          <cell r="E42" t="e">
            <v>#DIV/0!</v>
          </cell>
        </row>
        <row r="43">
          <cell r="D43" t="e">
            <v>#DIV/0!</v>
          </cell>
          <cell r="E43" t="e">
            <v>#DIV/0!</v>
          </cell>
        </row>
      </sheetData>
      <sheetData sheetId="29" refreshError="1">
        <row r="6">
          <cell r="D6">
            <v>0</v>
          </cell>
        </row>
        <row r="8">
          <cell r="D8">
            <v>0</v>
          </cell>
        </row>
        <row r="10">
          <cell r="D10">
            <v>0</v>
          </cell>
        </row>
        <row r="12">
          <cell r="D12">
            <v>0</v>
          </cell>
        </row>
        <row r="13">
          <cell r="D13">
            <v>0</v>
          </cell>
        </row>
        <row r="15">
          <cell r="D15" t="e">
            <v>#DIV/0!</v>
          </cell>
        </row>
        <row r="16">
          <cell r="D16">
            <v>0</v>
          </cell>
        </row>
      </sheetData>
      <sheetData sheetId="30" refreshError="1">
        <row r="6">
          <cell r="E6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2">
          <cell r="E12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</sheetData>
      <sheetData sheetId="31" refreshError="1">
        <row r="8">
          <cell r="D8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6">
          <cell r="D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4">
          <cell r="D34">
            <v>0</v>
          </cell>
        </row>
        <row r="35">
          <cell r="D35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</sheetData>
      <sheetData sheetId="32" refreshError="1">
        <row r="6">
          <cell r="D6" t="str">
            <v>Всего</v>
          </cell>
        </row>
        <row r="8">
          <cell r="D8">
            <v>0</v>
          </cell>
        </row>
        <row r="9">
          <cell r="D9">
            <v>0</v>
          </cell>
        </row>
        <row r="11">
          <cell r="D11">
            <v>0</v>
          </cell>
        </row>
        <row r="24">
          <cell r="D24">
            <v>0</v>
          </cell>
        </row>
        <row r="25">
          <cell r="D25">
            <v>0</v>
          </cell>
        </row>
        <row r="27">
          <cell r="D27">
            <v>0</v>
          </cell>
        </row>
        <row r="29">
          <cell r="D29">
            <v>0</v>
          </cell>
        </row>
        <row r="30">
          <cell r="D30" t="e">
            <v>#DIV/0!</v>
          </cell>
        </row>
        <row r="33">
          <cell r="D33">
            <v>0</v>
          </cell>
        </row>
      </sheetData>
      <sheetData sheetId="33" refreshError="1">
        <row r="13"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</row>
        <row r="15">
          <cell r="E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H16">
            <v>0</v>
          </cell>
          <cell r="I16">
            <v>0</v>
          </cell>
          <cell r="J16">
            <v>0</v>
          </cell>
        </row>
        <row r="26">
          <cell r="E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E27">
            <v>0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0</v>
          </cell>
          <cell r="I29">
            <v>0</v>
          </cell>
          <cell r="J29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</row>
        <row r="43">
          <cell r="E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>
            <v>0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</sheetData>
      <sheetData sheetId="34" refreshError="1"/>
      <sheetData sheetId="35" refreshError="1"/>
      <sheetData sheetId="36" refreshError="1">
        <row r="14">
          <cell r="C14" t="str">
            <v>Всего</v>
          </cell>
          <cell r="D14" t="str">
            <v>тыс.Гкал</v>
          </cell>
          <cell r="E14">
            <v>8060</v>
          </cell>
          <cell r="F14">
            <v>8060</v>
          </cell>
          <cell r="G14">
            <v>8060</v>
          </cell>
          <cell r="H14">
            <v>8060</v>
          </cell>
          <cell r="I14">
            <v>8060</v>
          </cell>
          <cell r="J14">
            <v>8060</v>
          </cell>
          <cell r="K14">
            <v>8060</v>
          </cell>
          <cell r="L14">
            <v>8060</v>
          </cell>
        </row>
        <row r="15">
          <cell r="C15" t="str">
            <v>Всего</v>
          </cell>
          <cell r="D15" t="str">
            <v>Гкал/час</v>
          </cell>
          <cell r="E15">
            <v>8060</v>
          </cell>
          <cell r="F15">
            <v>8060</v>
          </cell>
          <cell r="G15">
            <v>8060</v>
          </cell>
          <cell r="H15">
            <v>8060</v>
          </cell>
          <cell r="I15">
            <v>8060</v>
          </cell>
          <cell r="J15">
            <v>8060</v>
          </cell>
          <cell r="K15">
            <v>8060</v>
          </cell>
          <cell r="L15">
            <v>8060</v>
          </cell>
        </row>
        <row r="17">
          <cell r="C17" t="str">
            <v>Всего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</row>
        <row r="18">
          <cell r="C18" t="str">
            <v>Всего</v>
          </cell>
          <cell r="D18" t="str">
            <v>руб/Гкал/час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</row>
        <row r="19">
          <cell r="C19" t="str">
            <v>Всего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C21" t="str">
            <v>Всего</v>
          </cell>
          <cell r="E21">
            <v>0</v>
          </cell>
          <cell r="F21" t="e">
            <v>#DIV/0!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</row>
        <row r="23">
          <cell r="C23" t="str">
            <v>Всего</v>
          </cell>
          <cell r="E23">
            <v>0</v>
          </cell>
          <cell r="F23" t="e">
            <v>#DIV/0!</v>
          </cell>
          <cell r="G23" t="e">
            <v>#DIV/0!</v>
          </cell>
          <cell r="H23" t="e">
            <v>#DIV/0!</v>
          </cell>
          <cell r="I23" t="e">
            <v>#DIV/0!</v>
          </cell>
          <cell r="J23" t="e">
            <v>#DIV/0!</v>
          </cell>
          <cell r="K23" t="e">
            <v>#DIV/0!</v>
          </cell>
          <cell r="L23" t="e">
            <v>#DIV/0!</v>
          </cell>
        </row>
        <row r="25">
          <cell r="C25" t="str">
            <v>Всего</v>
          </cell>
          <cell r="E25">
            <v>0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</row>
      </sheetData>
      <sheetData sheetId="37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I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Синхронные компенсаторы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Синхронные компенсаторы</v>
          </cell>
        </row>
        <row r="21">
          <cell r="C21" t="str">
            <v>Синхронные компенсаторы</v>
          </cell>
        </row>
        <row r="22"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 t="str">
            <v>СК</v>
          </cell>
        </row>
      </sheetData>
      <sheetData sheetId="38" refreshError="1">
        <row r="10">
          <cell r="H10">
            <v>0</v>
          </cell>
          <cell r="I10">
            <v>0</v>
          </cell>
          <cell r="K10">
            <v>0</v>
          </cell>
          <cell r="O10">
            <v>0</v>
          </cell>
        </row>
        <row r="11">
          <cell r="F11">
            <v>0</v>
          </cell>
          <cell r="H11">
            <v>0</v>
          </cell>
          <cell r="I11">
            <v>0</v>
          </cell>
          <cell r="K11">
            <v>0</v>
          </cell>
          <cell r="O11">
            <v>0</v>
          </cell>
        </row>
        <row r="12">
          <cell r="D12">
            <v>0</v>
          </cell>
          <cell r="F12">
            <v>0</v>
          </cell>
          <cell r="H12">
            <v>0</v>
          </cell>
          <cell r="I12">
            <v>0</v>
          </cell>
          <cell r="K12">
            <v>0</v>
          </cell>
          <cell r="O12">
            <v>0</v>
          </cell>
        </row>
        <row r="13">
          <cell r="D13">
            <v>0</v>
          </cell>
          <cell r="F13">
            <v>0</v>
          </cell>
          <cell r="H13">
            <v>0</v>
          </cell>
          <cell r="I13">
            <v>0</v>
          </cell>
          <cell r="K13">
            <v>0</v>
          </cell>
          <cell r="O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O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I15">
            <v>0</v>
          </cell>
          <cell r="K15">
            <v>0</v>
          </cell>
          <cell r="O15">
            <v>0</v>
          </cell>
        </row>
        <row r="16">
          <cell r="D16" t="e">
            <v>#VALUE!</v>
          </cell>
          <cell r="F16">
            <v>0</v>
          </cell>
          <cell r="H16">
            <v>0</v>
          </cell>
          <cell r="I16" t="e">
            <v>#VALUE!</v>
          </cell>
          <cell r="K16" t="e">
            <v>#VALUE!</v>
          </cell>
          <cell r="O16">
            <v>0</v>
          </cell>
        </row>
        <row r="18"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1">
          <cell r="O21">
            <v>0</v>
          </cell>
        </row>
        <row r="23">
          <cell r="D23" t="e">
            <v>#VALUE!</v>
          </cell>
          <cell r="F23">
            <v>0</v>
          </cell>
          <cell r="G23">
            <v>0</v>
          </cell>
          <cell r="H23">
            <v>0</v>
          </cell>
          <cell r="I23" t="e">
            <v>#VALUE!</v>
          </cell>
          <cell r="J23" t="e">
            <v>#VALUE!</v>
          </cell>
          <cell r="K23" t="e">
            <v>#VALUE!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 t="e">
            <v>#VALUE!</v>
          </cell>
          <cell r="F28">
            <v>0</v>
          </cell>
          <cell r="G28">
            <v>0</v>
          </cell>
          <cell r="H28">
            <v>0</v>
          </cell>
          <cell r="I28" t="e">
            <v>#VALUE!</v>
          </cell>
          <cell r="J28">
            <v>0</v>
          </cell>
          <cell r="K28" t="e">
            <v>#VALUE!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1">
          <cell r="D31" t="e">
            <v>#VALUE!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e">
            <v>#VALUE!</v>
          </cell>
          <cell r="J31" t="e">
            <v>#VALUE!</v>
          </cell>
          <cell r="K31" t="e">
            <v>#VALUE!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D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O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O34">
            <v>0</v>
          </cell>
        </row>
        <row r="35">
          <cell r="B35" t="str">
            <v>ТЭЦ-2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O35">
            <v>0</v>
          </cell>
        </row>
        <row r="36">
          <cell r="B36" t="str">
            <v>ТЭЦ-3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O36">
            <v>0</v>
          </cell>
        </row>
        <row r="37">
          <cell r="D37" t="e">
            <v>#VALUE!</v>
          </cell>
          <cell r="F37">
            <v>0</v>
          </cell>
          <cell r="H37">
            <v>0</v>
          </cell>
          <cell r="I37" t="e">
            <v>#VALUE!</v>
          </cell>
          <cell r="K37" t="e">
            <v>#VALUE!</v>
          </cell>
          <cell r="O37">
            <v>0</v>
          </cell>
        </row>
        <row r="38">
          <cell r="D38" t="e">
            <v>#VALUE!</v>
          </cell>
          <cell r="F38">
            <v>0</v>
          </cell>
          <cell r="H38">
            <v>0</v>
          </cell>
          <cell r="I38" t="e">
            <v>#VALUE!</v>
          </cell>
          <cell r="K38" t="e">
            <v>#VALUE!</v>
          </cell>
          <cell r="O38">
            <v>0</v>
          </cell>
        </row>
        <row r="39">
          <cell r="D39" t="e">
            <v>#VALUE!</v>
          </cell>
          <cell r="F39">
            <v>0</v>
          </cell>
          <cell r="H39">
            <v>0</v>
          </cell>
          <cell r="I39" t="e">
            <v>#VALUE!</v>
          </cell>
          <cell r="K39" t="e">
            <v>#VALUE!</v>
          </cell>
          <cell r="O39">
            <v>0</v>
          </cell>
        </row>
        <row r="41"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O43">
            <v>0</v>
          </cell>
        </row>
        <row r="45">
          <cell r="D45" t="e">
            <v>#VALUE!</v>
          </cell>
          <cell r="F45">
            <v>0</v>
          </cell>
          <cell r="G45">
            <v>0</v>
          </cell>
          <cell r="H45">
            <v>0</v>
          </cell>
          <cell r="I45" t="e">
            <v>#VALUE!</v>
          </cell>
          <cell r="J45" t="e">
            <v>#VALUE!</v>
          </cell>
          <cell r="K45" t="e">
            <v>#VALUE!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D47" t="e">
            <v>#N/A</v>
          </cell>
          <cell r="F47">
            <v>0</v>
          </cell>
          <cell r="G47" t="e">
            <v>#N/A</v>
          </cell>
          <cell r="H47">
            <v>0</v>
          </cell>
          <cell r="I47" t="e">
            <v>#N/A</v>
          </cell>
          <cell r="J47">
            <v>0</v>
          </cell>
          <cell r="K47" t="e">
            <v>#N/A</v>
          </cell>
          <cell r="L47" t="e">
            <v>#N/A</v>
          </cell>
          <cell r="M47" t="e">
            <v>#N/A</v>
          </cell>
          <cell r="N47">
            <v>0</v>
          </cell>
          <cell r="O47" t="e">
            <v>#N/A</v>
          </cell>
        </row>
      </sheetData>
      <sheetData sheetId="39" refreshError="1">
        <row r="9">
          <cell r="C9">
            <v>0</v>
          </cell>
          <cell r="D9">
            <v>0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20">
          <cell r="C20" t="e">
            <v>#VALUE!</v>
          </cell>
          <cell r="D20" t="e">
            <v>#VALUE!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</sheetData>
      <sheetData sheetId="40" refreshError="1">
        <row r="6">
          <cell r="D6" t="e">
            <v>#DIV/0!</v>
          </cell>
          <cell r="E6" t="e">
            <v>#DIV/0!</v>
          </cell>
        </row>
        <row r="8">
          <cell r="D8" t="e">
            <v>#DIV/0!</v>
          </cell>
          <cell r="E8" t="e">
            <v>#DIV/0!</v>
          </cell>
        </row>
        <row r="10">
          <cell r="D10" t="e">
            <v>#DIV/0!</v>
          </cell>
          <cell r="E10" t="e">
            <v>#DIV/0!</v>
          </cell>
        </row>
        <row r="12">
          <cell r="D12" t="e">
            <v>#DIV/0!</v>
          </cell>
          <cell r="E12" t="e">
            <v>#DIV/0!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</row>
        <row r="17">
          <cell r="D17">
            <v>0</v>
          </cell>
          <cell r="E17">
            <v>0</v>
          </cell>
        </row>
        <row r="19">
          <cell r="D19">
            <v>0</v>
          </cell>
          <cell r="E19">
            <v>0</v>
          </cell>
        </row>
        <row r="20">
          <cell r="D20" t="e">
            <v>#DIV/0!</v>
          </cell>
          <cell r="E20" t="e">
            <v>#DIV/0!</v>
          </cell>
        </row>
        <row r="21">
          <cell r="D21" t="e">
            <v>#DIV/0!</v>
          </cell>
          <cell r="E21" t="e">
            <v>#DIV/0!</v>
          </cell>
        </row>
        <row r="22">
          <cell r="D22" t="e">
            <v>#DIV/0!</v>
          </cell>
          <cell r="E22" t="e">
            <v>#DIV/0!</v>
          </cell>
        </row>
      </sheetData>
      <sheetData sheetId="41" refreshError="1"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0</v>
          </cell>
          <cell r="D37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5">
          <cell r="C45">
            <v>0</v>
          </cell>
          <cell r="D45">
            <v>0</v>
          </cell>
        </row>
        <row r="46">
          <cell r="C46">
            <v>0</v>
          </cell>
          <cell r="D46">
            <v>0</v>
          </cell>
        </row>
        <row r="47">
          <cell r="C47">
            <v>0</v>
          </cell>
          <cell r="D47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</sheetData>
      <sheetData sheetId="42" refreshError="1">
        <row r="7">
          <cell r="C7">
            <v>0</v>
          </cell>
          <cell r="D7">
            <v>0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0</v>
          </cell>
          <cell r="D12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8">
          <cell r="C18">
            <v>0</v>
          </cell>
          <cell r="D18">
            <v>0</v>
          </cell>
        </row>
        <row r="19">
          <cell r="C19" t="e">
            <v>#DIV/0!</v>
          </cell>
          <cell r="D19">
            <v>0</v>
          </cell>
        </row>
        <row r="21">
          <cell r="C21">
            <v>0</v>
          </cell>
          <cell r="D21">
            <v>0</v>
          </cell>
        </row>
        <row r="23">
          <cell r="C23">
            <v>0</v>
          </cell>
          <cell r="D23">
            <v>0</v>
          </cell>
        </row>
        <row r="24">
          <cell r="C24" t="e">
            <v>#DIV/0!</v>
          </cell>
          <cell r="D24">
            <v>0</v>
          </cell>
        </row>
        <row r="25">
          <cell r="C25">
            <v>0</v>
          </cell>
          <cell r="D25">
            <v>0</v>
          </cell>
        </row>
      </sheetData>
      <sheetData sheetId="43" refreshError="1">
        <row r="8">
          <cell r="C8" t="e">
            <v>#N/A</v>
          </cell>
          <cell r="D8" t="e">
            <v>#N/A</v>
          </cell>
        </row>
        <row r="9">
          <cell r="C9" t="e">
            <v>#N/A</v>
          </cell>
          <cell r="D9" t="e">
            <v>#N/A</v>
          </cell>
        </row>
        <row r="10">
          <cell r="C10" t="e">
            <v>#N/A</v>
          </cell>
          <cell r="D10" t="e">
            <v>#N/A</v>
          </cell>
        </row>
        <row r="12">
          <cell r="C12" t="e">
            <v>#N/A</v>
          </cell>
          <cell r="D12" t="e">
            <v>#N/A</v>
          </cell>
        </row>
        <row r="14">
          <cell r="C14" t="e">
            <v>#N/A</v>
          </cell>
          <cell r="D14" t="e">
            <v>#N/A</v>
          </cell>
        </row>
        <row r="15">
          <cell r="C15" t="e">
            <v>#N/A</v>
          </cell>
          <cell r="D15" t="e">
            <v>#N/A</v>
          </cell>
        </row>
        <row r="16">
          <cell r="C16" t="e">
            <v>#N/A</v>
          </cell>
          <cell r="D16" t="e">
            <v>#N/A</v>
          </cell>
        </row>
      </sheetData>
      <sheetData sheetId="44" refreshError="1"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B15" t="str">
            <v>ВН</v>
          </cell>
        </row>
        <row r="16">
          <cell r="B16" t="str">
            <v>СН1</v>
          </cell>
        </row>
        <row r="17">
          <cell r="B17" t="str">
            <v>СН2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7">
          <cell r="B37" t="str">
            <v>Арендная плата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4">
          <cell r="B44" t="str">
            <v>ВН</v>
          </cell>
          <cell r="C44" t="e">
            <v>#DIV/0!</v>
          </cell>
          <cell r="E44" t="e">
            <v>#DIV/0!</v>
          </cell>
        </row>
        <row r="45">
          <cell r="B45" t="str">
            <v>СН1</v>
          </cell>
          <cell r="C45" t="e">
            <v>#DIV/0!</v>
          </cell>
          <cell r="E45" t="e">
            <v>#DIV/0!</v>
          </cell>
        </row>
        <row r="46">
          <cell r="C46" t="e">
            <v>#DIV/0!</v>
          </cell>
          <cell r="E46" t="e">
            <v>#DIV/0!</v>
          </cell>
        </row>
        <row r="47">
          <cell r="C47" t="e">
            <v>#DIV/0!</v>
          </cell>
          <cell r="E47" t="e">
            <v>#DIV/0!</v>
          </cell>
        </row>
      </sheetData>
      <sheetData sheetId="45" refreshError="1">
        <row r="14">
          <cell r="L14">
            <v>0</v>
          </cell>
          <cell r="M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L15">
            <v>0</v>
          </cell>
          <cell r="M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L18">
            <v>0</v>
          </cell>
          <cell r="M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1">
          <cell r="B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L22">
            <v>0</v>
          </cell>
          <cell r="M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2"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L43">
            <v>0</v>
          </cell>
          <cell r="M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6"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L47">
            <v>0</v>
          </cell>
          <cell r="M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50"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L51">
            <v>0</v>
          </cell>
          <cell r="M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4"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6"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8"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L59">
            <v>0</v>
          </cell>
          <cell r="M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2"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L63">
            <v>0</v>
          </cell>
          <cell r="M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</sheetData>
      <sheetData sheetId="46" refreshError="1">
        <row r="14">
          <cell r="F14">
            <v>0</v>
          </cell>
          <cell r="L14">
            <v>0</v>
          </cell>
          <cell r="N14">
            <v>0</v>
          </cell>
        </row>
        <row r="15"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F17">
            <v>0</v>
          </cell>
          <cell r="L17">
            <v>0</v>
          </cell>
          <cell r="N17">
            <v>0</v>
          </cell>
        </row>
        <row r="18">
          <cell r="F18">
            <v>0</v>
          </cell>
          <cell r="L18">
            <v>0</v>
          </cell>
          <cell r="N18">
            <v>0</v>
          </cell>
        </row>
        <row r="19">
          <cell r="F19">
            <v>0</v>
          </cell>
          <cell r="L19">
            <v>0</v>
          </cell>
          <cell r="N19">
            <v>0</v>
          </cell>
        </row>
        <row r="20">
          <cell r="F20">
            <v>0</v>
          </cell>
          <cell r="L20">
            <v>0</v>
          </cell>
          <cell r="N20">
            <v>0</v>
          </cell>
        </row>
        <row r="21">
          <cell r="F21">
            <v>0</v>
          </cell>
          <cell r="L21">
            <v>0</v>
          </cell>
          <cell r="N21">
            <v>0</v>
          </cell>
        </row>
        <row r="22">
          <cell r="F22">
            <v>0</v>
          </cell>
          <cell r="L22">
            <v>0</v>
          </cell>
          <cell r="N22">
            <v>0</v>
          </cell>
        </row>
        <row r="23">
          <cell r="F23">
            <v>0</v>
          </cell>
          <cell r="L23">
            <v>0</v>
          </cell>
          <cell r="N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F27">
            <v>0</v>
          </cell>
          <cell r="L27">
            <v>0</v>
          </cell>
          <cell r="N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Свод"/>
      <sheetName val="Титул"/>
      <sheetName val="Прил 1"/>
      <sheetName val="Прил 2"/>
      <sheetName val="Прил 3"/>
      <sheetName val="regs"/>
      <sheetName val="Регионы"/>
      <sheetName val="Лист1"/>
      <sheetName val="Рег_генер"/>
      <sheetName val="Баланс_ээ"/>
      <sheetName val="Баланс_мощности"/>
      <sheetName val="Прил_1"/>
      <sheetName val="Прил_2"/>
      <sheetName val="Прил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"/>
      <sheetName val="ОСВ"/>
      <sheetName val="Трансф"/>
      <sheetName val="Корректировки"/>
      <sheetName val="Проверка"/>
      <sheetName val="Деб_КС"/>
      <sheetName val="Деб_ДС"/>
      <sheetName val="Кред"/>
      <sheetName val="Лизинг"/>
      <sheetName val="Векселя"/>
      <sheetName val="Выручка"/>
      <sheetName val="Сч84"/>
      <sheetName val="Сч91"/>
      <sheetName val="Сч99"/>
    </sheetNames>
    <sheetDataSet>
      <sheetData sheetId="0" refreshError="1">
        <row r="6">
          <cell r="D6">
            <v>37986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MACRO"/>
    </sheetNames>
    <sheetDataSet>
      <sheetData sheetId="0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Сетевые_организации"/>
      <sheetName val="Сбытовые_организации"/>
    </sheetNames>
    <sheetDataSet>
      <sheetData sheetId="0"/>
      <sheetData sheetId="1"/>
      <sheetData sheetId="2"/>
      <sheetData sheetId="3"/>
      <sheetData sheetId="4"/>
      <sheetData sheetId="5">
        <row r="11">
          <cell r="E11">
            <v>3</v>
          </cell>
          <cell r="F11">
            <v>12</v>
          </cell>
          <cell r="G11">
            <v>12</v>
          </cell>
          <cell r="H11">
            <v>3</v>
          </cell>
          <cell r="I11">
            <v>3</v>
          </cell>
          <cell r="J11">
            <v>3</v>
          </cell>
          <cell r="K11">
            <v>3</v>
          </cell>
          <cell r="L11">
            <v>3</v>
          </cell>
          <cell r="M11">
            <v>3</v>
          </cell>
          <cell r="N11">
            <v>3</v>
          </cell>
          <cell r="O11">
            <v>3</v>
          </cell>
        </row>
        <row r="12">
          <cell r="E12">
            <v>3</v>
          </cell>
          <cell r="F12">
            <v>12</v>
          </cell>
          <cell r="G12">
            <v>12</v>
          </cell>
          <cell r="H12">
            <v>3</v>
          </cell>
          <cell r="I12">
            <v>3</v>
          </cell>
          <cell r="J12">
            <v>3</v>
          </cell>
          <cell r="K12">
            <v>3</v>
          </cell>
          <cell r="L12">
            <v>3</v>
          </cell>
          <cell r="M12">
            <v>3</v>
          </cell>
          <cell r="N12">
            <v>3</v>
          </cell>
          <cell r="O12">
            <v>3</v>
          </cell>
          <cell r="Q12" t="str">
            <v>Всего по сетевой компании</v>
          </cell>
        </row>
        <row r="13">
          <cell r="C13">
            <v>39508</v>
          </cell>
          <cell r="D13">
            <v>39479</v>
          </cell>
          <cell r="E13">
            <v>2</v>
          </cell>
          <cell r="F13">
            <v>8</v>
          </cell>
          <cell r="G13">
            <v>8</v>
          </cell>
          <cell r="H13">
            <v>2</v>
          </cell>
          <cell r="I13">
            <v>2</v>
          </cell>
          <cell r="J13">
            <v>2</v>
          </cell>
          <cell r="K13">
            <v>2</v>
          </cell>
          <cell r="L13">
            <v>2</v>
          </cell>
          <cell r="M13">
            <v>2</v>
          </cell>
          <cell r="N13">
            <v>2</v>
          </cell>
          <cell r="O13">
            <v>2</v>
          </cell>
          <cell r="P13" t="str">
            <v>Новое строительство и расширение</v>
          </cell>
          <cell r="Q13" t="str">
            <v>Всего по инвестиционному проекту</v>
          </cell>
        </row>
        <row r="14">
          <cell r="E14">
            <v>1</v>
          </cell>
          <cell r="F14">
            <v>4</v>
          </cell>
          <cell r="G14">
            <v>4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Q14" t="str">
            <v>Наименование работ1</v>
          </cell>
        </row>
        <row r="15">
          <cell r="E15">
            <v>1</v>
          </cell>
          <cell r="F15">
            <v>4</v>
          </cell>
          <cell r="G15">
            <v>4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Q15" t="str">
            <v>Наименование работ</v>
          </cell>
        </row>
        <row r="17">
          <cell r="C17">
            <v>39508</v>
          </cell>
          <cell r="D17">
            <v>39479</v>
          </cell>
          <cell r="E17">
            <v>1</v>
          </cell>
          <cell r="F17">
            <v>4</v>
          </cell>
          <cell r="G17">
            <v>4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 t="str">
            <v>Новое строительство и расширение</v>
          </cell>
          <cell r="Q17" t="str">
            <v>Всего по инвестиционному проекту</v>
          </cell>
        </row>
        <row r="18">
          <cell r="E18">
            <v>1</v>
          </cell>
          <cell r="F18">
            <v>4</v>
          </cell>
          <cell r="G18">
            <v>4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Q18" t="str">
            <v>Наименование работ2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F23">
            <v>0</v>
          </cell>
          <cell r="G23">
            <v>0</v>
          </cell>
        </row>
      </sheetData>
      <sheetData sheetId="6">
        <row r="10">
          <cell r="E10">
            <v>3</v>
          </cell>
          <cell r="F10">
            <v>9</v>
          </cell>
          <cell r="G10">
            <v>9</v>
          </cell>
          <cell r="H10">
            <v>3</v>
          </cell>
          <cell r="I10">
            <v>3</v>
          </cell>
          <cell r="J10">
            <v>3</v>
          </cell>
          <cell r="K10">
            <v>3</v>
          </cell>
          <cell r="L10">
            <v>3</v>
          </cell>
          <cell r="M10">
            <v>3</v>
          </cell>
        </row>
        <row r="11">
          <cell r="E11">
            <v>3</v>
          </cell>
          <cell r="F11">
            <v>9</v>
          </cell>
          <cell r="G11">
            <v>9</v>
          </cell>
          <cell r="H11">
            <v>3</v>
          </cell>
          <cell r="I11">
            <v>3</v>
          </cell>
          <cell r="J11">
            <v>3</v>
          </cell>
          <cell r="K11">
            <v>3</v>
          </cell>
          <cell r="L11">
            <v>3</v>
          </cell>
          <cell r="M11">
            <v>3</v>
          </cell>
        </row>
        <row r="12">
          <cell r="C12">
            <v>39508</v>
          </cell>
          <cell r="D12">
            <v>39479</v>
          </cell>
          <cell r="E12">
            <v>2</v>
          </cell>
          <cell r="F12">
            <v>6</v>
          </cell>
          <cell r="G12">
            <v>6</v>
          </cell>
          <cell r="H12">
            <v>2</v>
          </cell>
          <cell r="I12">
            <v>2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 t="str">
            <v>Новое строительство и расширение</v>
          </cell>
          <cell r="O12" t="str">
            <v>йцу</v>
          </cell>
        </row>
        <row r="13">
          <cell r="E13">
            <v>1</v>
          </cell>
          <cell r="F13">
            <v>3</v>
          </cell>
          <cell r="G13">
            <v>3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</row>
        <row r="14">
          <cell r="E14">
            <v>1</v>
          </cell>
          <cell r="F14">
            <v>3</v>
          </cell>
          <cell r="G14">
            <v>3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</row>
        <row r="16">
          <cell r="C16">
            <v>39508</v>
          </cell>
          <cell r="D16">
            <v>39479</v>
          </cell>
          <cell r="E16">
            <v>1</v>
          </cell>
          <cell r="F16">
            <v>3</v>
          </cell>
          <cell r="G16">
            <v>3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 t="str">
            <v>Новое строительство и расширение</v>
          </cell>
          <cell r="O16" t="str">
            <v>йцу</v>
          </cell>
        </row>
        <row r="17">
          <cell r="E17">
            <v>1</v>
          </cell>
          <cell r="F17">
            <v>3</v>
          </cell>
          <cell r="G17">
            <v>3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 t="str">
            <v>Техническое перевооружение и реконструкция</v>
          </cell>
          <cell r="O19" t="str">
            <v>тб лт</v>
          </cell>
        </row>
        <row r="20">
          <cell r="F20">
            <v>0</v>
          </cell>
          <cell r="G20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Приобретение объектов основных средств</v>
          </cell>
          <cell r="O24" t="str">
            <v>длджлл</v>
          </cell>
        </row>
        <row r="25">
          <cell r="F25">
            <v>0</v>
          </cell>
          <cell r="G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F28">
            <v>0</v>
          </cell>
          <cell r="G28">
            <v>0</v>
          </cell>
        </row>
      </sheetData>
      <sheetData sheetId="7">
        <row r="11">
          <cell r="E11">
            <v>2</v>
          </cell>
          <cell r="F11">
            <v>8</v>
          </cell>
          <cell r="G11">
            <v>407</v>
          </cell>
          <cell r="H11">
            <v>2</v>
          </cell>
          <cell r="I11">
            <v>2</v>
          </cell>
          <cell r="J11">
            <v>2</v>
          </cell>
          <cell r="K11">
            <v>2</v>
          </cell>
          <cell r="L11">
            <v>2</v>
          </cell>
          <cell r="M11">
            <v>2</v>
          </cell>
          <cell r="N11">
            <v>2</v>
          </cell>
          <cell r="O11">
            <v>401</v>
          </cell>
        </row>
        <row r="12">
          <cell r="E12">
            <v>1</v>
          </cell>
          <cell r="F12">
            <v>4</v>
          </cell>
          <cell r="G12">
            <v>4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</row>
        <row r="13">
          <cell r="C13">
            <v>39508</v>
          </cell>
          <cell r="D13">
            <v>39479</v>
          </cell>
          <cell r="E13">
            <v>1</v>
          </cell>
          <cell r="F13">
            <v>4</v>
          </cell>
          <cell r="G13">
            <v>4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 t="str">
            <v>Техническое перевооружение и реконструкция</v>
          </cell>
          <cell r="Q13" t="str">
            <v>йцу</v>
          </cell>
        </row>
        <row r="14">
          <cell r="E14">
            <v>1</v>
          </cell>
          <cell r="F14">
            <v>4</v>
          </cell>
          <cell r="G14">
            <v>4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</row>
        <row r="17">
          <cell r="E17">
            <v>1</v>
          </cell>
          <cell r="F17">
            <v>4</v>
          </cell>
          <cell r="G17">
            <v>403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400</v>
          </cell>
        </row>
        <row r="18">
          <cell r="C18">
            <v>39508</v>
          </cell>
          <cell r="D18">
            <v>39479</v>
          </cell>
          <cell r="E18">
            <v>1</v>
          </cell>
          <cell r="F18">
            <v>4</v>
          </cell>
          <cell r="G18">
            <v>403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400</v>
          </cell>
          <cell r="P18" t="str">
            <v>Новое строительство и расширение</v>
          </cell>
          <cell r="Q18" t="str">
            <v>йцу</v>
          </cell>
        </row>
        <row r="19">
          <cell r="E19">
            <v>1</v>
          </cell>
          <cell r="F19">
            <v>4</v>
          </cell>
          <cell r="G19">
            <v>403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400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Анализ"/>
      <sheetName val="Стоимость_ЭЭ"/>
    </sheetNames>
    <sheetDataSet>
      <sheetData sheetId="0">
        <row r="51">
          <cell r="G51">
            <v>0</v>
          </cell>
        </row>
      </sheetData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Баланс_ВО"/>
      <sheetName val="Калькуляция_В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2"/>
      <sheetName val="2.1"/>
      <sheetName val="3"/>
      <sheetName val="4"/>
      <sheetName val="4.1"/>
      <sheetName val="5"/>
      <sheetName val="6"/>
      <sheetName val="6.1"/>
      <sheetName val="6.2"/>
      <sheetName val="7"/>
      <sheetName val="8"/>
      <sheetName val="8.1"/>
      <sheetName val="8.2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7"/>
      <sheetName val="8"/>
      <sheetName val="9"/>
      <sheetName val="10"/>
      <sheetName val="11"/>
      <sheetName val="топливо"/>
      <sheetName val="16"/>
      <sheetName val="17"/>
      <sheetName val="Э"/>
      <sheetName val="Т"/>
      <sheetName val="Расшифровки"/>
      <sheetName val="тепло_диф"/>
      <sheetName val="тепло_диф (2)"/>
      <sheetName val="электро 2-х"/>
      <sheetName val="23"/>
      <sheetName val="27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F5">
            <v>591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"/>
      <sheetName val="20.1"/>
      <sheetName val="25"/>
    </sheetNames>
    <sheetDataSet>
      <sheetData sheetId="0">
        <row r="7">
          <cell r="C7">
            <v>305732</v>
          </cell>
          <cell r="D7">
            <v>683805</v>
          </cell>
          <cell r="E7">
            <v>105832.17000000001</v>
          </cell>
          <cell r="F7">
            <v>328519.97000000003</v>
          </cell>
          <cell r="G7">
            <v>93851.479999999981</v>
          </cell>
          <cell r="H7">
            <v>291329.02999999997</v>
          </cell>
          <cell r="I7">
            <v>106048</v>
          </cell>
          <cell r="J7">
            <v>63956</v>
          </cell>
        </row>
        <row r="9">
          <cell r="C9">
            <v>305732</v>
          </cell>
          <cell r="D9">
            <v>683805</v>
          </cell>
          <cell r="E9">
            <v>105832.17000000001</v>
          </cell>
          <cell r="F9">
            <v>328519.97000000003</v>
          </cell>
          <cell r="G9">
            <v>93851.479999999981</v>
          </cell>
          <cell r="H9">
            <v>291329.02999999997</v>
          </cell>
          <cell r="I9">
            <v>106048</v>
          </cell>
          <cell r="J9">
            <v>63956</v>
          </cell>
        </row>
        <row r="10">
          <cell r="C10">
            <v>0</v>
          </cell>
          <cell r="D10">
            <v>0</v>
          </cell>
        </row>
        <row r="11">
          <cell r="C11">
            <v>231749</v>
          </cell>
          <cell r="D11">
            <v>455884</v>
          </cell>
          <cell r="E11">
            <v>105832.52</v>
          </cell>
          <cell r="F11">
            <v>207721.84</v>
          </cell>
          <cell r="G11">
            <v>93851.48</v>
          </cell>
          <cell r="H11">
            <v>184206.16</v>
          </cell>
          <cell r="I11">
            <v>32065</v>
          </cell>
          <cell r="J11">
            <v>63956</v>
          </cell>
        </row>
        <row r="13">
          <cell r="C13">
            <v>231749</v>
          </cell>
          <cell r="D13">
            <v>455884</v>
          </cell>
          <cell r="E13">
            <v>105832.52</v>
          </cell>
          <cell r="F13">
            <v>207721.84</v>
          </cell>
          <cell r="G13">
            <v>93851.48</v>
          </cell>
          <cell r="H13">
            <v>184206.16</v>
          </cell>
          <cell r="I13">
            <v>32065</v>
          </cell>
          <cell r="J13">
            <v>63956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231749</v>
          </cell>
          <cell r="D21">
            <v>455884</v>
          </cell>
          <cell r="E21">
            <v>105832.52</v>
          </cell>
          <cell r="F21">
            <v>207721.84</v>
          </cell>
          <cell r="G21">
            <v>93851.48</v>
          </cell>
          <cell r="H21">
            <v>184206.16</v>
          </cell>
          <cell r="I21">
            <v>32065</v>
          </cell>
          <cell r="J21">
            <v>63956</v>
          </cell>
        </row>
        <row r="22">
          <cell r="C22">
            <v>73983</v>
          </cell>
          <cell r="D22">
            <v>227921</v>
          </cell>
          <cell r="E22">
            <v>0</v>
          </cell>
          <cell r="F22">
            <v>120798.13000000003</v>
          </cell>
          <cell r="G22">
            <v>0</v>
          </cell>
          <cell r="H22">
            <v>107122.86999999997</v>
          </cell>
          <cell r="I22">
            <v>73983</v>
          </cell>
          <cell r="J22">
            <v>0</v>
          </cell>
        </row>
        <row r="23">
          <cell r="C23">
            <v>0</v>
          </cell>
          <cell r="D23">
            <v>120798.13000000003</v>
          </cell>
          <cell r="E23">
            <v>0</v>
          </cell>
          <cell r="F23">
            <v>120798.13000000003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107122.86999999997</v>
          </cell>
          <cell r="G25">
            <v>0</v>
          </cell>
          <cell r="H25">
            <v>107122.86999999997</v>
          </cell>
        </row>
        <row r="26">
          <cell r="C26">
            <v>73983</v>
          </cell>
          <cell r="D26">
            <v>0</v>
          </cell>
          <cell r="I26">
            <v>73983</v>
          </cell>
          <cell r="J26">
            <v>0</v>
          </cell>
        </row>
      </sheetData>
      <sheetData sheetId="1"/>
      <sheetData sheetId="2">
        <row r="7">
          <cell r="A7" t="str">
            <v>1.</v>
          </cell>
          <cell r="B7" t="str">
            <v>&lt;Статья расходов Амортизация&gt;</v>
          </cell>
          <cell r="C7" t="str">
            <v>1</v>
          </cell>
          <cell r="D7" t="str">
            <v>&lt;Статья расходов Амортизация&gt;</v>
          </cell>
          <cell r="F7" t="str">
            <v>тыс.руб.</v>
          </cell>
          <cell r="G7">
            <v>0</v>
          </cell>
          <cell r="H7">
            <v>20947.914000000001</v>
          </cell>
          <cell r="I7">
            <v>57346</v>
          </cell>
          <cell r="J7">
            <v>0</v>
          </cell>
          <cell r="K7">
            <v>45180</v>
          </cell>
          <cell r="L7" t="e">
            <v>#NAME?</v>
          </cell>
          <cell r="M7" t="e">
            <v>#NAME?</v>
          </cell>
          <cell r="N7" t="e">
            <v>#NAME?</v>
          </cell>
          <cell r="O7" t="e">
            <v>#NAME?</v>
          </cell>
        </row>
        <row r="9">
          <cell r="B9" t="str">
            <v>договор № ___ от ____ "Реконструкция компрессорной"                                                                         Замена компрессора марки 305ВП-30/8 на компрессор марки 1ВВ-30/9</v>
          </cell>
          <cell r="C9" t="str">
            <v>1.1</v>
          </cell>
          <cell r="D9" t="str">
            <v>&lt;Статья расходов Амортизация&gt;</v>
          </cell>
          <cell r="E9" t="str">
            <v>договор № ___ от ____ "Реконструкция компрессорной"                                                                         Замена компрессора марки 305ВП-30/8 на компрессор марки 1ВВ-30/9</v>
          </cell>
          <cell r="F9" t="str">
            <v xml:space="preserve">тыс. руб. </v>
          </cell>
          <cell r="I9">
            <v>1936</v>
          </cell>
          <cell r="K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B10" t="str">
            <v>договор № ___ от ____ "Замена аккумуляторной батареи №1"                                    Замена аккумуляторной батареи № 1 типа СН-1152 на ОРS-1200</v>
          </cell>
          <cell r="F10" t="str">
            <v xml:space="preserve">тыс. руб. </v>
          </cell>
          <cell r="I10">
            <v>5720</v>
          </cell>
          <cell r="K10">
            <v>0</v>
          </cell>
        </row>
        <row r="11">
          <cell r="B11" t="str">
            <v>договор № ___ от ____ Расширение ОВК (5-этажная часть)</v>
          </cell>
          <cell r="F11" t="str">
            <v xml:space="preserve">тыс. руб. </v>
          </cell>
          <cell r="I11">
            <v>47754</v>
          </cell>
          <cell r="K11">
            <v>0</v>
          </cell>
        </row>
        <row r="12">
          <cell r="B12" t="str">
            <v>договор № ___ от ____ "Реконструкция системы измерения и учёта мазута на мазутном хозяйстве"                                                                                                                                      замена уровнемеров на МБ: 5-8</v>
          </cell>
          <cell r="F12" t="str">
            <v xml:space="preserve">тыс. руб. </v>
          </cell>
          <cell r="I12">
            <v>0</v>
          </cell>
          <cell r="K12">
            <v>3000</v>
          </cell>
        </row>
        <row r="13">
          <cell r="B13" t="str">
            <v>договор № ___ от ____ "Реконструкция КРУ-6 кВ.на 1Р, 2Р"                                              внедрение четырех комплектов дуговой защиты КРУ-6 кВ.на 1Р, 2Р.</v>
          </cell>
          <cell r="F13" t="str">
            <v xml:space="preserve">тыс. руб. </v>
          </cell>
          <cell r="I13">
            <v>0</v>
          </cell>
          <cell r="K13">
            <v>800</v>
          </cell>
        </row>
        <row r="14">
          <cell r="B14" t="str">
            <v>договор № ___ от ____ "Реконструкция паротурбинного агрегата ст.№5"                                                                                оснащение паротурбинного агрегата вибродиагностическим комплексом</v>
          </cell>
          <cell r="F14" t="str">
            <v xml:space="preserve">тыс. руб. </v>
          </cell>
          <cell r="I14">
            <v>0</v>
          </cell>
          <cell r="K14">
            <v>3000</v>
          </cell>
        </row>
        <row r="15">
          <cell r="B15" t="str">
            <v>договор № ___ от ____ "Реконструкция эстакады слива мазута на мазутном хозяйстве"                                                                                    реконструкция эстакады для слива мазута с 4-х осных под 8-ми осные цистерны.</v>
          </cell>
          <cell r="F15" t="str">
            <v xml:space="preserve">тыс. руб. </v>
          </cell>
          <cell r="I15">
            <v>0</v>
          </cell>
          <cell r="K15">
            <v>5000</v>
          </cell>
        </row>
        <row r="16">
          <cell r="B16" t="str">
            <v>договор № ___ от ____ "Реконструкция мазутного хозяйства"                                                            внедрение присадок для сжигания мазутного топлива</v>
          </cell>
          <cell r="F16" t="str">
            <v xml:space="preserve">тыс. руб. </v>
          </cell>
          <cell r="I16">
            <v>0</v>
          </cell>
          <cell r="K16">
            <v>2000</v>
          </cell>
        </row>
        <row r="17">
          <cell r="B17" t="str">
            <v>договор № ___ от ____ "Реконструкция котлоагрегата ст. №1"                                                                           замена масляных выключателей ВМП-10 , 9шт.</v>
          </cell>
          <cell r="F17" t="str">
            <v xml:space="preserve">тыс. руб. </v>
          </cell>
          <cell r="I17">
            <v>0</v>
          </cell>
          <cell r="K17">
            <v>1600</v>
          </cell>
        </row>
        <row r="18">
          <cell r="B18" t="str">
            <v>договор № ___ от ____ "Реконструкция ЗРУ-110"                                                                                    замена разрядников 110кВ на ОПН</v>
          </cell>
          <cell r="F18" t="str">
            <v xml:space="preserve">тыс. руб. </v>
          </cell>
          <cell r="I18">
            <v>0</v>
          </cell>
          <cell r="K18">
            <v>600</v>
          </cell>
        </row>
        <row r="19">
          <cell r="B19" t="str">
            <v>договор № ___ от ____ "Реконструкция ОРУ-220"                                                                        замена разрядников 220кВ на ОПН</v>
          </cell>
          <cell r="F19" t="str">
            <v xml:space="preserve">тыс. руб. </v>
          </cell>
          <cell r="I19">
            <v>0</v>
          </cell>
          <cell r="K19">
            <v>600</v>
          </cell>
        </row>
        <row r="20">
          <cell r="B20" t="str">
            <v>договор № ___ от ____ "Реконструкция ж.д. путей мазутного хозяйства"                                                                                    замена рельс Р-43 на Р-65.</v>
          </cell>
          <cell r="F20" t="str">
            <v xml:space="preserve">тыс. руб. </v>
          </cell>
          <cell r="I20">
            <v>0</v>
          </cell>
          <cell r="K20">
            <v>3000</v>
          </cell>
        </row>
        <row r="21">
          <cell r="B21" t="str">
            <v xml:space="preserve">договор № ___ от ____ "Реконструкция системы кондиционирования воздуха щитов управления: №1-3, ГЩУ в главном корпусе"                                                                                                                                          </v>
          </cell>
          <cell r="F21" t="str">
            <v xml:space="preserve">тыс. руб. </v>
          </cell>
          <cell r="I21">
            <v>0</v>
          </cell>
          <cell r="K21">
            <v>3000</v>
          </cell>
        </row>
        <row r="22">
          <cell r="B22" t="str">
            <v>договор № ___ от ____ "Реконструкция общестанционной связи"                                                   замена аналоговой АТС на цифровую.</v>
          </cell>
          <cell r="F22" t="str">
            <v xml:space="preserve">тыс. руб. </v>
          </cell>
          <cell r="I22">
            <v>0</v>
          </cell>
          <cell r="K22">
            <v>5000</v>
          </cell>
        </row>
        <row r="23">
          <cell r="B23" t="str">
            <v>договор № ___ от ____ "Реконструкция кровли железобетонных мазутных баков МБ №1,2"                                                                                                                                                                       замена</v>
          </cell>
          <cell r="F23" t="str">
            <v xml:space="preserve">тыс. руб. </v>
          </cell>
          <cell r="I23">
            <v>0</v>
          </cell>
          <cell r="K23">
            <v>10000</v>
          </cell>
        </row>
        <row r="24">
          <cell r="B24" t="str">
            <v>договор № ___ от ____ "Реконструция каналов связи"                                                                                                                       диагностика и замена участков кабельных трасс</v>
          </cell>
          <cell r="F24" t="str">
            <v xml:space="preserve">тыс. руб. </v>
          </cell>
          <cell r="I24">
            <v>0</v>
          </cell>
          <cell r="K24">
            <v>1000</v>
          </cell>
        </row>
        <row r="25">
          <cell r="B25" t="str">
            <v>договор № ___ от ____ "Реконструкция вагонных весов мазутного хозяйства"                                                                  замена вагонных весов марки ВВД-200 на марку ВВЭ.</v>
          </cell>
          <cell r="F25" t="str">
            <v xml:space="preserve">тыс. руб. </v>
          </cell>
          <cell r="I25">
            <v>0</v>
          </cell>
          <cell r="K25">
            <v>1500</v>
          </cell>
        </row>
        <row r="26">
          <cell r="B26" t="str">
            <v>договор № ___ от ____ Переработка проекта расширения ОВК (5-этажная часть)</v>
          </cell>
          <cell r="F26" t="str">
            <v xml:space="preserve">тыс. руб. </v>
          </cell>
          <cell r="I26">
            <v>836</v>
          </cell>
        </row>
        <row r="27">
          <cell r="B27" t="str">
            <v>договор № ___ от ____ Проект замены разрядников 110кВ на ОПН</v>
          </cell>
          <cell r="F27" t="str">
            <v xml:space="preserve">тыс. руб. </v>
          </cell>
          <cell r="I27">
            <v>0</v>
          </cell>
          <cell r="K27">
            <v>100</v>
          </cell>
        </row>
        <row r="28">
          <cell r="B28" t="str">
            <v>договор № ___ от ____ Проект замены разрядников 220кВ на ОПН</v>
          </cell>
          <cell r="F28" t="str">
            <v xml:space="preserve">тыс. руб. </v>
          </cell>
          <cell r="I28">
            <v>0</v>
          </cell>
          <cell r="K28">
            <v>30</v>
          </cell>
        </row>
        <row r="29">
          <cell r="B29" t="str">
            <v>договор № ___ от ____ Проект реконструкции системы измерения и учета мазута, мазутохозяйство</v>
          </cell>
          <cell r="F29" t="str">
            <v xml:space="preserve">тыс. руб. </v>
          </cell>
          <cell r="I29">
            <v>0</v>
          </cell>
          <cell r="K29">
            <v>150</v>
          </cell>
        </row>
        <row r="30">
          <cell r="B30" t="str">
            <v>договор № ___ от ____ Проект реконструкции системы кондиционирования воздуха щитов управления №1-3, ГЩУ, ГК</v>
          </cell>
          <cell r="F30" t="str">
            <v xml:space="preserve">тыс. руб. </v>
          </cell>
          <cell r="I30">
            <v>0</v>
          </cell>
          <cell r="K30">
            <v>150</v>
          </cell>
        </row>
        <row r="31">
          <cell r="B31" t="str">
            <v>договор № ___ от ____ Проект установки четырех комплектов дуговой защиты КРУ-6 кВ.на 1Р, 2Р, 3Р, 4Р,    ГК</v>
          </cell>
          <cell r="F31" t="str">
            <v xml:space="preserve">тыс. руб. </v>
          </cell>
          <cell r="I31">
            <v>0</v>
          </cell>
          <cell r="K31">
            <v>100</v>
          </cell>
        </row>
        <row r="32">
          <cell r="B32" t="str">
            <v>договор № ___ от ____ Проект установки новых вагонных весов   АТЭЦ</v>
          </cell>
          <cell r="F32" t="str">
            <v xml:space="preserve">тыс. руб. </v>
          </cell>
          <cell r="I32">
            <v>0</v>
          </cell>
          <cell r="K32">
            <v>250</v>
          </cell>
        </row>
        <row r="33">
          <cell r="B33" t="str">
            <v>договор № ___ от ____ Проект реконструкции эстакады слива мазута под 8-ми осные цистерны</v>
          </cell>
          <cell r="F33" t="str">
            <v xml:space="preserve">тыс. руб. </v>
          </cell>
          <cell r="I33">
            <v>0</v>
          </cell>
          <cell r="K33">
            <v>800</v>
          </cell>
        </row>
        <row r="34">
          <cell r="B34" t="str">
            <v>договор № ___ от ____ Проект внедрения присадок для сжигания мазутного топлива</v>
          </cell>
          <cell r="F34" t="str">
            <v xml:space="preserve">тыс. руб. </v>
          </cell>
          <cell r="I34">
            <v>0</v>
          </cell>
          <cell r="K34">
            <v>100</v>
          </cell>
        </row>
        <row r="35">
          <cell r="B35" t="str">
            <v>договор № ___ от ____ Проект реконструкции кровли мазутных баков МБ №1,2</v>
          </cell>
          <cell r="F35" t="str">
            <v xml:space="preserve">тыс. руб. </v>
          </cell>
          <cell r="I35">
            <v>0</v>
          </cell>
          <cell r="K35">
            <v>800</v>
          </cell>
        </row>
        <row r="36">
          <cell r="B36" t="str">
            <v>договор № ___ от ____ Проект оснащения турбоагрегатов ст. №5 вибродиагностическим комплексом, ГК</v>
          </cell>
          <cell r="F36" t="str">
            <v xml:space="preserve">тыс. руб. </v>
          </cell>
          <cell r="I36">
            <v>0</v>
          </cell>
          <cell r="K36">
            <v>500</v>
          </cell>
        </row>
        <row r="37">
          <cell r="B37" t="str">
            <v>договор № ___ от ____ Проект АСУТП</v>
          </cell>
          <cell r="C37" t="str">
            <v>1.1</v>
          </cell>
          <cell r="D37">
            <v>0</v>
          </cell>
          <cell r="E37" t="str">
            <v>договор № ___ от ____ Проект АСУТП</v>
          </cell>
          <cell r="F37" t="str">
            <v xml:space="preserve">тыс. руб. </v>
          </cell>
          <cell r="I37">
            <v>0</v>
          </cell>
          <cell r="K37">
            <v>1000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</row>
        <row r="38">
          <cell r="I38">
            <v>1100</v>
          </cell>
          <cell r="K38">
            <v>1100</v>
          </cell>
          <cell r="L38" t="e">
            <v>#NAME?</v>
          </cell>
          <cell r="M38" t="e">
            <v>#NAME?</v>
          </cell>
        </row>
        <row r="39">
          <cell r="L39" t="e">
            <v>#NAME?</v>
          </cell>
          <cell r="M39" t="e">
            <v>#NAME?</v>
          </cell>
        </row>
        <row r="41">
          <cell r="A41" t="str">
            <v xml:space="preserve"> - </v>
          </cell>
          <cell r="B41" t="str">
            <v>&lt;Статья расходов инвестиционные средства РАО ЕЭС&gt;</v>
          </cell>
          <cell r="C41" t="str">
            <v>1</v>
          </cell>
          <cell r="D41" t="str">
            <v>&lt;Статья расходов инвестиционные средства РАО ЕЭС&gt;</v>
          </cell>
          <cell r="F41" t="str">
            <v xml:space="preserve">тыс. руб. 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17500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</row>
        <row r="43">
          <cell r="B43" t="str">
            <v>договор № ___ от ____ "Проект перевода с проектного топлива (мазут АТЭЦ) на альтернативное - водоугольную эмульсию с вводом в эксплуатацию к/а №7, расширением ТФУ и увеличением мощности подпиточного узла"</v>
          </cell>
          <cell r="C43" t="str">
            <v>1.1</v>
          </cell>
          <cell r="D43" t="str">
            <v>&lt;Статья расходов инвестиционные средства РАО ЕЭС&gt;</v>
          </cell>
          <cell r="E43" t="str">
            <v>договор № ___ от ____ "Проект перевода с проектного топлива (мазут АТЭЦ) на альтернативное - водоугольную эмульсию с вводом в эксплуатацию к/а №7, расширением ТФУ и увеличением мощности подпиточного узла"</v>
          </cell>
          <cell r="F43" t="str">
            <v xml:space="preserve">тыс. руб. </v>
          </cell>
          <cell r="K43">
            <v>17500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</row>
        <row r="44">
          <cell r="B44" t="str">
            <v>договор № ___ от ____</v>
          </cell>
          <cell r="C44" t="str">
            <v>1.1</v>
          </cell>
          <cell r="D44" t="str">
            <v>&lt;Статья расходов инвестиционные средства РАО ЕЭС&gt;</v>
          </cell>
          <cell r="E44" t="str">
            <v>договор № ___ от ____</v>
          </cell>
          <cell r="F44" t="str">
            <v xml:space="preserve">тыс. руб. 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</row>
        <row r="45">
          <cell r="L45" t="e">
            <v>#NAME?</v>
          </cell>
          <cell r="M45" t="e">
            <v>#NAME?</v>
          </cell>
        </row>
        <row r="47">
          <cell r="A47" t="str">
            <v xml:space="preserve"> - </v>
          </cell>
          <cell r="B47" t="str">
            <v>&lt;Статья расходов 3&gt;</v>
          </cell>
          <cell r="C47" t="str">
            <v>1</v>
          </cell>
          <cell r="D47" t="str">
            <v>&lt;Статья расходов 3&gt;</v>
          </cell>
          <cell r="F47" t="str">
            <v xml:space="preserve">тыс. руб. 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</row>
        <row r="49">
          <cell r="B49" t="str">
            <v>договор № ___ от ____</v>
          </cell>
          <cell r="C49" t="str">
            <v>1.1</v>
          </cell>
          <cell r="D49" t="str">
            <v>&lt;Статья расходов 3&gt;</v>
          </cell>
          <cell r="E49" t="str">
            <v>договор № ___ от ____</v>
          </cell>
          <cell r="F49" t="str">
            <v xml:space="preserve">тыс. руб. </v>
          </cell>
          <cell r="L49" t="e">
            <v>#NAME?</v>
          </cell>
          <cell r="M49" t="e">
            <v>#NAME?</v>
          </cell>
          <cell r="N49" t="e">
            <v>#NAME?</v>
          </cell>
          <cell r="O49" t="e">
            <v>#NAME?</v>
          </cell>
        </row>
        <row r="50">
          <cell r="B50" t="str">
            <v>договор № ___ от ____</v>
          </cell>
          <cell r="C50" t="str">
            <v>1.1</v>
          </cell>
          <cell r="D50" t="str">
            <v>&lt;Статья расходов 3&gt;</v>
          </cell>
          <cell r="E50" t="str">
            <v>договор № ___ от ____</v>
          </cell>
          <cell r="F50" t="str">
            <v xml:space="preserve">тыс. руб. 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</row>
        <row r="52">
          <cell r="A52" t="str">
            <v xml:space="preserve"> - </v>
          </cell>
          <cell r="B52" t="str">
            <v>&lt;Статья расходов&gt;</v>
          </cell>
          <cell r="C52" t="str">
            <v>1</v>
          </cell>
          <cell r="D52" t="str">
            <v>&lt;Статья расходов&gt;</v>
          </cell>
          <cell r="F52" t="str">
            <v xml:space="preserve">тыс. руб. 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</row>
        <row r="54">
          <cell r="B54" t="str">
            <v>договор № ___ от ____</v>
          </cell>
          <cell r="C54" t="str">
            <v>1.1</v>
          </cell>
          <cell r="D54" t="str">
            <v>&lt;Статья расходов&gt;</v>
          </cell>
          <cell r="E54" t="str">
            <v>договор № ___ от ____</v>
          </cell>
          <cell r="F54" t="str">
            <v xml:space="preserve">тыс. руб. 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</row>
        <row r="56">
          <cell r="B56" t="str">
            <v>Выкуп земельных площадей</v>
          </cell>
          <cell r="C56" t="str">
            <v>1</v>
          </cell>
          <cell r="D56" t="str">
            <v>Выкуп земельных площадей</v>
          </cell>
          <cell r="F56" t="str">
            <v>тыс.руб.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e">
            <v>#NAME?</v>
          </cell>
          <cell r="M57" t="e">
            <v>#NAME?</v>
          </cell>
        </row>
        <row r="59">
          <cell r="B59" t="str">
            <v>договор № ___ от ____</v>
          </cell>
          <cell r="C59" t="str">
            <v>1.1</v>
          </cell>
          <cell r="D59" t="str">
            <v>Выкуп земельных площадей</v>
          </cell>
          <cell r="E59" t="str">
            <v>договор № ___ от ____</v>
          </cell>
          <cell r="F59" t="str">
            <v>тыс.руб.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</row>
        <row r="60">
          <cell r="B60" t="str">
            <v xml:space="preserve"> - площадь</v>
          </cell>
          <cell r="C60" t="str">
            <v>1.2</v>
          </cell>
          <cell r="D60" t="str">
            <v>Выкуп земельных площадей</v>
          </cell>
          <cell r="E60" t="str">
            <v>договор № ___ от ____</v>
          </cell>
          <cell r="F60" t="str">
            <v>га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</row>
        <row r="61">
          <cell r="B61" t="str">
            <v>договор № ___ от ____</v>
          </cell>
          <cell r="C61" t="str">
            <v>1.1</v>
          </cell>
          <cell r="D61" t="str">
            <v>Выкуп земельных площадей</v>
          </cell>
          <cell r="E61" t="str">
            <v>договор № ___ от ____</v>
          </cell>
          <cell r="F61" t="str">
            <v>тыс.руб.</v>
          </cell>
          <cell r="L61" t="e">
            <v>#NAME?</v>
          </cell>
          <cell r="M61" t="e">
            <v>#NAME?</v>
          </cell>
          <cell r="N61" t="e">
            <v>#NAME?</v>
          </cell>
          <cell r="O61" t="e">
            <v>#NAME?</v>
          </cell>
        </row>
        <row r="62">
          <cell r="B62" t="str">
            <v xml:space="preserve"> - площадь</v>
          </cell>
          <cell r="C62" t="str">
            <v>1.2</v>
          </cell>
          <cell r="D62" t="str">
            <v>Выкуп земельных площадей</v>
          </cell>
          <cell r="E62" t="str">
            <v>договор № ___ от ____</v>
          </cell>
          <cell r="F62" t="str">
            <v>га</v>
          </cell>
          <cell r="L62" t="e">
            <v>#NAME?</v>
          </cell>
          <cell r="M62" t="e">
            <v>#NAME?</v>
          </cell>
          <cell r="N62" t="e">
            <v>#NAME?</v>
          </cell>
          <cell r="O62" t="e">
            <v>#NAME?</v>
          </cell>
        </row>
        <row r="63">
          <cell r="B63" t="str">
            <v>договор № ___ от ____</v>
          </cell>
          <cell r="C63" t="str">
            <v>1.1</v>
          </cell>
          <cell r="D63" t="str">
            <v>Выкуп земельных площадей</v>
          </cell>
          <cell r="E63" t="str">
            <v>договор № ___ от ____</v>
          </cell>
          <cell r="F63" t="str">
            <v>тыс.руб.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</row>
        <row r="64">
          <cell r="B64" t="str">
            <v xml:space="preserve"> - площадь</v>
          </cell>
          <cell r="C64" t="str">
            <v>1.2</v>
          </cell>
          <cell r="D64" t="str">
            <v>Выкуп земельных площадей</v>
          </cell>
          <cell r="E64" t="str">
            <v>договор № ___ от ____</v>
          </cell>
          <cell r="F64" t="str">
            <v>га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</row>
        <row r="66">
          <cell r="B66" t="str">
            <v>Прочие</v>
          </cell>
          <cell r="C66" t="str">
            <v>1</v>
          </cell>
          <cell r="D66" t="str">
            <v>Прочие расходы на капитальные вложения</v>
          </cell>
          <cell r="F66" t="str">
            <v xml:space="preserve">тыс. руб. 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</row>
        <row r="68">
          <cell r="B68" t="str">
            <v>договор № ___ от ____</v>
          </cell>
          <cell r="C68" t="str">
            <v>1.1</v>
          </cell>
          <cell r="D68" t="str">
            <v>Прочие расходы на капитальные вложения</v>
          </cell>
          <cell r="E68" t="str">
            <v>договор № ___ от ____</v>
          </cell>
          <cell r="F68" t="str">
            <v xml:space="preserve">тыс. руб. 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</row>
        <row r="69">
          <cell r="B69" t="str">
            <v>договор № ___ от ____</v>
          </cell>
          <cell r="C69" t="str">
            <v>1.1</v>
          </cell>
          <cell r="D69" t="str">
            <v>Прочие расходы на капитальные вложения</v>
          </cell>
          <cell r="E69" t="str">
            <v>договор № ___ от ____</v>
          </cell>
          <cell r="F69" t="str">
            <v xml:space="preserve">тыс. руб. 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</row>
        <row r="70">
          <cell r="B70" t="str">
            <v>договор № ___ от ____</v>
          </cell>
          <cell r="C70" t="str">
            <v>1.1</v>
          </cell>
          <cell r="D70" t="str">
            <v>Прочие расходы на капитальные вложения</v>
          </cell>
          <cell r="E70" t="str">
            <v>договор № ___ от ____</v>
          </cell>
          <cell r="F70" t="str">
            <v xml:space="preserve">тыс. руб. </v>
          </cell>
          <cell r="L70" t="e">
            <v>#NAME?</v>
          </cell>
          <cell r="M70" t="e">
            <v>#NAME?</v>
          </cell>
          <cell r="N70" t="e">
            <v>#NAME?</v>
          </cell>
          <cell r="O70" t="e">
            <v>#NAME?</v>
          </cell>
        </row>
        <row r="72">
          <cell r="G72">
            <v>0</v>
          </cell>
          <cell r="H72">
            <v>20947.914000000001</v>
          </cell>
          <cell r="I72">
            <v>57346</v>
          </cell>
          <cell r="J72">
            <v>0</v>
          </cell>
          <cell r="K72">
            <v>62680</v>
          </cell>
          <cell r="L72" t="e">
            <v>#NAME?</v>
          </cell>
          <cell r="M72" t="e">
            <v>#NAME?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45180</v>
          </cell>
          <cell r="L74" t="e">
            <v>#NAME?</v>
          </cell>
          <cell r="M74" t="e">
            <v>#NAME?</v>
          </cell>
        </row>
        <row r="75">
          <cell r="K75">
            <v>45180</v>
          </cell>
          <cell r="L75" t="e">
            <v>#NAME?</v>
          </cell>
          <cell r="M75" t="e">
            <v>#NAME?</v>
          </cell>
        </row>
        <row r="76">
          <cell r="L76" t="e">
            <v>#NAME?</v>
          </cell>
          <cell r="M76" t="e">
            <v>#NAME?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17500</v>
          </cell>
          <cell r="L77" t="e">
            <v>#NAME?</v>
          </cell>
          <cell r="M77" t="e">
            <v>#NAME?</v>
          </cell>
        </row>
        <row r="78">
          <cell r="K78">
            <v>17500</v>
          </cell>
          <cell r="L78" t="e">
            <v>#NAME?</v>
          </cell>
          <cell r="M78" t="e">
            <v>#NAME?</v>
          </cell>
        </row>
        <row r="79">
          <cell r="L79" t="e">
            <v>#NAME?</v>
          </cell>
          <cell r="M79" t="e">
            <v>#NAME?</v>
          </cell>
        </row>
        <row r="80">
          <cell r="L80" t="e">
            <v>#NAME?</v>
          </cell>
          <cell r="M80" t="e">
            <v>#NAME?</v>
          </cell>
        </row>
        <row r="81">
          <cell r="L81" t="e">
            <v>#NAME?</v>
          </cell>
          <cell r="M81" t="e">
            <v>#NAME?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Лист согласования"/>
      <sheetName val="Содержание"/>
      <sheetName val="ф1"/>
      <sheetName val="ф2"/>
      <sheetName val="ф2(замена)"/>
      <sheetName val="ф3"/>
      <sheetName val="ф4"/>
      <sheetName val="ф5"/>
      <sheetName val="ф6"/>
      <sheetName val="ф2 (ремонтники)-удалить"/>
      <sheetName val="ф7"/>
      <sheetName val="ф8"/>
      <sheetName val="ф9"/>
      <sheetName val="ф10"/>
      <sheetName val="ф11"/>
      <sheetName val="ф12"/>
      <sheetName val="ф13"/>
      <sheetName val="ф4(замена)"/>
      <sheetName val="ф5(замена)"/>
      <sheetName val="ф14"/>
      <sheetName val="ф15"/>
      <sheetName val="ф16"/>
      <sheetName val="ф7(замена)"/>
      <sheetName val="ф8(замена)"/>
      <sheetName val="ф9(замена)"/>
      <sheetName val="ф17"/>
      <sheetName val="ф18"/>
      <sheetName val="ф19"/>
      <sheetName val="ф20"/>
      <sheetName val="п2(удалить, объединить с ф.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E8" t="str">
            <v>в том числе</v>
          </cell>
        </row>
        <row r="9">
          <cell r="E9" t="str">
            <v>январь</v>
          </cell>
          <cell r="F9" t="str">
            <v>февраль</v>
          </cell>
          <cell r="G9" t="str">
            <v>март</v>
          </cell>
          <cell r="I9" t="str">
            <v>апрель</v>
          </cell>
          <cell r="J9" t="str">
            <v>май</v>
          </cell>
          <cell r="K9" t="str">
            <v>июнь</v>
          </cell>
          <cell r="M9" t="str">
            <v>июль</v>
          </cell>
          <cell r="N9" t="str">
            <v>август</v>
          </cell>
          <cell r="O9" t="str">
            <v>сентябрь</v>
          </cell>
          <cell r="Q9" t="str">
            <v>октябрь</v>
          </cell>
          <cell r="R9" t="str">
            <v>ноябрь</v>
          </cell>
          <cell r="S9" t="str">
            <v>декабрь</v>
          </cell>
        </row>
        <row r="10">
          <cell r="E10" t="str">
            <v>4</v>
          </cell>
          <cell r="F10" t="str">
            <v>5</v>
          </cell>
          <cell r="G10" t="str">
            <v>6</v>
          </cell>
          <cell r="I10" t="str">
            <v>8</v>
          </cell>
          <cell r="J10" t="str">
            <v>9</v>
          </cell>
          <cell r="K10" t="str">
            <v>10</v>
          </cell>
          <cell r="M10" t="str">
            <v>12</v>
          </cell>
          <cell r="N10" t="str">
            <v>13</v>
          </cell>
          <cell r="O10" t="str">
            <v>14</v>
          </cell>
          <cell r="Q10" t="str">
            <v>16</v>
          </cell>
          <cell r="R10" t="str">
            <v>17</v>
          </cell>
          <cell r="S10" t="str">
            <v>18</v>
          </cell>
        </row>
      </sheetData>
      <sheetData sheetId="8">
        <row r="1">
          <cell r="EI1" t="str">
            <v>Ф-5</v>
          </cell>
        </row>
        <row r="6">
          <cell r="G6" t="str">
            <v>тыс. руб.</v>
          </cell>
          <cell r="EI6" t="str">
            <v>(тыс. руб.)</v>
          </cell>
        </row>
        <row r="7">
          <cell r="E7" t="str">
            <v>в том числе</v>
          </cell>
          <cell r="U7" t="str">
            <v>Аренда теплоэнергетического оборудования (1.1)</v>
          </cell>
          <cell r="AL7" t="str">
            <v>Финансирование инвестиционной деятельности (1.2)</v>
          </cell>
          <cell r="BC7" t="str">
            <v>Теплоснабжение (1.3)</v>
          </cell>
          <cell r="BT7" t="str">
            <v>Услуги по транспортировке тепловой энергии (1.4)</v>
          </cell>
          <cell r="CK7" t="str">
            <v>Услуги по ХВС и водоотведению (1.5)</v>
          </cell>
          <cell r="DB7" t="str">
            <v>Электроэнергия (1.6)</v>
          </cell>
          <cell r="DS7" t="str">
            <v>Прочие оказываемые услуги (выполняемые работы) (1.7)</v>
          </cell>
        </row>
        <row r="8">
          <cell r="E8" t="str">
            <v>январь</v>
          </cell>
          <cell r="F8" t="str">
            <v>февраль</v>
          </cell>
          <cell r="G8" t="str">
            <v>март</v>
          </cell>
          <cell r="I8" t="str">
            <v>апрель</v>
          </cell>
          <cell r="J8" t="str">
            <v>май</v>
          </cell>
          <cell r="K8" t="str">
            <v>июнь</v>
          </cell>
          <cell r="M8" t="str">
            <v>июль</v>
          </cell>
          <cell r="N8" t="str">
            <v>август</v>
          </cell>
          <cell r="O8" t="str">
            <v>сентябрь</v>
          </cell>
          <cell r="Q8" t="str">
            <v>октябрь</v>
          </cell>
          <cell r="R8" t="str">
            <v>ноябрь</v>
          </cell>
          <cell r="S8" t="str">
            <v>декабрь</v>
          </cell>
          <cell r="U8" t="str">
            <v>Итого за год</v>
          </cell>
          <cell r="V8" t="str">
            <v>январь</v>
          </cell>
          <cell r="W8" t="str">
            <v>февраль</v>
          </cell>
          <cell r="X8" t="str">
            <v>март</v>
          </cell>
          <cell r="Y8" t="str">
            <v>1 квартал</v>
          </cell>
          <cell r="Z8" t="str">
            <v>апрель</v>
          </cell>
          <cell r="AA8" t="str">
            <v>май</v>
          </cell>
          <cell r="AB8" t="str">
            <v>июнь</v>
          </cell>
          <cell r="AC8" t="str">
            <v>2 квартал</v>
          </cell>
          <cell r="AD8" t="str">
            <v>июль</v>
          </cell>
          <cell r="AE8" t="str">
            <v>август</v>
          </cell>
          <cell r="AF8" t="str">
            <v>сентябрь</v>
          </cell>
          <cell r="AG8" t="str">
            <v>3 квартал</v>
          </cell>
          <cell r="AH8" t="str">
            <v>октябрь</v>
          </cell>
          <cell r="AI8" t="str">
            <v>ноябрь</v>
          </cell>
          <cell r="AJ8" t="str">
            <v>декабрь</v>
          </cell>
          <cell r="AK8" t="str">
            <v>4 квартал</v>
          </cell>
          <cell r="AL8" t="str">
            <v>Итого за год</v>
          </cell>
          <cell r="AM8" t="str">
            <v>январь</v>
          </cell>
          <cell r="AN8" t="str">
            <v>февраль</v>
          </cell>
          <cell r="AO8" t="str">
            <v>март</v>
          </cell>
          <cell r="AP8" t="str">
            <v>1 квартал</v>
          </cell>
          <cell r="AQ8" t="str">
            <v>апрель</v>
          </cell>
          <cell r="AR8" t="str">
            <v>май</v>
          </cell>
          <cell r="AS8" t="str">
            <v>июнь</v>
          </cell>
          <cell r="AT8" t="str">
            <v>2 квартал</v>
          </cell>
          <cell r="AU8" t="str">
            <v>июль</v>
          </cell>
          <cell r="AV8" t="str">
            <v>август</v>
          </cell>
          <cell r="AW8" t="str">
            <v>сентябрь</v>
          </cell>
          <cell r="AX8" t="str">
            <v>3 квартал</v>
          </cell>
          <cell r="AY8" t="str">
            <v>октябрь</v>
          </cell>
          <cell r="AZ8" t="str">
            <v>ноябрь</v>
          </cell>
          <cell r="BA8" t="str">
            <v>декабрь</v>
          </cell>
          <cell r="BB8" t="str">
            <v>4 квартал</v>
          </cell>
          <cell r="BC8" t="str">
            <v>Итого за год</v>
          </cell>
          <cell r="BD8" t="str">
            <v>январь</v>
          </cell>
          <cell r="BE8" t="str">
            <v>февраль</v>
          </cell>
          <cell r="BF8" t="str">
            <v>март</v>
          </cell>
          <cell r="BG8" t="str">
            <v>1 квартал</v>
          </cell>
          <cell r="BH8" t="str">
            <v>апрель</v>
          </cell>
          <cell r="BI8" t="str">
            <v>май</v>
          </cell>
          <cell r="BJ8" t="str">
            <v>июнь</v>
          </cell>
          <cell r="BK8" t="str">
            <v>2 квартал</v>
          </cell>
          <cell r="BL8" t="str">
            <v>июль</v>
          </cell>
          <cell r="BM8" t="str">
            <v>август</v>
          </cell>
          <cell r="BN8" t="str">
            <v>сентябрь</v>
          </cell>
          <cell r="BO8" t="str">
            <v>3 квартал</v>
          </cell>
          <cell r="BP8" t="str">
            <v>октябрь</v>
          </cell>
          <cell r="BQ8" t="str">
            <v>ноябрь</v>
          </cell>
          <cell r="BR8" t="str">
            <v>декабрь</v>
          </cell>
          <cell r="BS8" t="str">
            <v>4 квартал</v>
          </cell>
          <cell r="BT8" t="str">
            <v>Итого за год</v>
          </cell>
          <cell r="BU8" t="str">
            <v>январь</v>
          </cell>
          <cell r="BV8" t="str">
            <v>февраль</v>
          </cell>
          <cell r="BW8" t="str">
            <v>март</v>
          </cell>
          <cell r="BX8" t="str">
            <v>1 квартал</v>
          </cell>
          <cell r="BY8" t="str">
            <v>апрель</v>
          </cell>
          <cell r="BZ8" t="str">
            <v>май</v>
          </cell>
          <cell r="CA8" t="str">
            <v>июнь</v>
          </cell>
          <cell r="CB8" t="str">
            <v>2 квартал</v>
          </cell>
          <cell r="CC8" t="str">
            <v>июль</v>
          </cell>
          <cell r="CD8" t="str">
            <v>август</v>
          </cell>
          <cell r="CE8" t="str">
            <v>сентябрь</v>
          </cell>
          <cell r="CF8" t="str">
            <v>3 квартал</v>
          </cell>
          <cell r="CG8" t="str">
            <v>октябрь</v>
          </cell>
          <cell r="CH8" t="str">
            <v>ноябрь</v>
          </cell>
          <cell r="CI8" t="str">
            <v>декабрь</v>
          </cell>
          <cell r="CJ8" t="str">
            <v>4 квартал</v>
          </cell>
          <cell r="CK8" t="str">
            <v>Итого за год</v>
          </cell>
          <cell r="CL8" t="str">
            <v>январь</v>
          </cell>
          <cell r="CM8" t="str">
            <v>февраль</v>
          </cell>
          <cell r="CN8" t="str">
            <v>март</v>
          </cell>
          <cell r="CO8" t="str">
            <v>1 квартал</v>
          </cell>
          <cell r="CP8" t="str">
            <v>апрель</v>
          </cell>
          <cell r="CQ8" t="str">
            <v>май</v>
          </cell>
          <cell r="CR8" t="str">
            <v>июнь</v>
          </cell>
          <cell r="CS8" t="str">
            <v>2 квартал</v>
          </cell>
          <cell r="CT8" t="str">
            <v>июль</v>
          </cell>
          <cell r="CU8" t="str">
            <v>август</v>
          </cell>
          <cell r="CV8" t="str">
            <v>сентябрь</v>
          </cell>
          <cell r="CW8" t="str">
            <v>3 квартал</v>
          </cell>
          <cell r="CX8" t="str">
            <v>октябрь</v>
          </cell>
          <cell r="CY8" t="str">
            <v>ноябрь</v>
          </cell>
          <cell r="CZ8" t="str">
            <v>декабрь</v>
          </cell>
          <cell r="DA8" t="str">
            <v>4 квартал</v>
          </cell>
          <cell r="DB8" t="str">
            <v>Итого за год</v>
          </cell>
          <cell r="DC8" t="str">
            <v>январь</v>
          </cell>
          <cell r="DD8" t="str">
            <v>февраль</v>
          </cell>
          <cell r="DE8" t="str">
            <v>март</v>
          </cell>
          <cell r="DF8" t="str">
            <v>1 квартал</v>
          </cell>
          <cell r="DG8" t="str">
            <v>апрель</v>
          </cell>
          <cell r="DH8" t="str">
            <v>май</v>
          </cell>
          <cell r="DI8" t="str">
            <v>июнь</v>
          </cell>
          <cell r="DJ8" t="str">
            <v>2 квартал</v>
          </cell>
          <cell r="DK8" t="str">
            <v>июль</v>
          </cell>
          <cell r="DL8" t="str">
            <v>август</v>
          </cell>
          <cell r="DM8" t="str">
            <v>сентябрь</v>
          </cell>
          <cell r="DN8" t="str">
            <v>3 квартал</v>
          </cell>
          <cell r="DO8" t="str">
            <v>октябрь</v>
          </cell>
          <cell r="DP8" t="str">
            <v>ноябрь</v>
          </cell>
          <cell r="DQ8" t="str">
            <v>декабрь</v>
          </cell>
          <cell r="DR8" t="str">
            <v>4 квартал</v>
          </cell>
          <cell r="DS8" t="str">
            <v>Итого за год</v>
          </cell>
          <cell r="DT8" t="str">
            <v>январь</v>
          </cell>
          <cell r="DU8" t="str">
            <v>февраль</v>
          </cell>
          <cell r="DV8" t="str">
            <v>март</v>
          </cell>
          <cell r="DW8" t="str">
            <v>1 квартал</v>
          </cell>
          <cell r="DX8" t="str">
            <v>апрель</v>
          </cell>
          <cell r="DY8" t="str">
            <v>май</v>
          </cell>
          <cell r="DZ8" t="str">
            <v>июнь</v>
          </cell>
          <cell r="EA8" t="str">
            <v>2 квартал</v>
          </cell>
          <cell r="EB8" t="str">
            <v>июль</v>
          </cell>
          <cell r="EC8" t="str">
            <v>август</v>
          </cell>
          <cell r="ED8" t="str">
            <v>сентябрь</v>
          </cell>
          <cell r="EE8" t="str">
            <v>3 квартал</v>
          </cell>
          <cell r="EF8" t="str">
            <v>октябрь</v>
          </cell>
          <cell r="EG8" t="str">
            <v>ноябрь</v>
          </cell>
          <cell r="EH8" t="str">
            <v>декабрь</v>
          </cell>
          <cell r="EI8" t="str">
            <v>4 квартал</v>
          </cell>
        </row>
        <row r="9">
          <cell r="BC9">
            <v>8</v>
          </cell>
          <cell r="BG9">
            <v>9</v>
          </cell>
          <cell r="BK9">
            <v>10</v>
          </cell>
          <cell r="BO9">
            <v>11</v>
          </cell>
          <cell r="BS9">
            <v>12</v>
          </cell>
          <cell r="BT9">
            <v>13</v>
          </cell>
          <cell r="BX9">
            <v>14</v>
          </cell>
          <cell r="CB9">
            <v>15</v>
          </cell>
          <cell r="CF9">
            <v>16</v>
          </cell>
          <cell r="CJ9">
            <v>17</v>
          </cell>
          <cell r="CK9">
            <v>18</v>
          </cell>
          <cell r="CO9">
            <v>19</v>
          </cell>
          <cell r="CS9">
            <v>20</v>
          </cell>
          <cell r="CW9">
            <v>21</v>
          </cell>
          <cell r="DA9">
            <v>22</v>
          </cell>
          <cell r="DB9">
            <v>18</v>
          </cell>
          <cell r="DF9">
            <v>19</v>
          </cell>
          <cell r="DJ9">
            <v>20</v>
          </cell>
          <cell r="DN9">
            <v>21</v>
          </cell>
          <cell r="DR9">
            <v>22</v>
          </cell>
          <cell r="DS9">
            <v>23</v>
          </cell>
          <cell r="DW9">
            <v>24</v>
          </cell>
          <cell r="EA9">
            <v>25</v>
          </cell>
          <cell r="EE9">
            <v>26</v>
          </cell>
          <cell r="EI9">
            <v>27</v>
          </cell>
        </row>
        <row r="244">
          <cell r="BL244">
            <v>0</v>
          </cell>
          <cell r="BM244">
            <v>0</v>
          </cell>
          <cell r="BN244">
            <v>0</v>
          </cell>
        </row>
      </sheetData>
      <sheetData sheetId="9">
        <row r="6">
          <cell r="G6" t="str">
            <v>тыс. руб.</v>
          </cell>
        </row>
        <row r="8">
          <cell r="F8" t="str">
            <v>январь</v>
          </cell>
          <cell r="G8" t="str">
            <v>февраль</v>
          </cell>
          <cell r="H8" t="str">
            <v>март</v>
          </cell>
          <cell r="K8" t="str">
            <v>апрель</v>
          </cell>
          <cell r="L8" t="str">
            <v>май</v>
          </cell>
          <cell r="M8" t="str">
            <v>июнь</v>
          </cell>
          <cell r="P8" t="str">
            <v>июль</v>
          </cell>
          <cell r="Q8" t="str">
            <v>август</v>
          </cell>
          <cell r="R8" t="str">
            <v>сентябрь</v>
          </cell>
          <cell r="U8" t="str">
            <v>октябрь</v>
          </cell>
          <cell r="V8" t="str">
            <v>ноябрь</v>
          </cell>
          <cell r="W8" t="str">
            <v>декабрь</v>
          </cell>
        </row>
      </sheetData>
      <sheetData sheetId="10"/>
      <sheetData sheetId="11">
        <row r="14">
          <cell r="A14" t="str">
            <v>январь</v>
          </cell>
          <cell r="B14" t="str">
            <v>план</v>
          </cell>
        </row>
        <row r="15">
          <cell r="A15" t="str">
            <v>февраль</v>
          </cell>
          <cell r="B15" t="str">
            <v>план</v>
          </cell>
        </row>
        <row r="16">
          <cell r="A16" t="str">
            <v>март</v>
          </cell>
          <cell r="B16" t="str">
            <v>план</v>
          </cell>
        </row>
        <row r="18">
          <cell r="A18" t="str">
            <v>апрель</v>
          </cell>
          <cell r="B18" t="str">
            <v>план</v>
          </cell>
        </row>
        <row r="19">
          <cell r="A19" t="str">
            <v>май</v>
          </cell>
          <cell r="B19" t="str">
            <v>план</v>
          </cell>
        </row>
        <row r="20">
          <cell r="A20" t="str">
            <v>июнь</v>
          </cell>
          <cell r="B20" t="str">
            <v>план</v>
          </cell>
        </row>
        <row r="22">
          <cell r="A22" t="str">
            <v>июль</v>
          </cell>
          <cell r="B22" t="str">
            <v>план</v>
          </cell>
        </row>
        <row r="23">
          <cell r="A23" t="str">
            <v>август</v>
          </cell>
          <cell r="B23" t="str">
            <v>план</v>
          </cell>
        </row>
        <row r="24">
          <cell r="A24" t="str">
            <v>сентябрь</v>
          </cell>
          <cell r="B24" t="str">
            <v>план</v>
          </cell>
        </row>
        <row r="26">
          <cell r="A26" t="str">
            <v>октябрь</v>
          </cell>
          <cell r="B26" t="str">
            <v>план</v>
          </cell>
        </row>
        <row r="27">
          <cell r="A27" t="str">
            <v>ноябрь</v>
          </cell>
          <cell r="B27" t="str">
            <v>план</v>
          </cell>
        </row>
        <row r="28">
          <cell r="A28" t="str">
            <v>декабрь</v>
          </cell>
          <cell r="B28" t="str">
            <v>план</v>
          </cell>
        </row>
      </sheetData>
      <sheetData sheetId="12">
        <row r="14">
          <cell r="A14" t="str">
            <v>январь</v>
          </cell>
          <cell r="B14" t="str">
            <v>план</v>
          </cell>
        </row>
        <row r="15">
          <cell r="A15" t="str">
            <v>февраль</v>
          </cell>
          <cell r="B15" t="str">
            <v>план</v>
          </cell>
        </row>
        <row r="16">
          <cell r="A16" t="str">
            <v>март</v>
          </cell>
          <cell r="B16" t="str">
            <v>план</v>
          </cell>
        </row>
        <row r="18">
          <cell r="A18" t="str">
            <v>апрель</v>
          </cell>
          <cell r="B18" t="str">
            <v>план</v>
          </cell>
        </row>
        <row r="19">
          <cell r="A19" t="str">
            <v>май</v>
          </cell>
          <cell r="B19" t="str">
            <v>план</v>
          </cell>
        </row>
        <row r="20">
          <cell r="A20" t="str">
            <v>июнь</v>
          </cell>
          <cell r="B20" t="str">
            <v>план</v>
          </cell>
        </row>
        <row r="22">
          <cell r="A22" t="str">
            <v>июль</v>
          </cell>
          <cell r="B22" t="str">
            <v>план</v>
          </cell>
        </row>
        <row r="23">
          <cell r="A23" t="str">
            <v>август</v>
          </cell>
          <cell r="B23" t="str">
            <v>план</v>
          </cell>
        </row>
        <row r="24">
          <cell r="A24" t="str">
            <v>сентябрь</v>
          </cell>
          <cell r="B24" t="str">
            <v>план</v>
          </cell>
        </row>
        <row r="26">
          <cell r="A26" t="str">
            <v>октябрь</v>
          </cell>
          <cell r="B26" t="str">
            <v>план</v>
          </cell>
        </row>
        <row r="27">
          <cell r="A27" t="str">
            <v>ноябрь</v>
          </cell>
          <cell r="B27" t="str">
            <v>план</v>
          </cell>
        </row>
        <row r="28">
          <cell r="A28" t="str">
            <v>декабрь</v>
          </cell>
          <cell r="B28" t="str">
            <v>план</v>
          </cell>
        </row>
      </sheetData>
      <sheetData sheetId="13">
        <row r="13">
          <cell r="A13" t="str">
            <v>январь</v>
          </cell>
          <cell r="B13" t="str">
            <v>план</v>
          </cell>
          <cell r="V13" t="str">
            <v>январь</v>
          </cell>
          <cell r="W13" t="str">
            <v>план</v>
          </cell>
        </row>
        <row r="14">
          <cell r="A14" t="str">
            <v>февраль</v>
          </cell>
          <cell r="B14" t="str">
            <v>план</v>
          </cell>
          <cell r="V14" t="str">
            <v>февраль</v>
          </cell>
          <cell r="W14" t="str">
            <v>план</v>
          </cell>
        </row>
        <row r="15">
          <cell r="A15" t="str">
            <v>март</v>
          </cell>
          <cell r="B15" t="str">
            <v>план</v>
          </cell>
          <cell r="V15" t="str">
            <v>март</v>
          </cell>
          <cell r="W15" t="str">
            <v>план</v>
          </cell>
        </row>
        <row r="17">
          <cell r="A17" t="str">
            <v>апрель</v>
          </cell>
          <cell r="B17" t="str">
            <v>план</v>
          </cell>
          <cell r="V17" t="str">
            <v>апрель</v>
          </cell>
          <cell r="W17" t="str">
            <v>план</v>
          </cell>
        </row>
        <row r="18">
          <cell r="A18" t="str">
            <v>май</v>
          </cell>
          <cell r="B18" t="str">
            <v>план</v>
          </cell>
          <cell r="V18" t="str">
            <v>май</v>
          </cell>
          <cell r="W18" t="str">
            <v>план</v>
          </cell>
        </row>
        <row r="19">
          <cell r="A19" t="str">
            <v>июнь</v>
          </cell>
          <cell r="B19" t="str">
            <v>план</v>
          </cell>
          <cell r="V19" t="str">
            <v>июнь</v>
          </cell>
          <cell r="W19" t="str">
            <v>план</v>
          </cell>
        </row>
        <row r="21">
          <cell r="A21" t="str">
            <v>июль</v>
          </cell>
          <cell r="B21" t="str">
            <v>план</v>
          </cell>
          <cell r="V21" t="str">
            <v>июль</v>
          </cell>
          <cell r="W21" t="str">
            <v>план</v>
          </cell>
        </row>
        <row r="22">
          <cell r="A22" t="str">
            <v>август</v>
          </cell>
          <cell r="B22" t="str">
            <v>план</v>
          </cell>
          <cell r="V22" t="str">
            <v>август</v>
          </cell>
          <cell r="W22" t="str">
            <v>план</v>
          </cell>
        </row>
        <row r="23">
          <cell r="A23" t="str">
            <v>сентябрь</v>
          </cell>
          <cell r="B23" t="str">
            <v>план</v>
          </cell>
          <cell r="V23" t="str">
            <v>сентябрь</v>
          </cell>
          <cell r="W23" t="str">
            <v>план</v>
          </cell>
        </row>
        <row r="25">
          <cell r="A25" t="str">
            <v>октябрь</v>
          </cell>
          <cell r="B25" t="str">
            <v>план</v>
          </cell>
          <cell r="V25" t="str">
            <v>октябрь</v>
          </cell>
          <cell r="W25" t="str">
            <v>план</v>
          </cell>
        </row>
        <row r="26">
          <cell r="A26" t="str">
            <v>ноябрь</v>
          </cell>
          <cell r="B26" t="str">
            <v>план</v>
          </cell>
          <cell r="V26" t="str">
            <v>ноябрь</v>
          </cell>
          <cell r="W26" t="str">
            <v>план</v>
          </cell>
        </row>
        <row r="27">
          <cell r="A27" t="str">
            <v>декабрь</v>
          </cell>
          <cell r="B27" t="str">
            <v>план</v>
          </cell>
          <cell r="V27" t="str">
            <v>декабрь</v>
          </cell>
          <cell r="W27" t="str">
            <v>план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7">
          <cell r="D7" t="str">
            <v>в том числе</v>
          </cell>
        </row>
        <row r="8">
          <cell r="D8" t="str">
            <v>январь</v>
          </cell>
          <cell r="E8" t="str">
            <v>февраль</v>
          </cell>
          <cell r="F8" t="str">
            <v>март</v>
          </cell>
          <cell r="H8" t="str">
            <v>апрель</v>
          </cell>
          <cell r="I8" t="str">
            <v>май</v>
          </cell>
          <cell r="J8" t="str">
            <v>июнь</v>
          </cell>
          <cell r="L8" t="str">
            <v>июль</v>
          </cell>
          <cell r="M8" t="str">
            <v>август</v>
          </cell>
          <cell r="N8" t="str">
            <v>сентябрь</v>
          </cell>
          <cell r="P8" t="str">
            <v>октябрь</v>
          </cell>
          <cell r="Q8" t="str">
            <v>ноябрь</v>
          </cell>
          <cell r="R8" t="str">
            <v>декабрь</v>
          </cell>
        </row>
      </sheetData>
      <sheetData sheetId="23"/>
      <sheetData sheetId="24"/>
      <sheetData sheetId="25">
        <row r="15">
          <cell r="B15" t="str">
            <v xml:space="preserve">Основная продукция </v>
          </cell>
        </row>
        <row r="17">
          <cell r="B17" t="str">
            <v>Прочая продукция</v>
          </cell>
        </row>
        <row r="19">
          <cell r="B19" t="str">
            <v>Прочая реализация</v>
          </cell>
        </row>
        <row r="25">
          <cell r="B25" t="str">
            <v>Доходы от продажи ОС</v>
          </cell>
        </row>
        <row r="26">
          <cell r="B26" t="str">
            <v>Доходы от продажи ТМЦ</v>
          </cell>
        </row>
        <row r="27">
          <cell r="B27" t="str">
            <v>Доходы от продажи прочих активов</v>
          </cell>
        </row>
        <row r="28">
          <cell r="B28" t="str">
            <v>Доходы, связаные с предоставлением в аренду имущества</v>
          </cell>
        </row>
        <row r="29">
          <cell r="B29" t="str">
            <v>Прочие операционные доходы</v>
          </cell>
        </row>
        <row r="31">
          <cell r="B31" t="str">
            <v>Штрафы, пени, неустойки за нарушение договоров</v>
          </cell>
        </row>
        <row r="32">
          <cell r="B32" t="str">
            <v>Прочие внереализационные доходы</v>
          </cell>
        </row>
        <row r="33">
          <cell r="A33" t="str">
            <v>1.6</v>
          </cell>
        </row>
        <row r="34">
          <cell r="A34" t="str">
            <v>1.7</v>
          </cell>
        </row>
        <row r="35">
          <cell r="A35" t="str">
            <v>1.8</v>
          </cell>
        </row>
        <row r="38">
          <cell r="B38" t="str">
            <v>Основное сырье и вспомогательные материалы</v>
          </cell>
        </row>
        <row r="40">
          <cell r="B40" t="str">
            <v>Материалы на ремонтно-эксплуатационные нужды</v>
          </cell>
        </row>
        <row r="41">
          <cell r="B41" t="str">
            <v xml:space="preserve">Материалы </v>
          </cell>
        </row>
        <row r="42">
          <cell r="B42" t="str">
            <v>Прочие материалы</v>
          </cell>
        </row>
        <row r="43">
          <cell r="B43" t="str">
            <v>Сменное оборудование</v>
          </cell>
        </row>
        <row r="44">
          <cell r="B44" t="str">
            <v>Прочее</v>
          </cell>
        </row>
        <row r="45">
          <cell r="B45" t="str">
            <v xml:space="preserve">Прочие </v>
          </cell>
        </row>
        <row r="46">
          <cell r="B46" t="str">
            <v>Технология</v>
          </cell>
        </row>
        <row r="47">
          <cell r="B47" t="str">
            <v>Материалы</v>
          </cell>
        </row>
        <row r="48">
          <cell r="B48" t="str">
            <v>Средства индивидуальной защиты</v>
          </cell>
        </row>
        <row r="49">
          <cell r="B49" t="str">
            <v>Сменное оборудование</v>
          </cell>
        </row>
        <row r="50">
          <cell r="B50" t="str">
            <v>Прочее</v>
          </cell>
        </row>
        <row r="51">
          <cell r="B51" t="str">
            <v>Топливо</v>
          </cell>
        </row>
        <row r="52">
          <cell r="B52" t="str">
            <v>Уголь</v>
          </cell>
        </row>
        <row r="53">
          <cell r="B53" t="str">
            <v>Газ</v>
          </cell>
        </row>
        <row r="54">
          <cell r="B54" t="str">
            <v>ГСМ</v>
          </cell>
        </row>
        <row r="55">
          <cell r="B55" t="str">
            <v>Прочее</v>
          </cell>
        </row>
        <row r="56">
          <cell r="B56" t="str">
            <v>Услуги стороних организаций</v>
          </cell>
        </row>
        <row r="57">
          <cell r="B57" t="str">
            <v>Услуги по ремонту ОС</v>
          </cell>
        </row>
        <row r="58">
          <cell r="B58" t="str">
            <v>Услуги по ремонту (подр.)</v>
          </cell>
        </row>
        <row r="59">
          <cell r="B59" t="str">
            <v>Услуги по переработке давальческого сырья</v>
          </cell>
        </row>
        <row r="60">
          <cell r="B60" t="str">
            <v>Прочие</v>
          </cell>
        </row>
        <row r="61">
          <cell r="B61" t="str">
            <v>Энергия</v>
          </cell>
        </row>
        <row r="62">
          <cell r="B62" t="str">
            <v>Электроэнергия на производство</v>
          </cell>
        </row>
        <row r="63">
          <cell r="B63" t="str">
            <v>Тепло</v>
          </cell>
        </row>
        <row r="64">
          <cell r="B64" t="str">
            <v>Пар</v>
          </cell>
        </row>
        <row r="65">
          <cell r="B65" t="str">
            <v>Прочее</v>
          </cell>
        </row>
        <row r="66">
          <cell r="B66" t="str">
            <v>Вода</v>
          </cell>
        </row>
        <row r="67">
          <cell r="B67" t="str">
            <v>Питьевая</v>
          </cell>
        </row>
        <row r="68">
          <cell r="B68" t="str">
            <v>Сточная</v>
          </cell>
        </row>
        <row r="69">
          <cell r="B69" t="str">
            <v>Техническая</v>
          </cell>
        </row>
        <row r="70">
          <cell r="B70" t="str">
            <v>Прочее</v>
          </cell>
        </row>
        <row r="71">
          <cell r="B71" t="str">
            <v>Аренда</v>
          </cell>
        </row>
        <row r="72">
          <cell r="B72" t="str">
            <v>Арендная плата за оборудование</v>
          </cell>
        </row>
        <row r="73">
          <cell r="B73" t="str">
            <v>Лизинговые платежи</v>
          </cell>
        </row>
        <row r="74">
          <cell r="B74" t="str">
            <v>Транспортные расходы</v>
          </cell>
        </row>
        <row r="75">
          <cell r="B75" t="str">
            <v>Прочая арендная плата</v>
          </cell>
        </row>
        <row r="76">
          <cell r="B76" t="str">
            <v>Тара и тарные материалы</v>
          </cell>
        </row>
        <row r="77">
          <cell r="B77" t="str">
            <v>Инвентарь, оборудование</v>
          </cell>
        </row>
        <row r="79">
          <cell r="B79" t="str">
            <v>Строительные материалы</v>
          </cell>
        </row>
        <row r="81">
          <cell r="B81" t="str">
            <v>Расходы по страхованию</v>
          </cell>
        </row>
        <row r="82">
          <cell r="B82" t="str">
            <v>Транспорт</v>
          </cell>
        </row>
        <row r="83">
          <cell r="B83" t="str">
            <v>Арендованное имущество, лизинг</v>
          </cell>
        </row>
        <row r="84">
          <cell r="B84" t="str">
            <v>ОС, оборудование</v>
          </cell>
        </row>
        <row r="85">
          <cell r="B85" t="str">
            <v>Прочее</v>
          </cell>
        </row>
        <row r="86">
          <cell r="B86" t="str">
            <v>Услуги сторонних организаций</v>
          </cell>
        </row>
        <row r="87">
          <cell r="B87" t="str">
            <v>Лизинг</v>
          </cell>
        </row>
        <row r="89">
          <cell r="B89" t="str">
            <v>Заработная плата</v>
          </cell>
        </row>
        <row r="90">
          <cell r="B90" t="str">
            <v>НДФЛ</v>
          </cell>
        </row>
        <row r="91">
          <cell r="B91" t="str">
            <v xml:space="preserve"> Зарплата соц.сферы</v>
          </cell>
        </row>
        <row r="92">
          <cell r="B92" t="str">
            <v>Отпускные пособия</v>
          </cell>
        </row>
        <row r="93">
          <cell r="B93" t="str">
            <v>Социальные выплаты, входящие в расчетный лист</v>
          </cell>
        </row>
        <row r="94">
          <cell r="B94" t="str">
            <v>Прочее</v>
          </cell>
        </row>
        <row r="96">
          <cell r="B96" t="str">
            <v>ЕСН</v>
          </cell>
        </row>
        <row r="98">
          <cell r="B98" t="str">
            <v>Штрафы и пени</v>
          </cell>
        </row>
        <row r="103">
          <cell r="B103" t="str">
            <v>Транспортные расходы</v>
          </cell>
        </row>
        <row r="104">
          <cell r="B104" t="str">
            <v>в т.ч. ж/д транспорт</v>
          </cell>
        </row>
        <row r="105">
          <cell r="B105" t="str">
            <v>фрахт</v>
          </cell>
        </row>
        <row r="106">
          <cell r="B106" t="str">
            <v>Таможенные расходы</v>
          </cell>
        </row>
        <row r="107">
          <cell r="B107" t="str">
            <v>Комиссионное вознаграждение</v>
          </cell>
        </row>
        <row r="108">
          <cell r="B108" t="str">
            <v>Упаковка</v>
          </cell>
        </row>
        <row r="109">
          <cell r="B109" t="str">
            <v xml:space="preserve">Рекламная продукция </v>
          </cell>
        </row>
        <row r="110">
          <cell r="B110" t="str">
            <v>Погрузка</v>
          </cell>
        </row>
        <row r="111">
          <cell r="B111" t="str">
            <v>Согласование перевозок</v>
          </cell>
        </row>
        <row r="112">
          <cell r="B112" t="str">
            <v>Сертификация</v>
          </cell>
        </row>
        <row r="113">
          <cell r="B113" t="str">
            <v>Страхование грузов</v>
          </cell>
        </row>
        <row r="115">
          <cell r="B115" t="str">
            <v>Расходы от продажи, выбытия, ликвидации ОС</v>
          </cell>
        </row>
        <row r="116">
          <cell r="B116" t="str">
            <v>Расходы от продажи, выбытия, ликвидации ТМЦ</v>
          </cell>
        </row>
        <row r="117">
          <cell r="B117" t="str">
            <v>Расходы от продажи, выбытия, ликвидации прочих активов</v>
          </cell>
        </row>
        <row r="118">
          <cell r="B118" t="str">
            <v>Расходы, связаные с предоставлением в аренду имущества</v>
          </cell>
        </row>
        <row r="119">
          <cell r="B119" t="str">
            <v>Услуги банка</v>
          </cell>
        </row>
        <row r="120">
          <cell r="B120" t="str">
            <v>Прочие операционные расходы</v>
          </cell>
        </row>
        <row r="131">
          <cell r="B131" t="str">
            <v>Приход векселей</v>
          </cell>
        </row>
        <row r="132">
          <cell r="B132" t="str">
            <v xml:space="preserve">Погашение векселей </v>
          </cell>
        </row>
        <row r="133">
          <cell r="B133" t="str">
            <v xml:space="preserve">Купля-продажа векселей </v>
          </cell>
        </row>
        <row r="134">
          <cell r="B134" t="str">
            <v>Дисконт</v>
          </cell>
        </row>
        <row r="135">
          <cell r="B135" t="str">
            <v>Прочие</v>
          </cell>
        </row>
        <row r="146">
          <cell r="B146" t="str">
            <v>Векселя к оплате</v>
          </cell>
        </row>
        <row r="147">
          <cell r="B147" t="str">
            <v>Покупка векселей</v>
          </cell>
        </row>
        <row r="148">
          <cell r="B148" t="str">
            <v>Дисконт</v>
          </cell>
        </row>
        <row r="149">
          <cell r="B149" t="str">
            <v>Прочие</v>
          </cell>
        </row>
        <row r="160">
          <cell r="B160" t="str">
            <v>Приобретение оборудования (снабжение)</v>
          </cell>
        </row>
        <row r="161">
          <cell r="B161" t="str">
            <v>Импортные закупки (снабжение)</v>
          </cell>
        </row>
        <row r="162">
          <cell r="B162" t="str">
            <v>Капстроительство (СМР,...)</v>
          </cell>
        </row>
        <row r="163">
          <cell r="B163" t="str">
            <v>Обучение персонала</v>
          </cell>
        </row>
        <row r="166">
          <cell r="B166" t="str">
            <v xml:space="preserve">Приобретение и модерниз.оборудования </v>
          </cell>
        </row>
        <row r="167">
          <cell r="B167" t="str">
            <v>Капстроительство (СМР,...)</v>
          </cell>
        </row>
      </sheetData>
      <sheetData sheetId="26"/>
      <sheetData sheetId="27"/>
      <sheetData sheetId="28">
        <row r="8">
          <cell r="E8" t="str">
            <v>Итого за год</v>
          </cell>
          <cell r="O8" t="str">
            <v>Итого за 1 кавртал</v>
          </cell>
          <cell r="Y8" t="str">
            <v>Итого за 2 квартал</v>
          </cell>
          <cell r="AI8" t="str">
            <v>Итого за 3 квартал</v>
          </cell>
          <cell r="AS8" t="str">
            <v>Итого за 4 квартал</v>
          </cell>
        </row>
        <row r="9">
          <cell r="E9" t="str">
            <v>внутригрупповые обороты</v>
          </cell>
          <cell r="O9" t="str">
            <v>внутригрупповые обороты</v>
          </cell>
          <cell r="Y9" t="str">
            <v>внутригрупповые обороты</v>
          </cell>
          <cell r="AI9" t="str">
            <v>внутригрупповые обороты</v>
          </cell>
          <cell r="AS9" t="str">
            <v>внутригрупповые обороты</v>
          </cell>
        </row>
        <row r="10">
          <cell r="E10" t="str">
            <v>с ГПТЭ</v>
          </cell>
          <cell r="F10" t="str">
            <v>с ЗАО ТИ</v>
          </cell>
          <cell r="G10" t="str">
            <v>с ОАО ТИ</v>
          </cell>
          <cell r="H10" t="str">
            <v>с ВТИ</v>
          </cell>
          <cell r="I10" t="str">
            <v>с СТИ</v>
          </cell>
          <cell r="J10" t="str">
            <v>с ЛОТИ</v>
          </cell>
          <cell r="K10" t="str">
            <v>со СТИФ</v>
          </cell>
          <cell r="L10" t="str">
            <v>…</v>
          </cell>
          <cell r="O10" t="str">
            <v>с ГПТЭ</v>
          </cell>
          <cell r="P10" t="str">
            <v>с ЗАО ТИ</v>
          </cell>
          <cell r="Q10" t="str">
            <v>с ОАО ТИ</v>
          </cell>
          <cell r="R10" t="str">
            <v>с ВТИ</v>
          </cell>
          <cell r="S10" t="str">
            <v>с СТИ</v>
          </cell>
          <cell r="T10" t="str">
            <v>с ЛОТИ</v>
          </cell>
          <cell r="U10" t="str">
            <v>со СТИФ</v>
          </cell>
          <cell r="V10" t="str">
            <v>…</v>
          </cell>
          <cell r="Y10" t="str">
            <v>с ГПТЭ</v>
          </cell>
          <cell r="Z10" t="str">
            <v>с ЗАО ТИ</v>
          </cell>
          <cell r="AA10" t="str">
            <v>с ОАО ТИ</v>
          </cell>
          <cell r="AB10" t="str">
            <v>с ВТИ</v>
          </cell>
          <cell r="AC10" t="str">
            <v>с СТИ</v>
          </cell>
          <cell r="AD10" t="str">
            <v>с ЛОТИ</v>
          </cell>
          <cell r="AE10" t="str">
            <v>со СТИФ</v>
          </cell>
          <cell r="AF10" t="str">
            <v>…</v>
          </cell>
          <cell r="AI10" t="str">
            <v>с ГПТЭ</v>
          </cell>
          <cell r="AJ10" t="str">
            <v>с ЗАО ТИ</v>
          </cell>
          <cell r="AK10" t="str">
            <v>с ОАО ТИ</v>
          </cell>
          <cell r="AL10" t="str">
            <v>с ВТИ</v>
          </cell>
          <cell r="AM10" t="str">
            <v>с СТИ</v>
          </cell>
          <cell r="AN10" t="str">
            <v>с ЛОТИ</v>
          </cell>
          <cell r="AO10" t="str">
            <v>со СТИФ</v>
          </cell>
          <cell r="AP10" t="str">
            <v>…</v>
          </cell>
          <cell r="AS10" t="str">
            <v>с ГПТЭ</v>
          </cell>
          <cell r="AT10" t="str">
            <v>с ЗАО ТИ</v>
          </cell>
          <cell r="AU10" t="str">
            <v>с ОАО ТИ</v>
          </cell>
          <cell r="AV10" t="str">
            <v>с ВТИ</v>
          </cell>
          <cell r="AW10" t="str">
            <v>с СТИ</v>
          </cell>
          <cell r="AX10" t="str">
            <v>с ЛОТИ</v>
          </cell>
          <cell r="AY10" t="str">
            <v>со СТИФ</v>
          </cell>
          <cell r="AZ10" t="str">
            <v>…</v>
          </cell>
        </row>
      </sheetData>
      <sheetData sheetId="29"/>
      <sheetData sheetId="3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  <sheetName val="XLR_NoRangeSheet"/>
      <sheetName val="ПРОГНОЗ_1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Огл. Графиков"/>
      <sheetName val="Текущие цены"/>
      <sheetName val="рабочий"/>
      <sheetName val="окраска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заявка_на_произ"/>
      <sheetName val="темпы роста"/>
      <sheetName val="00"/>
      <sheetName val="Услуги АТЦ"/>
      <sheetName val="СВОД ЗАТРАТ"/>
      <sheetName val="Цены"/>
      <sheetName val="MAIN"/>
      <sheetName val="ЗП (админ)"/>
      <sheetName val="УПРАВЛЕНИЕ11"/>
      <sheetName val="system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_до_вн_об_"/>
      <sheetName val="расш_для_РАО"/>
      <sheetName val="расш_для_РАО_стр_3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+1Э"/>
      <sheetName val="+1Э (Б)"/>
      <sheetName val="+2П"/>
      <sheetName val="+4Э"/>
      <sheetName val="+4Э (Б)"/>
      <sheetName val="+6пл"/>
      <sheetName val="6ф"/>
      <sheetName val="6г"/>
      <sheetName val="+6аЭ"/>
      <sheetName val="+8плК"/>
      <sheetName val="+8плБ"/>
      <sheetName val="7ф(б2)"/>
      <sheetName val="7ф(ТД)"/>
      <sheetName val="7ф(З)"/>
      <sheetName val="7ф(Б1)"/>
      <sheetName val="7ф(В)"/>
      <sheetName val="+7аБ"/>
      <sheetName val="-7аТД"/>
      <sheetName val="_7аЗ"/>
      <sheetName val="_7аВ"/>
      <sheetName val="8КАВЗ"/>
      <sheetName val="14"/>
      <sheetName val="14ТД"/>
      <sheetName val="14З"/>
      <sheetName val="14В"/>
      <sheetName val="-9Э"/>
      <sheetName val="+1Э_(Б)"/>
      <sheetName val="+4Э_(Б)"/>
    </sheetNames>
    <sheetDataSet>
      <sheetData sheetId="0" refreshError="1">
        <row r="21">
          <cell r="A21" t="str">
            <v>БИЗНЕС "Курганский автобус"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-воЭЭ"/>
      <sheetName val="Пр-воТЭ"/>
      <sheetName val="Покупка"/>
      <sheetName val="Расх_топл"/>
      <sheetName val="Тех_расход"/>
      <sheetName val="ПотериЭЭ"/>
      <sheetName val="Арх_ТЭЦ"/>
      <sheetName val="Сд_ТЭЦ1"/>
      <sheetName val="Сд_ТЭЦ2"/>
      <sheetName val="Мез_ЭС"/>
      <sheetName val="СГТС"/>
      <sheetName val="Энергосбыт"/>
      <sheetName val="АГТС"/>
      <sheetName val="потериТЭ"/>
      <sheetName val="БалансI"/>
      <sheetName val="Бал.янв"/>
      <sheetName val="Бал.фев."/>
      <sheetName val="Бал.март"/>
      <sheetName val="Топливо"/>
      <sheetName val="ТЭП (2)"/>
      <sheetName val="ТЭП"/>
      <sheetName val="Тариф,действ.2000"/>
      <sheetName val="Т. п.тариф_расчетный"/>
      <sheetName val="TOPLIWO"/>
      <sheetName val="Лист1"/>
      <sheetName val="Мощность"/>
      <sheetName val="Приб."/>
      <sheetName val="Т. п. (2)"/>
      <sheetName val="Т. п. (3)"/>
      <sheetName val="Т. п. (4)"/>
      <sheetName val="Т. п. (5)"/>
      <sheetName val="Т. п. (6)"/>
      <sheetName val="Т. п. (7)"/>
      <sheetName val="Бал_янв"/>
      <sheetName val="Бал_фев_"/>
      <sheetName val="Бал_март"/>
      <sheetName val="ТЭП_(2)"/>
      <sheetName val="Тариф,действ_2000"/>
      <sheetName val="Т__п_тариф_расчетный"/>
      <sheetName val="Приб_"/>
      <sheetName val="Т__п__(2)"/>
      <sheetName val="Т__п__(3)"/>
      <sheetName val="Т__п__(4)"/>
      <sheetName val="Т__п__(5)"/>
      <sheetName val="Т__п__(6)"/>
      <sheetName val="Т__п__(7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Приложение 1"/>
      <sheetName val="Приложение 2"/>
      <sheetName val="Приложение 3"/>
      <sheetName val="Лист1"/>
      <sheetName val="форма 2"/>
      <sheetName val="TEHSHEET"/>
      <sheetName val="15.э"/>
      <sheetName val="мар 2001"/>
      <sheetName val="TECHSHEET"/>
      <sheetName val="~5047955"/>
      <sheetName val="11"/>
      <sheetName val="regs"/>
      <sheetName val="тех. нужды"/>
      <sheetName val="соб. нужды"/>
      <sheetName val="Анализ"/>
      <sheetName val="Сентябрь"/>
      <sheetName val="Производство электроэнергии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Приложение_1"/>
      <sheetName val="Приложение_2"/>
      <sheetName val="Приложение_3"/>
      <sheetName val="форма_2"/>
      <sheetName val="15_э"/>
      <sheetName val="мар_2001"/>
      <sheetName val="тех__нужды"/>
      <sheetName val="соб__нужды"/>
      <sheetName val="коммунальные"/>
      <sheetName val="Sheet1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Опции"/>
      <sheetName val="01-02 (БДиР Общества)"/>
      <sheetName val="коммунальные(39)"/>
      <sheetName val="_5047955"/>
      <sheetName val="тех_ нужды"/>
      <sheetName val="соб_ нужды"/>
      <sheetName val="Лист12"/>
      <sheetName val="t_sheet"/>
      <sheetName val="9.3"/>
      <sheetName val="расш  6-п"/>
      <sheetName val="9.1.1"/>
      <sheetName val="Обнулить"/>
      <sheetName val="field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#ССЫЛКА"/>
      <sheetName val="Лист2"/>
      <sheetName val="П"/>
      <sheetName val="reconcilation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не_удалять"/>
      <sheetName val="СДР"/>
      <sheetName val="смета+расш."/>
      <sheetName val="расш.кальк."/>
      <sheetName val="Продажи реальные и прогноз 20 л"/>
      <sheetName val="31_08_2004"/>
      <sheetName val="ЧП"/>
      <sheetName val="31.08.2004"/>
      <sheetName val="П921_960"/>
      <sheetName val=" 9.4"/>
      <sheetName val="FES"/>
      <sheetName val="Справочно"/>
      <sheetName val="index"/>
      <sheetName val="ЗАО_мес"/>
      <sheetName val="ЗАО_н.ит"/>
      <sheetName val="Лист5"/>
      <sheetName val="3 квартал"/>
      <sheetName val="Справочник БДР"/>
      <sheetName val="производство"/>
      <sheetName val="25"/>
      <sheetName val="26"/>
      <sheetName val="29"/>
      <sheetName val="УП _2004"/>
      <sheetName val="сети 2007"/>
      <sheetName val="Лист3"/>
      <sheetName val="2007"/>
      <sheetName val="Неделя"/>
      <sheetName val=""/>
      <sheetName val="Шины"/>
      <sheetName val="Дни"/>
      <sheetName val="С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+1Э"/>
      <sheetName val="+2П"/>
      <sheetName val="+3П"/>
      <sheetName val="+4Э"/>
      <sheetName val="4Э (Бпл)"/>
      <sheetName val="5а"/>
      <sheetName val="+5б"/>
      <sheetName val="5в"/>
      <sheetName val="_6пл"/>
      <sheetName val="6ф"/>
      <sheetName val="6а"/>
      <sheetName val="6в"/>
      <sheetName val="_6а (Б2)"/>
      <sheetName val="+6б КАВЗ"/>
      <sheetName val="+6г"/>
      <sheetName val="7а Б2"/>
      <sheetName val="7аСвод"/>
      <sheetName val="7аТДК"/>
      <sheetName val="_7аЗавод"/>
      <sheetName val="7аВика"/>
      <sheetName val="7ф(Б)"/>
      <sheetName val="7ф(ТД)"/>
      <sheetName val="-7ф(З)"/>
      <sheetName val="+7ф(Вика)"/>
      <sheetName val="!!!эк факт+Вика+ТД"/>
      <sheetName val="8ТДК"/>
      <sheetName val="8 (Вика)"/>
      <sheetName val="8КАВЗ"/>
      <sheetName val="+7 05Окт  Б"/>
      <sheetName val="+10"/>
      <sheetName val="+11"/>
      <sheetName val="+12"/>
      <sheetName val="14 (Б)"/>
      <sheetName val="14 ТД"/>
      <sheetName val="14З"/>
      <sheetName val="14 Вика"/>
      <sheetName val="+17"/>
      <sheetName val="Сравнение"/>
      <sheetName val="2005 ож"/>
      <sheetName val="2006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4Э_(Бпл)"/>
      <sheetName val="_6а_(Б2)"/>
      <sheetName val="+6б_КАВЗ"/>
      <sheetName val="7а_Б2"/>
      <sheetName val="!!!эк_факт+Вика+ТД"/>
      <sheetName val="8_(Вика)"/>
      <sheetName val="+7_05Окт__Б"/>
      <sheetName val="14_(Б)"/>
      <sheetName val="14_ТД"/>
      <sheetName val="14_Вика"/>
      <sheetName val="2005_ож"/>
    </sheetNames>
    <sheetDataSet>
      <sheetData sheetId="0" refreshError="1">
        <row r="20">
          <cell r="A20" t="str">
            <v>ООО "Вика ЛТД"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+1Э"/>
      <sheetName val="+1Э (Б)"/>
      <sheetName val="+2П"/>
      <sheetName val="+4Э"/>
      <sheetName val="+4Э (Б)"/>
      <sheetName val="+6пл"/>
      <sheetName val="6ф"/>
      <sheetName val="+6аЭ"/>
      <sheetName val="+6б Б (скорр)"/>
      <sheetName val="+6б Б"/>
      <sheetName val="+6б ТД (враньё)"/>
      <sheetName val="6б Б для 6 (без комм)"/>
      <sheetName val="+6б Б (с комм)"/>
      <sheetName val="+6б ТД"/>
      <sheetName val="+6б КАВЗ"/>
      <sheetName val="+6б Вика"/>
      <sheetName val="6г"/>
      <sheetName val="8 окт (для 6б)"/>
      <sheetName val="8 окт без комм"/>
      <sheetName val="8 окт комм"/>
      <sheetName val="8 нояб для 6 (без комм)"/>
      <sheetName val="8 нояб комм"/>
      <sheetName val="+8тов (в М)"/>
      <sheetName val="+8тов (в М) (2)"/>
      <sheetName val="+8плК"/>
      <sheetName val="+8плБ"/>
      <sheetName val="7ф(б2)"/>
      <sheetName val="7ф(ТД)"/>
      <sheetName val="7ф(З)"/>
      <sheetName val="7ф(Б1)"/>
      <sheetName val="7ф(В)"/>
      <sheetName val="+7аБ"/>
      <sheetName val="-7аТД"/>
      <sheetName val="_7аЗ"/>
      <sheetName val="_7аВ"/>
      <sheetName val="8КАВЗ"/>
      <sheetName val="14"/>
      <sheetName val="14ТД"/>
      <sheetName val="14З"/>
      <sheetName val="14В"/>
      <sheetName val="-9Э"/>
      <sheetName val="+1Э_(Б)"/>
      <sheetName val="+4Э_(Б)"/>
      <sheetName val="+6б_Б_(скорр)"/>
      <sheetName val="+6б_Б"/>
      <sheetName val="+6б_ТД_(враньё)"/>
      <sheetName val="6б_Б_для_6_(без_комм)"/>
      <sheetName val="+6б_Б_(с_комм)"/>
      <sheetName val="+6б_ТД"/>
      <sheetName val="+6б_КАВЗ"/>
      <sheetName val="+6б_Вика"/>
      <sheetName val="8_окт_(для_6б)"/>
      <sheetName val="8_окт_без_комм"/>
      <sheetName val="8_окт_комм"/>
      <sheetName val="8_нояб_для_6_(без_комм)"/>
      <sheetName val="8_нояб_комм"/>
      <sheetName val="+8тов_(в_М)"/>
      <sheetName val="+8тов_(в_М)_(2)"/>
    </sheetNames>
    <sheetDataSet>
      <sheetData sheetId="0" refreshError="1">
        <row r="14">
          <cell r="B14">
            <v>2001</v>
          </cell>
        </row>
        <row r="21">
          <cell r="A21" t="str">
            <v>БИЗНЕС "Курганский автобус"</v>
          </cell>
        </row>
        <row r="22">
          <cell r="B22" t="str">
            <v>Зам. директора по экономике и финансам ОАО "КАВЗ" Матевосян М.В.</v>
          </cell>
        </row>
        <row r="25">
          <cell r="C25" t="str">
            <v>Начальник ОЦиБП ОАО "КАВЗ" Карагужева Е.А.</v>
          </cell>
          <cell r="D25" t="str">
            <v>Гл.бухгалтер ООО "Вика ЛТД" Горбунова Л.В.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5а"/>
      <sheetName val="5б"/>
      <sheetName val="5в"/>
      <sheetName val="6ф"/>
      <sheetName val="6б"/>
      <sheetName val="6в"/>
      <sheetName val="10"/>
      <sheetName val="11"/>
      <sheetName val="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>
        <row r="19">
          <cell r="A19" t="str">
            <v>Кузнецкий</v>
          </cell>
        </row>
        <row r="20">
          <cell r="A20" t="str">
            <v>Интинский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Объекты"/>
      <sheetName val="Подрядчики"/>
      <sheetName val="Работы"/>
      <sheetName val="Материалы"/>
      <sheetName val="Лист1"/>
      <sheetName val="Лист2"/>
      <sheetName val="План ПС КТЦ (корр.ГРО)"/>
      <sheetName val="Для Accesse КТЦ"/>
      <sheetName val="Цены ОР"/>
      <sheetName val="План СТ ПС от КТЦ от 04.03.09"/>
      <sheetName val="План ТР ПС от КТЦ от 04.03.09"/>
      <sheetName val="План_ПС_КТЦ_(корр_ГРО)"/>
      <sheetName val="Для_Accesse_КТЦ"/>
      <sheetName val="Цены_ОР"/>
      <sheetName val="План_СТ_ПС_от_КТЦ_от_04_03_09"/>
      <sheetName val="План_ТР_ПС_от_КТЦ_от_04_03_09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Хозспособ:</v>
          </cell>
        </row>
        <row r="2">
          <cell r="A2" t="str">
            <v>Аварийно-восстановительные работы (устранение дефектов) группы "Автоматика"</v>
          </cell>
        </row>
        <row r="3">
          <cell r="A3" t="str">
            <v>Аварийно-восстановительные работы (устранение дефектов) группы "ЗСП"</v>
          </cell>
        </row>
        <row r="4">
          <cell r="A4" t="str">
            <v>Аварийно-восстановительные работы (устранение дефектов) группы "Качественный анализ"</v>
          </cell>
        </row>
        <row r="5">
          <cell r="A5" t="str">
            <v>Аварийно-восстановительные работы (устранение дефектов) группы "Пирометрия"</v>
          </cell>
        </row>
        <row r="6">
          <cell r="A6" t="str">
            <v>Сварочные работы на аварийно- восстановительных работах (устранение дефектов) оборудования АиСИ</v>
          </cell>
        </row>
        <row r="7">
          <cell r="A7" t="str">
            <v>Текущий ремонт и т.о. в/о ТАИ группы "Расход и давление"</v>
          </cell>
        </row>
        <row r="8">
          <cell r="A8" t="str">
            <v>Текущий ремонт оборудования АиСИ группы "Автоматика"</v>
          </cell>
        </row>
        <row r="9">
          <cell r="A9" t="str">
            <v>Текущий ремонт оборудования АиСИ группы "ЗСП"</v>
          </cell>
        </row>
        <row r="10">
          <cell r="A10" t="str">
            <v>Текущий ремонт оборудования АиСИ группы "Качественный анализ"</v>
          </cell>
        </row>
        <row r="11">
          <cell r="A11" t="str">
            <v>Текущий ремонт оборудования АиСИ группы "Пирометрия"</v>
          </cell>
        </row>
        <row r="12">
          <cell r="A12" t="str">
            <v>Текущий ремонт станочного оборудования</v>
          </cell>
        </row>
        <row r="13">
          <cell r="A13" t="str">
            <v>Текущий ремонт холодильного оборудования</v>
          </cell>
        </row>
        <row r="14">
          <cell r="A14" t="str">
            <v>Техническое обслуживание оборудования АиСИ группы "Автоматика"</v>
          </cell>
        </row>
        <row r="15">
          <cell r="A15" t="str">
            <v>Техническое обслуживание оборудования АиСИ группы "ЗСП"</v>
          </cell>
        </row>
        <row r="16">
          <cell r="A16" t="str">
            <v>Техническое обслуживание оборудования АиСИ группы "Качественный анализ"</v>
          </cell>
        </row>
        <row r="17">
          <cell r="A17" t="str">
            <v>Техническое обслуживание оборудования АиСИ группы "Пирометрия"</v>
          </cell>
        </row>
        <row r="18">
          <cell r="A18" t="str">
            <v>Техническое обслуживание станочного оборудования</v>
          </cell>
        </row>
        <row r="19">
          <cell r="A19" t="str">
            <v>Техническое обслуживание холодильного оборудования</v>
          </cell>
        </row>
        <row r="20">
          <cell r="A20" t="str">
            <v>Подряд:</v>
          </cell>
        </row>
        <row r="21">
          <cell r="A21" t="str">
            <v>Замена кабельных коробов,  кабелей температурного контроля пароперегревателей</v>
          </cell>
        </row>
        <row r="22">
          <cell r="A22" t="str">
            <v>Изготовление и монтаж в компрессорной  двух щитов управления компрессорами</v>
          </cell>
        </row>
        <row r="23">
          <cell r="A23" t="str">
            <v>Изготовление и монтаж щитов управления ЗСУ, монтаж кабельных связей</v>
          </cell>
        </row>
        <row r="24">
          <cell r="A24" t="str">
            <v>Изготовление и монтаж щитов управления ЗСУ, монтаж кабельных связей</v>
          </cell>
        </row>
        <row r="25">
          <cell r="A25" t="str">
            <v>Локальные сети ВТ. Монтаж кабельной трассы и оптоволокна Центральный склад-ТТЦ с изготовлением коробов</v>
          </cell>
        </row>
        <row r="26">
          <cell r="A26" t="str">
            <v>Монтаж вторичных приборов серии КС1,КС2</v>
          </cell>
        </row>
        <row r="27">
          <cell r="A27" t="str">
            <v>Монтаж датчиков кислородомеров "ЭКОН"</v>
          </cell>
        </row>
        <row r="28">
          <cell r="A28" t="str">
            <v>Монтаж датчиков по расходу, перепаду давлений, давлению</v>
          </cell>
        </row>
        <row r="29">
          <cell r="A29" t="str">
            <v>Монтаж датчиков по уровню в ПВД №5,6,7 на отм.3м.</v>
          </cell>
        </row>
        <row r="30">
          <cell r="A30" t="str">
            <v>Монтаж дымомера ИЗА01</v>
          </cell>
        </row>
        <row r="31">
          <cell r="A31" t="str">
            <v>Монтаж кабеля КВВГ 14х1,5</v>
          </cell>
        </row>
        <row r="32">
          <cell r="A32" t="str">
            <v>Монтаж кабеля КВВГ 4х1,5</v>
          </cell>
        </row>
        <row r="33">
          <cell r="A33" t="str">
            <v>Монтаж кабеля КВВГ 7 на 1,5</v>
          </cell>
        </row>
        <row r="34">
          <cell r="A34" t="str">
            <v>Монтаж кабеля КМТВ 14 на 1,5</v>
          </cell>
        </row>
        <row r="35">
          <cell r="A35" t="str">
            <v>Монтаж кабеля КМТВ 7 на  1,5</v>
          </cell>
        </row>
        <row r="36">
          <cell r="A36" t="str">
            <v>Монтаж МЭО на рег.  И рег. "Р" в отборе</v>
          </cell>
        </row>
        <row r="37">
          <cell r="A37" t="str">
            <v>Монтаж соединительных коробок</v>
          </cell>
        </row>
        <row r="38">
          <cell r="A38" t="str">
            <v>Монтаж схемы управления электрифицированных задвижек; установка УКП</v>
          </cell>
        </row>
        <row r="39">
          <cell r="A39" t="str">
            <v>Монтаж установки осушки воздуха  для консервации ТГ №3</v>
          </cell>
        </row>
        <row r="40">
          <cell r="A40" t="str">
            <v>Монтаж установки осушки воздуха  для консервации ТГ №4</v>
          </cell>
        </row>
        <row r="41">
          <cell r="A41" t="str">
            <v>Перемонтаж закладных труб и кабеля к термодатчикам</v>
          </cell>
        </row>
      </sheetData>
      <sheetData sheetId="4" refreshError="1">
        <row r="1">
          <cell r="A1" t="str">
            <v xml:space="preserve">            Арматура</v>
          </cell>
        </row>
        <row r="2">
          <cell r="A2" t="str">
            <v>Вентиль  Ду 100, 15с58нж,  , шт</v>
          </cell>
        </row>
        <row r="3">
          <cell r="A3" t="str">
            <v>Вентиль  Ду 100, 15ч76п1,  , шт</v>
          </cell>
        </row>
        <row r="4">
          <cell r="A4" t="str">
            <v>Вентиль  Ду 25, 15ч9п2,  , шт</v>
          </cell>
        </row>
        <row r="5">
          <cell r="A5" t="str">
            <v>Вентиль  Ду 25, 15кч9п2,  , шт</v>
          </cell>
        </row>
        <row r="6">
          <cell r="A6" t="str">
            <v>Вентиль  Ду 25, 15ч8бр,  , шт</v>
          </cell>
        </row>
        <row r="7">
          <cell r="A7" t="str">
            <v>Вентиль  Ду 32, 15с27нж,  , шт</v>
          </cell>
        </row>
        <row r="8">
          <cell r="A8" t="str">
            <v>Вентиль  Ду 32, 893,  , шт</v>
          </cell>
        </row>
        <row r="9">
          <cell r="A9" t="str">
            <v>Вентиль  Ду 40, 15ч75п2,  , шт</v>
          </cell>
        </row>
        <row r="10">
          <cell r="A10" t="str">
            <v>Вентиль  Ду 50, 15ч14бк,  , шт</v>
          </cell>
        </row>
        <row r="11">
          <cell r="A11" t="str">
            <v>Вентиль  Ду 50, 15ч75п1,  , шт</v>
          </cell>
        </row>
        <row r="12">
          <cell r="A12" t="str">
            <v>Вентиль  Ду 50, 15ч75п2,  , шт</v>
          </cell>
        </row>
        <row r="13">
          <cell r="A13" t="str">
            <v>Вентиль  Ду 50, 15с58нж,  , шт</v>
          </cell>
        </row>
        <row r="14">
          <cell r="A14" t="str">
            <v>Вентиль  Ду 50, Т-107б,  , шт</v>
          </cell>
        </row>
        <row r="15">
          <cell r="A15" t="str">
            <v>Вентиль  Ду 50, Т-108б,  , шт</v>
          </cell>
        </row>
        <row r="16">
          <cell r="A16" t="str">
            <v>Вентиль  Ду 50, 15кч922бр,  , шт</v>
          </cell>
        </row>
        <row r="17">
          <cell r="A17" t="str">
            <v>Вентиль  Ду 50, Т-7б,  , шт</v>
          </cell>
        </row>
        <row r="18">
          <cell r="A18" t="str">
            <v>Вентиль  Ду 80, 15ч14бр,  , шт</v>
          </cell>
        </row>
        <row r="19">
          <cell r="A19" t="str">
            <v>Вентиль  Ду 80, 15c58нж,  , шт</v>
          </cell>
        </row>
        <row r="20">
          <cell r="A20" t="str">
            <v>Вентиль  Ду15, 15с27нж,  , шт</v>
          </cell>
        </row>
        <row r="21">
          <cell r="A21" t="str">
            <v>Вентиль  Ду20, 15с27нж,  , шт</v>
          </cell>
        </row>
        <row r="22">
          <cell r="A22" t="str">
            <v>Вентиль  Ду20, 15кч18р,  , шт</v>
          </cell>
        </row>
        <row r="23">
          <cell r="A23" t="str">
            <v>Вентиль  Ду25, 15с27нж,  , шт</v>
          </cell>
        </row>
        <row r="24">
          <cell r="A24" t="str">
            <v>Вентиль  Ду50, 15ч9бр,  , шт</v>
          </cell>
        </row>
        <row r="25">
          <cell r="A25" t="str">
            <v>Вентиль  Ду80, 15ч76п2,  , шт</v>
          </cell>
        </row>
        <row r="26">
          <cell r="A26" t="str">
            <v>Вентиль  Ду80, 15ч76п1,  , шт</v>
          </cell>
        </row>
        <row r="27">
          <cell r="A27" t="str">
            <v>Вентиль  Ду80, 15ч8п,  , шт</v>
          </cell>
        </row>
        <row r="28">
          <cell r="A28" t="str">
            <v>Вентиль Ду 100, 588-10-0,  , шт</v>
          </cell>
        </row>
        <row r="29">
          <cell r="A29" t="str">
            <v>Вентиль Ду 15, 15ч8п2,  , шт</v>
          </cell>
        </row>
        <row r="30">
          <cell r="A30" t="str">
            <v>Вентиль Ду 15, 15с27нж,  , шт</v>
          </cell>
        </row>
        <row r="31">
          <cell r="A31" t="str">
            <v>Вентиль Ду 15, 15кч18бр,  , шт</v>
          </cell>
        </row>
        <row r="32">
          <cell r="A32" t="str">
            <v>Вентиль Ду 150, 15ч91эм,  , шт</v>
          </cell>
        </row>
        <row r="33">
          <cell r="A33" t="str">
            <v>Вентиль Ду 150, 15ч14бр,  , шт</v>
          </cell>
        </row>
        <row r="34">
          <cell r="A34" t="str">
            <v>Вентиль Ду 20, 597-20-0,  , шт</v>
          </cell>
        </row>
        <row r="35">
          <cell r="A35" t="str">
            <v>Вентиль Ду 20, 15кч18р,  , шт</v>
          </cell>
        </row>
        <row r="36">
          <cell r="A36" t="str">
            <v>Вентиль Ду 20, 15ч8п2,  , шт</v>
          </cell>
        </row>
        <row r="37">
          <cell r="A37" t="str">
            <v>Вентиль Ду 20, 15кч18бр,  , шт</v>
          </cell>
        </row>
        <row r="38">
          <cell r="A38" t="str">
            <v>Вентиль Ду 32, 15ч9п2,  , шт</v>
          </cell>
        </row>
        <row r="39">
          <cell r="A39" t="str">
            <v>Вентиль Ду 32, 15ч75п2,  , шт</v>
          </cell>
        </row>
        <row r="40">
          <cell r="A40" t="str">
            <v>Вентиль Ду 32, 15ч8бр,  , шт</v>
          </cell>
        </row>
        <row r="41">
          <cell r="A41" t="str">
            <v>Вентиль Ду 32, 15кч16бр,  , шт</v>
          </cell>
        </row>
        <row r="42">
          <cell r="A42" t="str">
            <v>Вентиль Ду 32, 15кч 18бр,  , шт</v>
          </cell>
        </row>
        <row r="43">
          <cell r="A43" t="str">
            <v>Вентиль Ду 32, 1с-3-3,  , шт</v>
          </cell>
        </row>
        <row r="44">
          <cell r="A44" t="str">
            <v>Вентиль Ду 32, 15ч75п,  , шт</v>
          </cell>
        </row>
        <row r="45">
          <cell r="A45" t="str">
            <v>Вентиль Ду 32, 15кч16нж,  , шт</v>
          </cell>
        </row>
        <row r="46">
          <cell r="A46" t="str">
            <v>Вентиль Ду 40, 15ч75п1,  , шт</v>
          </cell>
        </row>
        <row r="47">
          <cell r="A47" t="str">
            <v>Вентиль Ду 40, 15с22нж,  , шт</v>
          </cell>
        </row>
        <row r="48">
          <cell r="A48" t="str">
            <v>Вентиль Ду 40, 894,  , шт</v>
          </cell>
        </row>
        <row r="49">
          <cell r="A49" t="str">
            <v>Вентиль Ду 50, 15ч8бк,  , шт</v>
          </cell>
        </row>
        <row r="50">
          <cell r="A50" t="str">
            <v>Вентиль Ду 50, 15ч9п2,  , шт</v>
          </cell>
        </row>
        <row r="51">
          <cell r="A51" t="str">
            <v>Вентиль Ду 50, 839-50-0,  , шт</v>
          </cell>
        </row>
        <row r="52">
          <cell r="A52" t="str">
            <v>Вентиль Ду 50, 15с22нж,  , шт</v>
          </cell>
        </row>
        <row r="53">
          <cell r="A53" t="str">
            <v>Вентиль Ду 50, 15кч19п2,  , шт</v>
          </cell>
        </row>
        <row r="54">
          <cell r="A54" t="str">
            <v>Вентиль Ду 50, 15ч8бр,  , шт</v>
          </cell>
        </row>
        <row r="55">
          <cell r="A55" t="str">
            <v>Вентиль Ду 50, 15ч16бр,  , шт</v>
          </cell>
        </row>
        <row r="56">
          <cell r="A56" t="str">
            <v>Вентиль Ду 50, 15нж958нж,  , шт</v>
          </cell>
        </row>
        <row r="57">
          <cell r="A57" t="str">
            <v>Вентиль Ду 50, 15ч6бр,  , шт</v>
          </cell>
        </row>
        <row r="58">
          <cell r="A58" t="str">
            <v>Вентиль Ду 50, 15ч8п2,  , шт</v>
          </cell>
        </row>
        <row r="59">
          <cell r="A59" t="str">
            <v>Вентиль Ду 50, 15кч922бр,  , шт</v>
          </cell>
        </row>
        <row r="60">
          <cell r="A60" t="str">
            <v>Вентиль Ду 50, 1с-7-1,1с-9-1,  , шт</v>
          </cell>
        </row>
        <row r="61">
          <cell r="A61" t="str">
            <v>Вентиль Ду 65, 838-65-Э,  , шт</v>
          </cell>
        </row>
        <row r="62">
          <cell r="A62" t="str">
            <v>Вентиль Ду 80, 15нж958нж,  , шт</v>
          </cell>
        </row>
        <row r="63">
          <cell r="A63" t="str">
            <v>Вентиль Ду10, 588-10-0,589-10-0,  , шт</v>
          </cell>
        </row>
        <row r="64">
          <cell r="A64" t="str">
            <v>Вентиль Ду10, 584-10-0,  , шт</v>
          </cell>
        </row>
        <row r="65">
          <cell r="A65" t="str">
            <v>Вентиль Ду10, 829-10-0,  , шт</v>
          </cell>
        </row>
        <row r="66">
          <cell r="A66" t="str">
            <v>Вентиль Ду15, 890,  , шт</v>
          </cell>
        </row>
        <row r="67">
          <cell r="A67" t="str">
            <v>Вентиль Ду15, 15ч8бр,  , шт</v>
          </cell>
        </row>
        <row r="68">
          <cell r="A68" t="str">
            <v>Вентиль Ду20, 588-20-0,  , шт</v>
          </cell>
        </row>
        <row r="69">
          <cell r="A69" t="str">
            <v>Вентиль Ду20, 573-20-0,  , шт</v>
          </cell>
        </row>
        <row r="70">
          <cell r="A70" t="str">
            <v>Вентиль Ду20, 839-50-0,  , шт</v>
          </cell>
        </row>
        <row r="71">
          <cell r="A71" t="str">
            <v>Вентиль Ду20, 891,  , шт</v>
          </cell>
        </row>
        <row r="72">
          <cell r="A72" t="str">
            <v>Вентиль Ду20, 15с12бт,  , шт</v>
          </cell>
        </row>
        <row r="73">
          <cell r="A73" t="str">
            <v>Вентиль Ду20, 589-20-0,  , шт</v>
          </cell>
        </row>
        <row r="74">
          <cell r="A74" t="str">
            <v>Вентиль Ду20, 597-20-0,  , шт</v>
          </cell>
        </row>
        <row r="75">
          <cell r="A75" t="str">
            <v>Вентиль Ду80, 1с-7-1,1с-9-1,  , шт</v>
          </cell>
        </row>
        <row r="76">
          <cell r="A76" t="str">
            <v>Вентиль Ду80, 15кч16бр,  , шт</v>
          </cell>
        </row>
        <row r="77">
          <cell r="A77" t="str">
            <v>Задвижка Ду 100, 30ч906бр,  , шт</v>
          </cell>
        </row>
        <row r="78">
          <cell r="A78" t="str">
            <v>Задвижка Ду 100, 30ч6бр,  , шт</v>
          </cell>
        </row>
        <row r="79">
          <cell r="A79" t="str">
            <v>Задвижка Ду 100, 880-100-Э,  , шт</v>
          </cell>
        </row>
        <row r="80">
          <cell r="A80" t="str">
            <v>Задвижка Ду 100, 883-100-Э,  , шт</v>
          </cell>
        </row>
        <row r="81">
          <cell r="A81" t="str">
            <v>Задвижка Ду 100, ЗЛ11025Сп2,  , шт</v>
          </cell>
        </row>
        <row r="82">
          <cell r="A82" t="str">
            <v>Задвижка Ду 100, ПФ11010-00,  , шт</v>
          </cell>
        </row>
        <row r="83">
          <cell r="A83" t="str">
            <v>Задвижка Ду 100, 712-100-Э,  , шт</v>
          </cell>
        </row>
        <row r="84">
          <cell r="A84" t="str">
            <v>Задвижка Ду 150, 886-150-ЦЗ,  , шт</v>
          </cell>
        </row>
        <row r="85">
          <cell r="A85" t="str">
            <v>Задвижка Ду 150, ЗЛ11025Сп1,  , шт</v>
          </cell>
        </row>
        <row r="86">
          <cell r="A86" t="str">
            <v>Задвижка Ду 150, 30с64нж,  , шт</v>
          </cell>
        </row>
        <row r="87">
          <cell r="A87" t="str">
            <v>Задвижка Ду 150, 30ч6бр,  , шт</v>
          </cell>
        </row>
        <row r="88">
          <cell r="A88" t="str">
            <v>Задвижка Ду 150, 886-150-КЗ,  , шт</v>
          </cell>
        </row>
        <row r="89">
          <cell r="A89" t="str">
            <v>Задвижка Ду 150, 30ч906бр,  , шт</v>
          </cell>
        </row>
        <row r="90">
          <cell r="A90" t="str">
            <v>Задвижка Ду 150, 806-150-Э,  , шт</v>
          </cell>
        </row>
        <row r="91">
          <cell r="A91" t="str">
            <v>Задвижка Ду 175, 883-175-Э,  , шт</v>
          </cell>
        </row>
        <row r="92">
          <cell r="A92" t="str">
            <v>Задвижка Ду 200, 30ч6бр,  , шт</v>
          </cell>
        </row>
        <row r="93">
          <cell r="A93" t="str">
            <v>Задвижка Ду 200, 2с-21-2,  , шт</v>
          </cell>
        </row>
        <row r="94">
          <cell r="A94" t="str">
            <v>Задвижка Ду 200, 30ч906бр,  , шт</v>
          </cell>
        </row>
        <row r="95">
          <cell r="A95" t="str">
            <v>Задвижка Ду 250, 30ч6бр,  , шт</v>
          </cell>
        </row>
        <row r="96">
          <cell r="A96" t="str">
            <v>Задвижка Ду 250, 883-250-Э,882-250-Э,  , шт</v>
          </cell>
        </row>
        <row r="97">
          <cell r="A97" t="str">
            <v>Задвижка Ду 250, 882-250-0,  , шт</v>
          </cell>
        </row>
        <row r="98">
          <cell r="A98" t="str">
            <v>Задвижка Ду 250, 882-250-Э,  , шт</v>
          </cell>
        </row>
        <row r="99">
          <cell r="A99" t="str">
            <v>Задвижка Ду 250, 882-250-Э,  , шт</v>
          </cell>
        </row>
        <row r="100">
          <cell r="A100" t="str">
            <v>Задвижка Ду 250, 30ч6бр,  , шт</v>
          </cell>
        </row>
        <row r="101">
          <cell r="A101" t="str">
            <v>Задвижка Ду 300, 30ч6бр,  , шт</v>
          </cell>
        </row>
        <row r="102">
          <cell r="A102" t="str">
            <v>Задвижка Ду 300, 30ч906бр,  , шт</v>
          </cell>
        </row>
        <row r="103">
          <cell r="A103" t="str">
            <v>Задвижка Ду 400, 30с972нж,  , шт</v>
          </cell>
        </row>
        <row r="104">
          <cell r="A104" t="str">
            <v>Задвижка Ду 400, 30ч6бр,  , шт</v>
          </cell>
        </row>
        <row r="105">
          <cell r="A105" t="str">
            <v>Задвижка Ду 400, 30ч906бр,  , шт</v>
          </cell>
        </row>
        <row r="106">
          <cell r="A106" t="str">
            <v>Задвижка Ду 500, 30с972нж,  , шт</v>
          </cell>
        </row>
        <row r="107">
          <cell r="A107" t="str">
            <v>Задвижка Ду 600, 30с972нж,  , шт</v>
          </cell>
        </row>
        <row r="108">
          <cell r="A108" t="str">
            <v>Задвижка Ду 800, 30с972нж,  , шт</v>
          </cell>
        </row>
        <row r="109">
          <cell r="A109" t="str">
            <v>Задвижки  Ду 100, ЗКЛ2-16,  , шт</v>
          </cell>
        </row>
        <row r="110">
          <cell r="A110" t="str">
            <v>Задвижки  Ду 200, ЗКЛ2-16,  , шт</v>
          </cell>
        </row>
        <row r="111">
          <cell r="A111" t="str">
            <v>Задвижки  Ду 200, ЗКЛПЭ-16,  , шт</v>
          </cell>
        </row>
        <row r="112">
          <cell r="A112" t="str">
            <v>Задвижки  Ду 300, ЗКЛ2-16,  , шт</v>
          </cell>
        </row>
        <row r="113">
          <cell r="A113" t="str">
            <v>Задвижки  Ду 300, ЗКЛПЭ-16,  , шт</v>
          </cell>
        </row>
        <row r="114">
          <cell r="A114" t="str">
            <v>Задвижки  Ду 50, ЗКЛПЭ-16,  , шт</v>
          </cell>
        </row>
        <row r="115">
          <cell r="A115" t="str">
            <v>Задвижки  Ду 80, ЗКЛПЭ-16,  , шт</v>
          </cell>
        </row>
        <row r="116">
          <cell r="A116" t="str">
            <v>Задвижки Ду 150, ЗЛ11025Сп2,  , шт</v>
          </cell>
        </row>
        <row r="117">
          <cell r="A117" t="str">
            <v>Задвижки Ду 200, 30с964нж,  , шт</v>
          </cell>
        </row>
        <row r="118">
          <cell r="A118" t="str">
            <v>Задвижки Ду 200, 30с64нж,  , шт</v>
          </cell>
        </row>
        <row r="119">
          <cell r="A119" t="str">
            <v>Задвижки Ду 200, Е-1435-200,  , шт</v>
          </cell>
        </row>
        <row r="120">
          <cell r="A120" t="str">
            <v>Задвижки Ду 250, 30с964нж,  , шт</v>
          </cell>
        </row>
        <row r="121">
          <cell r="A121" t="str">
            <v>Задвижки Ду 250, ЗЛ11025Сп2,  , шт</v>
          </cell>
        </row>
        <row r="122">
          <cell r="A122" t="str">
            <v>Задвижки Ду 250, 30с64нж,  , шт</v>
          </cell>
        </row>
        <row r="123">
          <cell r="A123" t="str">
            <v>Задвижки Ду 300, 30с964нж,  , шт</v>
          </cell>
        </row>
        <row r="124">
          <cell r="A124" t="str">
            <v>Задвижки Ду 50, 30ч6бк,  , шт</v>
          </cell>
        </row>
        <row r="125">
          <cell r="A125" t="str">
            <v>Задвижки Ду 80, 30ч6бк,  , шт</v>
          </cell>
        </row>
        <row r="126">
          <cell r="A126" t="str">
            <v>Задвижки Ду 80, 30ч6бр,  , шт</v>
          </cell>
        </row>
        <row r="127">
          <cell r="A127" t="str">
            <v>Задвижки Ду 80, ЗКЛ2-16,  , шт</v>
          </cell>
        </row>
        <row r="128">
          <cell r="A128" t="str">
            <v>Клапан дроссельный Ду 50, 811-50-Р,  , шт</v>
          </cell>
        </row>
        <row r="129">
          <cell r="A129" t="str">
            <v>Клапан импульсный Ду 20, 586-20-0а,  , шт</v>
          </cell>
        </row>
        <row r="130">
          <cell r="A130" t="str">
            <v>Клапан импульсный Ду 25, 112-25х2-0,  , шт</v>
          </cell>
        </row>
        <row r="131">
          <cell r="A131" t="str">
            <v>Клапан предохранит.главн. Ду 175, 392-175/95-0,  , шт</v>
          </cell>
        </row>
        <row r="132">
          <cell r="A132" t="str">
            <v>Клапан предохранит.главн. Ду 250, 111-250/400-0о,  , шт</v>
          </cell>
        </row>
        <row r="133">
          <cell r="A133" t="str">
            <v>Клапан предохранительный Ду50, Т-31М,  , шт</v>
          </cell>
        </row>
        <row r="134">
          <cell r="A134" t="str">
            <v>Клапан предохранительный Ду50, Т-131М,  , шт</v>
          </cell>
        </row>
        <row r="135">
          <cell r="A135" t="str">
            <v>Клапан регулирующий, Ду 10 Ру 64,  , шт</v>
          </cell>
        </row>
        <row r="136">
          <cell r="A136" t="str">
            <v>Клапаны  обратные  Ду 65, 842-65-0,  , шт</v>
          </cell>
        </row>
        <row r="137">
          <cell r="A137" t="str">
            <v>Клапаны обратные Ду 100, 19ч16р,  , шт</v>
          </cell>
        </row>
        <row r="138">
          <cell r="A138" t="str">
            <v>Клапаны обратные Ду 100, 19с17нж,  , шт</v>
          </cell>
        </row>
        <row r="139">
          <cell r="A139" t="str">
            <v>Клапаны обратные Ду 100, 803-100-0,  , шт</v>
          </cell>
        </row>
        <row r="140">
          <cell r="A140" t="str">
            <v>Клапаны обратные Ду 100, 16ч42р,  , шт</v>
          </cell>
        </row>
        <row r="141">
          <cell r="A141" t="str">
            <v>Клапаны обратные Ду 150, 19ч16р5,  , шт</v>
          </cell>
        </row>
        <row r="142">
          <cell r="A142" t="str">
            <v>Клапаны обратные Ду 20, 720-20-0,  , шт</v>
          </cell>
        </row>
        <row r="143">
          <cell r="A143" t="str">
            <v>Клапаны обратные Ду 200, 19ч16р,  , шт</v>
          </cell>
        </row>
        <row r="144">
          <cell r="A144" t="str">
            <v>Клапаны обратные Ду 200, 19с17нж,  , шт</v>
          </cell>
        </row>
        <row r="145">
          <cell r="A145" t="str">
            <v>Клапаны обратные Ду 200, 19ч16бр,  , шт</v>
          </cell>
        </row>
        <row r="146">
          <cell r="A146" t="str">
            <v>Клапаны обратные Ду 250, 19ч16р,  , шт</v>
          </cell>
        </row>
        <row r="147">
          <cell r="A147" t="str">
            <v>Клапаны обратные Ду 250, 935-250-0,  , шт</v>
          </cell>
        </row>
        <row r="148">
          <cell r="A148" t="str">
            <v>Клапаны обратные Ду 32, 16кч9бр,  , шт</v>
          </cell>
        </row>
        <row r="149">
          <cell r="A149" t="str">
            <v>Клапаны обратные Ду 50, 19ч16р5,  , шт</v>
          </cell>
        </row>
        <row r="150">
          <cell r="A150" t="str">
            <v>Клапаны обратные Ду 50, 19ч16р,  , шт</v>
          </cell>
        </row>
        <row r="151">
          <cell r="A151" t="str">
            <v>Клапаны обратные Ду 50, 19с17нж,  , шт</v>
          </cell>
        </row>
        <row r="152">
          <cell r="A152" t="str">
            <v>Клапаны обратные Ду 80, 19с17нж,  , шт</v>
          </cell>
        </row>
        <row r="153">
          <cell r="A153" t="str">
            <v>Клапаны регулирующие Ду 100, 868-100-Э,  , шт</v>
          </cell>
        </row>
        <row r="154">
          <cell r="A154" t="str">
            <v>Клапаны регулирующие Ду 100, 6с-7-2,6с-7-3,6с-2-2,  , шт</v>
          </cell>
        </row>
        <row r="155">
          <cell r="A155" t="str">
            <v>Клапаны регулирующие Ду 100, 6с-1-2,  , шт</v>
          </cell>
        </row>
        <row r="156">
          <cell r="A156" t="str">
            <v>Клапаны регулирующие Ду 100, 868-100-Э,  , шт</v>
          </cell>
        </row>
        <row r="157">
          <cell r="A157" t="str">
            <v>Клапаны регулирующие Ду 100, 807-100-Э,  , шт</v>
          </cell>
        </row>
        <row r="158">
          <cell r="A158" t="str">
            <v>Клапаны регулирующие Ду 150, 6с-1-2,  , шт</v>
          </cell>
        </row>
        <row r="159">
          <cell r="A159" t="str">
            <v>Клапаны регулирующие Ду 175, 811-175-Э,  , шт</v>
          </cell>
        </row>
        <row r="160">
          <cell r="A160" t="str">
            <v>Клапаны регулирующие Ду 20, 870-20-Э,  , шт</v>
          </cell>
        </row>
        <row r="161">
          <cell r="A161" t="str">
            <v>Клапаны регулирующие Ду 20/18, 751-20/18-0,  , шт</v>
          </cell>
        </row>
        <row r="162">
          <cell r="A162" t="str">
            <v>Клапаны регулирующие Ду 200, 6с-1-3,  , шт</v>
          </cell>
        </row>
        <row r="163">
          <cell r="A163" t="str">
            <v>Клапаны регулирующие Ду 250, 6с-8-3,  , шт</v>
          </cell>
        </row>
        <row r="164">
          <cell r="A164" t="str">
            <v>Клапаны регулирующие Ду 250, 916-250-7,  , шт</v>
          </cell>
        </row>
        <row r="165">
          <cell r="A165" t="str">
            <v>Клапаны регулирующие Ду 250, 916-250-Э,  , шт</v>
          </cell>
        </row>
        <row r="166">
          <cell r="A166" t="str">
            <v>Клапаны регулирующие Ду 250, 868-250-Э,  , шт</v>
          </cell>
        </row>
        <row r="167">
          <cell r="A167" t="str">
            <v>Клапаны регулирующие Ду 300, 6с-8-3,  , шт</v>
          </cell>
        </row>
        <row r="168">
          <cell r="A168" t="str">
            <v>Клапаны регулирующие Ду 50, Т-33б,  , шт</v>
          </cell>
        </row>
        <row r="169">
          <cell r="A169" t="str">
            <v>Клапаны регулирующие Ду 600, Т-33,  , шт</v>
          </cell>
        </row>
        <row r="170">
          <cell r="A170" t="str">
            <v>Клапаны регулирующие Ду 65, 868-65-Э,  , шт</v>
          </cell>
        </row>
        <row r="171">
          <cell r="A171" t="str">
            <v>Клапаны регулирующие Ду 65, 851-65-М,  , шт</v>
          </cell>
        </row>
        <row r="172">
          <cell r="A172" t="str">
            <v>Клапаны регулирующие Ду 80, 6с-2-1,  , шт</v>
          </cell>
        </row>
        <row r="173">
          <cell r="A173" t="str">
            <v>Клапаны регулирующие Ду 80, Т-34б,  , шт</v>
          </cell>
        </row>
        <row r="174">
          <cell r="A174" t="str">
            <v>Клапаны регулирующие Ду 80, 6с-9-1,  , шт</v>
          </cell>
        </row>
        <row r="175">
          <cell r="A175" t="str">
            <v xml:space="preserve">            Бумажная продукция</v>
          </cell>
        </row>
        <row r="176">
          <cell r="A176" t="str">
            <v>Бумага кабельн. для изоляц.силов.кабелей К-120,  , 23436-79, кг</v>
          </cell>
        </row>
        <row r="177">
          <cell r="A177" t="str">
            <v>Бумага оберточная,  , 8273-75, кг</v>
          </cell>
        </row>
        <row r="178">
          <cell r="A178" t="str">
            <v>Бумага чертежная,  , 597-73, 1000м2</v>
          </cell>
        </row>
        <row r="179">
          <cell r="A179" t="str">
            <v>Картон   электротехнический, б=0,5-3,0, 2824-86, т</v>
          </cell>
        </row>
        <row r="180">
          <cell r="A180" t="str">
            <v>Картон прокладочный 1мм, марка А, 9347-74, кг</v>
          </cell>
        </row>
        <row r="181">
          <cell r="A181" t="str">
            <v>Картон электроизол. рулон, ЭВ0,2-0,5, 2824-75, кг</v>
          </cell>
        </row>
        <row r="182">
          <cell r="A182" t="str">
            <v>Картон электроизоляционный лист, ЭВ 1-2, 2824-75, кг</v>
          </cell>
        </row>
        <row r="183">
          <cell r="A183" t="str">
            <v xml:space="preserve">            Прессшпан</v>
          </cell>
        </row>
        <row r="184">
          <cell r="A184" t="str">
            <v>Шкурка шлифовальная бумажная,  , 6456-82, м2</v>
          </cell>
        </row>
        <row r="185">
          <cell r="A185" t="str">
            <v xml:space="preserve">            Вспомог.оборудование</v>
          </cell>
        </row>
        <row r="186">
          <cell r="A186" t="str">
            <v>Вал, Ст45, 1050-88, шт</v>
          </cell>
        </row>
        <row r="187">
          <cell r="A187" t="str">
            <v>Клапан, Ст12х18Н9Т, 5632-72, шт</v>
          </cell>
        </row>
        <row r="188">
          <cell r="A188" t="str">
            <v>Кулачок, Ст20, 1050-88, шт</v>
          </cell>
        </row>
        <row r="189">
          <cell r="A189" t="str">
            <v>Пружина, проволока П, 9389-75, шт</v>
          </cell>
        </row>
        <row r="190">
          <cell r="A190" t="str">
            <v xml:space="preserve">            ГСМ</v>
          </cell>
        </row>
        <row r="191">
          <cell r="A191" t="str">
            <v>Бензин авиационный, Б-70, 1012--72, кг</v>
          </cell>
        </row>
        <row r="192">
          <cell r="A192" t="str">
            <v>Вазелин  конденсаторный,  , 5774-76, т</v>
          </cell>
        </row>
        <row r="193">
          <cell r="A193" t="str">
            <v>Глицерин сырой,  , 6823-77, т</v>
          </cell>
        </row>
        <row r="194">
          <cell r="A194" t="str">
            <v>Керосин осветительный,  , 4753-68, кг</v>
          </cell>
        </row>
        <row r="195">
          <cell r="A195" t="str">
            <v>Керосин техн., ОСТ38-01408-86,  , кг</v>
          </cell>
        </row>
        <row r="196">
          <cell r="A196" t="str">
            <v>Клей, 88-Н, ТУ38-105,1061-7, кг</v>
          </cell>
        </row>
        <row r="197">
          <cell r="A197" t="str">
            <v>Клей, БФ-2, 12172-74, кг</v>
          </cell>
        </row>
        <row r="198">
          <cell r="A198" t="str">
            <v>Клей  силикатный, ТУ 5-15-433-75,  , кг</v>
          </cell>
        </row>
        <row r="199">
          <cell r="A199" t="str">
            <v>Клей резиновый, 88НП-35,ТУ 38-105268-79,  , кг</v>
          </cell>
        </row>
        <row r="200">
          <cell r="A200" t="str">
            <v>Масло инд., И-50А, 20799-75, кг</v>
          </cell>
        </row>
        <row r="201">
          <cell r="A201" t="str">
            <v>Масло индустриальное, И-50А, 20799-88, кг</v>
          </cell>
        </row>
        <row r="202">
          <cell r="A202" t="str">
            <v>Масло турбинное,  , 32-74, т</v>
          </cell>
        </row>
        <row r="203">
          <cell r="A203" t="str">
            <v>Парафин,  , 23683-79, кг</v>
          </cell>
        </row>
        <row r="204">
          <cell r="A204" t="str">
            <v>Паста, ВНИИ НП-232, 14068-79, т</v>
          </cell>
        </row>
        <row r="205">
          <cell r="A205" t="str">
            <v>Паста алмазная,  ,  , кг</v>
          </cell>
        </row>
        <row r="206">
          <cell r="A206" t="str">
            <v>Паста типа ГОИ, ПХЗ(№3), ТУ6-18-173-80, кг</v>
          </cell>
        </row>
        <row r="207">
          <cell r="A207" t="str">
            <v>Силикагель техн.,  , 3956-76, кг</v>
          </cell>
        </row>
        <row r="208">
          <cell r="A208" t="str">
            <v>Скипидар,  , 1571-82, т</v>
          </cell>
        </row>
        <row r="209">
          <cell r="A209" t="str">
            <v>Смазка, циатим-201, 6267-74, кг</v>
          </cell>
        </row>
        <row r="210">
          <cell r="A210" t="str">
            <v>Смазка, циатам-202, 11110-75, кг</v>
          </cell>
        </row>
        <row r="211">
          <cell r="A211" t="str">
            <v>Смазка, 1-13 жировая, ОСТ3801145-80, кг</v>
          </cell>
        </row>
        <row r="212">
          <cell r="A212" t="str">
            <v>Смазка, ЦИАТИМ-221, 9433-80, кг</v>
          </cell>
        </row>
        <row r="213">
          <cell r="A213" t="str">
            <v>Смазка графитная, СКа2/6-г3, 3333-80, кг</v>
          </cell>
        </row>
        <row r="214">
          <cell r="A214" t="str">
            <v>Смазка индустриальная, И-50А, 20799-88, кг</v>
          </cell>
        </row>
        <row r="215">
          <cell r="A215" t="str">
            <v>Смазка консталин, УТ-1, 1957-73, кг</v>
          </cell>
        </row>
        <row r="216">
          <cell r="A216" t="str">
            <v>Смазка(солидол), Ж-СКа2/6-2, 1033-79, кг</v>
          </cell>
        </row>
        <row r="217">
          <cell r="A217" t="str">
            <v>Смола эпоксидная неотвержденная,  , 10587-76, кг</v>
          </cell>
        </row>
        <row r="218">
          <cell r="A218" t="str">
            <v>Солидол,  , 4366-76, т</v>
          </cell>
        </row>
        <row r="219">
          <cell r="A219" t="str">
            <v>Тавот(солидол жировой), Ж, 1033-79, т</v>
          </cell>
        </row>
        <row r="220">
          <cell r="A220" t="str">
            <v xml:space="preserve">            Запчасти к насос.оборудов</v>
          </cell>
        </row>
        <row r="221">
          <cell r="A221" t="str">
            <v>Вал, Ст35, 1050-88, шт</v>
          </cell>
        </row>
        <row r="222">
          <cell r="A222" t="str">
            <v>Вал, 12х18Н9Т, 5949-45, шт</v>
          </cell>
        </row>
        <row r="223">
          <cell r="A223" t="str">
            <v>Вал карданный, Ст45, 1050-88, шт</v>
          </cell>
        </row>
        <row r="224">
          <cell r="A224" t="str">
            <v>Вкладыш задн.половина, Ст20,резина,  , шт</v>
          </cell>
        </row>
        <row r="225">
          <cell r="A225" t="str">
            <v>Вкладыш перед.половина, Ст20,резина,  , шт</v>
          </cell>
        </row>
        <row r="226">
          <cell r="A226" t="str">
            <v>Втулка, Бр05Ц5С5, 613-79, шт</v>
          </cell>
        </row>
        <row r="227">
          <cell r="A227" t="str">
            <v>Втулка, Ст40Х, 10702-78, шт</v>
          </cell>
        </row>
        <row r="228">
          <cell r="A228" t="str">
            <v>Втулка  защитная, Ст20, 1050-88, шт</v>
          </cell>
        </row>
        <row r="229">
          <cell r="A229" t="str">
            <v>Втулка  защитная, Ст 45, 1050-88, шт</v>
          </cell>
        </row>
        <row r="230">
          <cell r="A230" t="str">
            <v>Втулка  защитная, 12х18Н9Т, 5949-75, шт</v>
          </cell>
        </row>
        <row r="231">
          <cell r="A231" t="str">
            <v>Втулка  направляющая, СЧ20, 1412-85, шт</v>
          </cell>
        </row>
        <row r="232">
          <cell r="A232" t="str">
            <v>Втулка защитная, СЧ 20, 1412-85, шт</v>
          </cell>
        </row>
        <row r="233">
          <cell r="A233" t="str">
            <v>Втулка защитная, 06ХН28МДТЛ, ТУ26-6-1414-85, шт</v>
          </cell>
        </row>
        <row r="234">
          <cell r="A234" t="str">
            <v>Втулка защитная, 06ХН28МДТЛ, ТУ26-06-1414-86, шт</v>
          </cell>
        </row>
        <row r="235">
          <cell r="A235" t="str">
            <v>Втулка защитная, 10х17Н13М2Т, 5949-75, шт</v>
          </cell>
        </row>
        <row r="236">
          <cell r="A236" t="str">
            <v>Втулка сальника, Ст45, 1050-88, шт</v>
          </cell>
        </row>
        <row r="237">
          <cell r="A237" t="str">
            <v>Втулка упорная, Ст20, 1050-88, шт</v>
          </cell>
        </row>
        <row r="238">
          <cell r="A238" t="str">
            <v>Втулка шатуна, Бр05 Ц5С5, 613-79, шт</v>
          </cell>
        </row>
        <row r="239">
          <cell r="A239" t="str">
            <v>Грундбукса, Ст3, 380-88, шт</v>
          </cell>
        </row>
        <row r="240">
          <cell r="A240" t="str">
            <v>Грундбукса, 10х17Н13М2Т, 5949-75, шт</v>
          </cell>
        </row>
        <row r="241">
          <cell r="A241" t="str">
            <v>Грундбукса П 60х80, Фторопласт сита,  , шт</v>
          </cell>
        </row>
        <row r="242">
          <cell r="A242" t="str">
            <v>Диск, ИЧХ28, 7769-82, шт</v>
          </cell>
        </row>
        <row r="243">
          <cell r="A243" t="str">
            <v>Колесо рабочее, 12х18Н12МЗТЛ, 977-88, шт</v>
          </cell>
        </row>
        <row r="244">
          <cell r="A244" t="str">
            <v>Колесо рабочее, СЧ20, 1412-85, шт</v>
          </cell>
        </row>
        <row r="245">
          <cell r="A245" t="str">
            <v>Колесо рабочее, ЧС 15, 7769-82, шт</v>
          </cell>
        </row>
        <row r="246">
          <cell r="A246" t="str">
            <v>Колесо рабочее, 12х18Н9ТЛ, 977-88, шт</v>
          </cell>
        </row>
        <row r="247">
          <cell r="A247" t="str">
            <v>Колесо рабочее, ИЧХ28, 7769-82, шт</v>
          </cell>
        </row>
        <row r="248">
          <cell r="A248" t="str">
            <v>Колесо рабочее, Ст3,резина, 380-88, шт</v>
          </cell>
        </row>
        <row r="249">
          <cell r="A249" t="str">
            <v>Колесо рабочее, 12х18Н9ТЛ, 977-88, шт</v>
          </cell>
        </row>
        <row r="250">
          <cell r="A250" t="str">
            <v>Колесо червячное, СЧ15,Бр05Ц5С5, 1412-85,613-79, шт</v>
          </cell>
        </row>
        <row r="251">
          <cell r="A251" t="str">
            <v>Кольца втулок муфты, резина ТМКЩ-С, 7338-90, кг</v>
          </cell>
        </row>
        <row r="252">
          <cell r="A252" t="str">
            <v>Кольцо  сальника, 12х18Н9Т, 5949-75, шт</v>
          </cell>
        </row>
        <row r="253">
          <cell r="A253" t="str">
            <v>Кольцо  уплотняющее, 10х17Н13М2Т, 5949-75, шт</v>
          </cell>
        </row>
        <row r="254">
          <cell r="A254" t="str">
            <v>Кольцо отбойное, Ст3, 380-88, шт</v>
          </cell>
        </row>
        <row r="255">
          <cell r="A255" t="str">
            <v>Кольцо сальника, СЧ20, 1412-85, шт</v>
          </cell>
        </row>
        <row r="256">
          <cell r="A256" t="str">
            <v>Кольцо сальника, капрон,  , шт</v>
          </cell>
        </row>
        <row r="257">
          <cell r="A257" t="str">
            <v>Кольцо сальника, 10х17Н13М2Т, 5949-75, шт</v>
          </cell>
        </row>
        <row r="258">
          <cell r="A258" t="str">
            <v>Кольцо уплотнительное, Ст45, 1050-88, шт</v>
          </cell>
        </row>
        <row r="259">
          <cell r="A259" t="str">
            <v>Кольцо уплотняющее, СЧ20, 1412-85, шт</v>
          </cell>
        </row>
        <row r="260">
          <cell r="A260" t="str">
            <v>Кольцо уплотняющее, 12х18Н9Т, 5949-75, шт</v>
          </cell>
        </row>
        <row r="261">
          <cell r="A261" t="str">
            <v>Корпус, ЧС 15, 7769-82, шт</v>
          </cell>
        </row>
        <row r="262">
          <cell r="A262" t="str">
            <v>Корпус  сальника, 12х18Н9ТЛ, 977-88, шт</v>
          </cell>
        </row>
        <row r="263">
          <cell r="A263" t="str">
            <v>Корпус всасывающий, СЧ 18-36, 1414-85, шт</v>
          </cell>
        </row>
        <row r="264">
          <cell r="A264" t="str">
            <v>Корпус клапана, Ст 12х18 Н9Т, 5632-72, шт</v>
          </cell>
        </row>
        <row r="265">
          <cell r="A265" t="str">
            <v>Корпус насоса, 12х18Н9ТЛ, 977-88, шт</v>
          </cell>
        </row>
        <row r="266">
          <cell r="A266" t="str">
            <v>Крышка  сальника, 12х18Н9ТЛ, 977-88, шт</v>
          </cell>
        </row>
        <row r="267">
          <cell r="A267" t="str">
            <v>Крышка сальника, СЧ20, 1412-85, шт</v>
          </cell>
        </row>
        <row r="268">
          <cell r="A268" t="str">
            <v>Крышка сальника, Ал9, 1583-89, шт</v>
          </cell>
        </row>
        <row r="269">
          <cell r="A269" t="str">
            <v>Манжета П60х80, Фторопласт-4ПН, 10007-80, шт</v>
          </cell>
        </row>
        <row r="270">
          <cell r="A270" t="str">
            <v>Обойма, СТ20, 1050-88, шт</v>
          </cell>
        </row>
        <row r="271">
          <cell r="A271" t="str">
            <v>Отвод, ИЧХ28, 7769-82, шт</v>
          </cell>
        </row>
        <row r="272">
          <cell r="A272" t="str">
            <v>Палец, Ст12хН3А, 4543-71, шт</v>
          </cell>
        </row>
        <row r="273">
          <cell r="A273" t="str">
            <v>Палец, Ст45, 1050-88, шт</v>
          </cell>
        </row>
        <row r="274">
          <cell r="A274" t="str">
            <v>Палец  муфты, Ст45, 1050-88, шт</v>
          </cell>
        </row>
        <row r="275">
          <cell r="A275" t="str">
            <v>Палец ползуна, Ст20, 1050-88, шт</v>
          </cell>
        </row>
        <row r="276">
          <cell r="A276" t="str">
            <v>Палец резиновый, шнур 2С-20, 6467-79, шт</v>
          </cell>
        </row>
        <row r="277">
          <cell r="A277" t="str">
            <v>Патрубок всасывающ., 12х18Н12МЗТЛ, 977-88, шт</v>
          </cell>
        </row>
        <row r="278">
          <cell r="A278" t="str">
            <v>Плунжер, Ст12х18Н9Т, 5632-72, шт</v>
          </cell>
        </row>
        <row r="279">
          <cell r="A279" t="str">
            <v>Подвод, ИЧХ28, 7769-82, шт</v>
          </cell>
        </row>
        <row r="280">
          <cell r="A280" t="str">
            <v>Ползун, Сч15, 1412-85, шт</v>
          </cell>
        </row>
        <row r="281">
          <cell r="A281" t="str">
            <v>Ползун, Ст45, 1050-88, шт</v>
          </cell>
        </row>
        <row r="282">
          <cell r="A282" t="str">
            <v>Пробка колпачковая, 06ХН28МДТЛ, ту26-06-1414-85, шт</v>
          </cell>
        </row>
        <row r="283">
          <cell r="A283" t="str">
            <v>Седло, Ст 12х18 Н9Т, 5632-72, шт</v>
          </cell>
        </row>
        <row r="284">
          <cell r="A284" t="str">
            <v>Скоба, СЧ20, 1412, шт</v>
          </cell>
        </row>
        <row r="285">
          <cell r="A285" t="str">
            <v>Червяк, Ст 45, 1050-88, шт</v>
          </cell>
        </row>
        <row r="286">
          <cell r="A286" t="str">
            <v>Шарик П,44,45П, ГОСТ3722-81, 801-78, шт</v>
          </cell>
        </row>
        <row r="287">
          <cell r="A287" t="str">
            <v>Шарик П57,149П, ШХ-15, 801-78, шт</v>
          </cell>
        </row>
        <row r="288">
          <cell r="A288" t="str">
            <v>Штуцер, ЧС15, 7769-82, шт</v>
          </cell>
        </row>
        <row r="289">
          <cell r="A289" t="str">
            <v>Штуцер, 12Х18Н9ТЛ, 977-88, шт</v>
          </cell>
        </row>
        <row r="290">
          <cell r="A290" t="str">
            <v>Штуцер, 10х17Н13М2Т, 5949-75, шт</v>
          </cell>
        </row>
        <row r="291">
          <cell r="A291" t="str">
            <v xml:space="preserve">            Запчасти к турб.оборудованию</v>
          </cell>
        </row>
        <row r="292">
          <cell r="A292" t="str">
            <v>Букса, Ст15х11МФ, 5632-72, шт</v>
          </cell>
        </row>
        <row r="293">
          <cell r="A293" t="str">
            <v>Валик       d50, Ст 38 ХМЮА, 4543-71, шт</v>
          </cell>
        </row>
        <row r="294">
          <cell r="A294" t="str">
            <v>Валоповоротное устройство, БТ-183621,  , 1000м</v>
          </cell>
        </row>
        <row r="295">
          <cell r="A295" t="str">
            <v>Втулка, Ст38х2МЮА, 4543-71, шт</v>
          </cell>
        </row>
        <row r="296">
          <cell r="A296" t="str">
            <v>Втулка плавающая, Ст3,Бр-83, 380-88,1320-74, шт</v>
          </cell>
        </row>
        <row r="297">
          <cell r="A297" t="str">
            <v>Детали  соединения ротора ВД и СД,  ,  , 1000м</v>
          </cell>
        </row>
        <row r="298">
          <cell r="A298" t="str">
            <v>Клапан боковой левый  d 90, БТ-160565,  , 1000м</v>
          </cell>
        </row>
        <row r="299">
          <cell r="A299" t="str">
            <v>Клапан боковой правый  d 125, БТ-159825,  , 1000м</v>
          </cell>
        </row>
        <row r="300">
          <cell r="A300" t="str">
            <v>Клапан верхний       d 125, БТ-168560,  , 1000м</v>
          </cell>
        </row>
        <row r="301">
          <cell r="A301" t="str">
            <v>Клапан стопорный  d 300, БТ-168200,  , шт</v>
          </cell>
        </row>
        <row r="302">
          <cell r="A302" t="str">
            <v>Клапан стопорный d 300, БТ-211918,  , 1000м</v>
          </cell>
        </row>
        <row r="303">
          <cell r="A303" t="str">
            <v>Кольцо плавающее импллера, Ст3,Б-83, 380-88,1320-74, шт</v>
          </cell>
        </row>
        <row r="304">
          <cell r="A304" t="str">
            <v>Кольцо плавающее( переднее,среднее)(, Ст25,Б-73, 1050-74,1320-74, шт</v>
          </cell>
        </row>
        <row r="305">
          <cell r="A305" t="str">
            <v>Крепеж обойм переднего  уплотнения ЦСД,  ,  , 1000м</v>
          </cell>
        </row>
        <row r="306">
          <cell r="A306" t="str">
            <v>Крепеж обойм переднего упл.ЦВД,  ,  , 1000м</v>
          </cell>
        </row>
        <row r="307">
          <cell r="A307" t="str">
            <v>Кулак клапана(№1,2,3,4), Ст 40Х, 4543-71, шт</v>
          </cell>
        </row>
        <row r="308">
          <cell r="A308" t="str">
            <v>Кулачковое распред.устройство, БТ-213775,  , шт</v>
          </cell>
        </row>
        <row r="309">
          <cell r="A309" t="str">
            <v>Кулачковое распределительное устройство, БТ-168500,  , 1000м</v>
          </cell>
        </row>
        <row r="310">
          <cell r="A310" t="str">
            <v>Муфта  соединит.(между валами ЦСД и ЦНД), БТ-168687,  , 1000м</v>
          </cell>
        </row>
        <row r="311">
          <cell r="A311" t="str">
            <v>Муфта соед. (между валами турб. и генератора), БТ-183422,  , шт</v>
          </cell>
        </row>
        <row r="312">
          <cell r="A312" t="str">
            <v>Над бандажные уплотнения 2-9 ступенчатые ЦВД и 10-14 ступен. ЦСД,  ,  , 1000м</v>
          </cell>
        </row>
        <row r="313">
          <cell r="A313" t="str">
            <v>Насосная группа,  ,  , 1000м</v>
          </cell>
        </row>
        <row r="314">
          <cell r="A314" t="str">
            <v>Обоймы  ЦСД,  ,  , 1000м</v>
          </cell>
        </row>
        <row r="315">
          <cell r="A315" t="str">
            <v>Ось, Ст40Х, 4543-71, шт</v>
          </cell>
        </row>
        <row r="316">
          <cell r="A316" t="str">
            <v>Палец д50, Ст38х2МЮА, 4543-71, шт</v>
          </cell>
        </row>
        <row r="317">
          <cell r="A317" t="str">
            <v>Ролик, Ст 20Х, 4543-71, шт</v>
          </cell>
        </row>
        <row r="318">
          <cell r="A318" t="str">
            <v>Сектор, Ст 38ХМЮА, 4543-71, шт</v>
          </cell>
        </row>
        <row r="319">
          <cell r="A319" t="str">
            <v>Трубы перепускные ЦВД, цилиндр высокого давления,  , 1000м</v>
          </cell>
        </row>
        <row r="320">
          <cell r="A320" t="str">
            <v>Уплотнение  ЦНД(правое,левое),  ,  , 1000м</v>
          </cell>
        </row>
        <row r="321">
          <cell r="A321" t="str">
            <v>Уплотнение заднее ЦВД,  ,  , 1000м</v>
          </cell>
        </row>
        <row r="322">
          <cell r="A322" t="str">
            <v>Уплотнение заднее ЦСД,  ,  , 1000м</v>
          </cell>
        </row>
        <row r="323">
          <cell r="A323" t="str">
            <v>Уплотнение переднее ЦВД,  ,  , 1000м</v>
          </cell>
        </row>
        <row r="324">
          <cell r="A324" t="str">
            <v>Уплотнение переднее ЦСД,  ,  , 1000м</v>
          </cell>
        </row>
        <row r="325">
          <cell r="A325" t="str">
            <v>Уплотнение промежуточное ЦВД,  ,  , 1000м</v>
          </cell>
        </row>
        <row r="326">
          <cell r="A326" t="str">
            <v>Уплотнение промежуточное ЦНД,  ,  , 1000м</v>
          </cell>
        </row>
        <row r="327">
          <cell r="A327" t="str">
            <v>Уплотнение промежуточное ЦСД,  ,  , 1000м</v>
          </cell>
        </row>
        <row r="328">
          <cell r="A328" t="str">
            <v>ЦВД  с  крепежом, БТ-167855-1,  , 1000м</v>
          </cell>
        </row>
        <row r="329">
          <cell r="A329" t="str">
            <v>ЦСД с крепежом,  ,  , 1000м</v>
          </cell>
        </row>
        <row r="330">
          <cell r="A330" t="str">
            <v>Шестерня, Ст 38 ХМЮА, 4543-71, шт</v>
          </cell>
        </row>
        <row r="331">
          <cell r="A331" t="str">
            <v>Шток, Ст 20х12ВНМФ, 20072-74, шт</v>
          </cell>
        </row>
        <row r="332">
          <cell r="A332" t="str">
            <v xml:space="preserve">            Запчасти к электрооборудованию</v>
          </cell>
        </row>
        <row r="333">
          <cell r="A333" t="str">
            <v>авт.выключатель, АП-50-3МТ,  , шт</v>
          </cell>
        </row>
        <row r="334">
          <cell r="A334" t="str">
            <v>автомат на 1500А, АВМ-15,  , шт</v>
          </cell>
        </row>
        <row r="335">
          <cell r="A335" t="str">
            <v>автомат на 400 А, АВМ-4и,  , шт</v>
          </cell>
        </row>
        <row r="336">
          <cell r="A336" t="str">
            <v>автоматы на 80А и 100А, А 3124,  , шт</v>
          </cell>
        </row>
        <row r="337">
          <cell r="A337" t="str">
            <v>пакетный выключатель, ПВЗ-60-43,  , шт</v>
          </cell>
        </row>
        <row r="338">
          <cell r="A338" t="str">
            <v>пускатель электромагнитный, ПАЕ-500,  , шт</v>
          </cell>
        </row>
        <row r="339">
          <cell r="A339" t="str">
            <v>пускатель электромагнитный, ПАЕ-612,  , шт</v>
          </cell>
        </row>
        <row r="340">
          <cell r="A340" t="str">
            <v>распред.пункт с 10фидерн.автоматоми на 400А, ПР-9332,  , шт</v>
          </cell>
        </row>
        <row r="341">
          <cell r="A341" t="str">
            <v>рубильник на 1500А, 2315,  , шт</v>
          </cell>
        </row>
        <row r="342">
          <cell r="A342" t="str">
            <v>рубильник на 600А,  ,  , шт</v>
          </cell>
        </row>
        <row r="343">
          <cell r="A343" t="str">
            <v>светильник, НСР-200,  , шт</v>
          </cell>
        </row>
        <row r="344">
          <cell r="A344" t="str">
            <v>светильник, НСП-200,  , шт</v>
          </cell>
        </row>
        <row r="345">
          <cell r="A345" t="str">
            <v>трансформатор однофазный, ОСО-0,25, 220/12, шт</v>
          </cell>
        </row>
        <row r="346">
          <cell r="A346" t="str">
            <v>трансформатор трехфазный, ТСЗ-2,5/1,  , шт</v>
          </cell>
        </row>
        <row r="347">
          <cell r="A347" t="str">
            <v>щиток осветит., ОЩ-6,  , шт</v>
          </cell>
        </row>
        <row r="348">
          <cell r="A348" t="str">
            <v>щиток осветит., ОЩ-12,  , шт</v>
          </cell>
        </row>
        <row r="349">
          <cell r="A349" t="str">
            <v xml:space="preserve">            Запчасти КИП</v>
          </cell>
        </row>
        <row r="350">
          <cell r="A350" t="str">
            <v>блок управления регулятором, БУ-21,  , шт</v>
          </cell>
        </row>
        <row r="351">
          <cell r="A351" t="str">
            <v>датчик напоромер,  , ТУ 25.02.160.21, шт</v>
          </cell>
        </row>
        <row r="352">
          <cell r="A352" t="str">
            <v>дифманометр мембранный, ДМ мод.3583М, ТУ25.02.031.696, шт</v>
          </cell>
        </row>
        <row r="353">
          <cell r="A353" t="str">
            <v>индикатор полож.унифицированный, ИПУ,  , шт</v>
          </cell>
        </row>
        <row r="354">
          <cell r="A354" t="str">
            <v>манометр показывающий, ОБМ1-160,  , шт</v>
          </cell>
        </row>
        <row r="355">
          <cell r="A355" t="str">
            <v>манометр электрич.дистанционный, МЭД мод.22365,  , шт</v>
          </cell>
        </row>
        <row r="356">
          <cell r="A356" t="str">
            <v>манометр электроконтактный, ЭКМ-19,  , шт</v>
          </cell>
        </row>
        <row r="357">
          <cell r="A357" t="str">
            <v>механизм исполнительный электрический, МЭОК-25/100,  , шт</v>
          </cell>
        </row>
        <row r="358">
          <cell r="A358" t="str">
            <v>сигнализатор, факел-2,  , шт</v>
          </cell>
        </row>
        <row r="359">
          <cell r="A359" t="str">
            <v>термометр сопротивления,  , 288-80, шт</v>
          </cell>
        </row>
        <row r="360">
          <cell r="A360" t="str">
            <v xml:space="preserve">            Кабельная прдукция</v>
          </cell>
        </row>
        <row r="361">
          <cell r="A361" t="str">
            <v>Кабели силовые гибкие, КРПТ2,5-6, 13497-77, м</v>
          </cell>
        </row>
        <row r="362">
          <cell r="A362" t="str">
            <v>Кабель контрольный, КВВГ 4х1,5, 1508-78, 1000м</v>
          </cell>
        </row>
        <row r="363">
          <cell r="A363" t="str">
            <v>Кабель контрольный, КВВГ 10х1,5, 1508-78, 1000м</v>
          </cell>
        </row>
        <row r="364">
          <cell r="A364" t="str">
            <v>Кабель контрольный, КВВГ 14х1,5, 1508-78, 1000м</v>
          </cell>
        </row>
        <row r="365">
          <cell r="A365" t="str">
            <v>Кабель контрольный, КВВГ 14х2,5, 1508-78, 1000м</v>
          </cell>
        </row>
        <row r="366">
          <cell r="A366" t="str">
            <v>Кабель контрольный, КВВГ 19х2,5, 1508-78, 1000м</v>
          </cell>
        </row>
        <row r="367">
          <cell r="A367" t="str">
            <v>Кабель силовой, ААШвУх70, ту 16.КО9.022-8, 1000м</v>
          </cell>
        </row>
        <row r="368">
          <cell r="A368" t="str">
            <v>Кабель силовой, ААШвУх50, ту 16.КО9.022-8, 1000м</v>
          </cell>
        </row>
        <row r="369">
          <cell r="A369" t="str">
            <v>Кабель силовой, НРГ 3х10, ту 16.КО9.022-8, 1000м</v>
          </cell>
        </row>
        <row r="370">
          <cell r="A370" t="str">
            <v>Кабель силовой, НРГ 3х25+1х6, ту 16.КО9.022-8, 1000м</v>
          </cell>
        </row>
        <row r="371">
          <cell r="A371" t="str">
            <v>Кабель силовой, ШРПС 6х2,5, ту 16.КО9.022-8, 1000м</v>
          </cell>
        </row>
        <row r="372">
          <cell r="A372" t="str">
            <v>Кабель силовой гибкий,  , 433-73, м</v>
          </cell>
        </row>
        <row r="373">
          <cell r="A373" t="str">
            <v>Провод обмоточный, ПЭВ -1,56, ТУ 16.505.439-7, 1000м</v>
          </cell>
        </row>
        <row r="374">
          <cell r="A374" t="str">
            <v>Провод обмоточный, ПЭВ -1,6, ТУ 16.505.439-7, 1000м</v>
          </cell>
        </row>
        <row r="375">
          <cell r="A375" t="str">
            <v>Провод силовой, АПРИ 2,5мм2, 20520-80, 1000м</v>
          </cell>
        </row>
        <row r="376">
          <cell r="A376" t="str">
            <v>Провод силовой, АПР 4мм2, 20520-80, 1000м</v>
          </cell>
        </row>
        <row r="377">
          <cell r="A377" t="str">
            <v>Провод силовой, АППВ 2,5мм2, 20520-80, 1000м</v>
          </cell>
        </row>
        <row r="378">
          <cell r="A378" t="str">
            <v>Провод силовой, ПРГ 6мм2, ТУ 16.505.439-7, 1000м</v>
          </cell>
        </row>
        <row r="379">
          <cell r="A379" t="str">
            <v>Провод силовой, ПРЛ 4мм2, ТУ 16.505.439-7, 1000м</v>
          </cell>
        </row>
        <row r="380">
          <cell r="A380" t="str">
            <v>Провод силовой, ПРТО 4мм2, ТУ 16.505.439-7, 1000м</v>
          </cell>
        </row>
        <row r="381">
          <cell r="A381" t="str">
            <v>Провода гибкие с резиновой изоляцией, 1,5-2,5, 2262-75, м</v>
          </cell>
        </row>
        <row r="382">
          <cell r="A382" t="str">
            <v xml:space="preserve">            Котельное оборудование</v>
          </cell>
        </row>
        <row r="383">
          <cell r="A383" t="str">
            <v>Вал,  , Н20.10.00.006.0, шт</v>
          </cell>
        </row>
        <row r="384">
          <cell r="A384" t="str">
            <v>Гляделки,  , ОСТ24,819,02,73, шт</v>
          </cell>
        </row>
        <row r="385">
          <cell r="A385" t="str">
            <v>Гребенки креплений экранов,  , СТП 17-71, шт</v>
          </cell>
        </row>
        <row r="386">
          <cell r="A386" t="str">
            <v>запально-защитные устройства,  , ОСТ 108,833,103, шт</v>
          </cell>
        </row>
        <row r="387">
          <cell r="A387" t="str">
            <v>Ижектор-питатель,  , 295-25-00В, шт</v>
          </cell>
        </row>
        <row r="388">
          <cell r="A388" t="str">
            <v>Колесо рабочее,  , Н20.06.00.003, шт</v>
          </cell>
        </row>
        <row r="389">
          <cell r="A389" t="str">
            <v>Крепеж,  ,  , т</v>
          </cell>
        </row>
        <row r="390">
          <cell r="A390" t="str">
            <v>Лазы,  , ОСТ 24,819,02,7, шт</v>
          </cell>
        </row>
        <row r="391">
          <cell r="A391" t="str">
            <v>Лопаточные аппараты горелок,  ,  , шт</v>
          </cell>
        </row>
        <row r="392">
          <cell r="A392" t="str">
            <v>полусекции конвективной части, сталь20, А-23337, шт</v>
          </cell>
        </row>
        <row r="393">
          <cell r="A393" t="str">
            <v>Разбрасыватель c отбойн.козырьком,  , 195-61-00, шт</v>
          </cell>
        </row>
        <row r="394">
          <cell r="A394" t="str">
            <v>Течки дроби с замедлителем однотрубным,  , 195-116-00Д, шт</v>
          </cell>
        </row>
        <row r="395">
          <cell r="A395" t="str">
            <v>трубы экранной части, сталь 20, ТУ14-3-460-75, шт</v>
          </cell>
        </row>
        <row r="396">
          <cell r="A396" t="str">
            <v>форсунки мазутные,  ,  , шт</v>
          </cell>
        </row>
        <row r="397">
          <cell r="A397" t="str">
            <v xml:space="preserve">            Лакокрасочные материалы</v>
          </cell>
        </row>
        <row r="398">
          <cell r="A398" t="str">
            <v>Бутанол,бутилацетат,  ,  , л</v>
          </cell>
        </row>
        <row r="399">
          <cell r="A399" t="str">
            <v>Грунтовка, ГФ-020, ТУ6-10-1642-77, кг</v>
          </cell>
        </row>
        <row r="400">
          <cell r="A400" t="str">
            <v>Керосин,  ,  , л</v>
          </cell>
        </row>
        <row r="401">
          <cell r="A401" t="str">
            <v>Краска "Тиккурила",  ,  , л</v>
          </cell>
        </row>
        <row r="402">
          <cell r="A402" t="str">
            <v>Краска маслянвя, МА-25, 8292-75, кг</v>
          </cell>
        </row>
        <row r="403">
          <cell r="A403" t="str">
            <v>Краска химостойкая для производств,агрессивных сред,  ,  , м2</v>
          </cell>
        </row>
        <row r="404">
          <cell r="A404" t="str">
            <v>Лак, БТ-99, 8017-74, кг</v>
          </cell>
        </row>
        <row r="405">
          <cell r="A405" t="str">
            <v>Лак, ПФ-231,  , л</v>
          </cell>
        </row>
        <row r="406">
          <cell r="A406" t="str">
            <v>Лак, НЦ-218,  , л</v>
          </cell>
        </row>
        <row r="407">
          <cell r="A407" t="str">
            <v>Лак, КО-85,  , л</v>
          </cell>
        </row>
        <row r="408">
          <cell r="A408" t="str">
            <v>Лак битумный, БТ-577М,  , кг</v>
          </cell>
        </row>
        <row r="409">
          <cell r="A409" t="str">
            <v>Лак полупроводящий, ПЛГ-233, ОБС504,404, кг</v>
          </cell>
        </row>
        <row r="410">
          <cell r="A410" t="str">
            <v>Лак полупроводящий, ПЛГ-234, ОБС504,404, кг</v>
          </cell>
        </row>
        <row r="411">
          <cell r="A411" t="str">
            <v>Лаки бакелитовые, ЛБС1-3, 901-78, кг</v>
          </cell>
        </row>
        <row r="412">
          <cell r="A412" t="str">
            <v>Олифа нат.,  , 7931-76, т</v>
          </cell>
        </row>
        <row r="413">
          <cell r="A413" t="str">
            <v>Олифа оксоль,  , 190-78, т</v>
          </cell>
        </row>
        <row r="414">
          <cell r="A414" t="str">
            <v>Растворитель, Р-4, 7827-74, кг</v>
          </cell>
        </row>
        <row r="415">
          <cell r="A415" t="str">
            <v>Растворитель для лакокрасочных материалов, 646, 18188-72, кг</v>
          </cell>
        </row>
        <row r="416">
          <cell r="A416" t="str">
            <v>Скипидар,  ,  , л</v>
          </cell>
        </row>
        <row r="417">
          <cell r="A417" t="str">
            <v>Сурик свинцовый, М-3, 19151-73, т</v>
          </cell>
        </row>
        <row r="418">
          <cell r="A418" t="str">
            <v>Уайт-спирит,  , 3134-78, кг</v>
          </cell>
        </row>
        <row r="419">
          <cell r="A419" t="str">
            <v>Ультрамарин синий сухой, УС,ОСТ 6-10-404-77,  , т</v>
          </cell>
        </row>
        <row r="420">
          <cell r="A420" t="str">
            <v>Флюс, 209, МРТУ6-09-4935-6, кг</v>
          </cell>
        </row>
        <row r="421">
          <cell r="A421" t="str">
            <v>Эмаль, ГФ-92ХС, 9151-75, кг</v>
          </cell>
        </row>
        <row r="422">
          <cell r="A422" t="str">
            <v>Эмаль, МЛ-12, 9754-76, кг</v>
          </cell>
        </row>
        <row r="423">
          <cell r="A423" t="str">
            <v>Эмаль, АКО-3, ЛЭО"Энергия", кг</v>
          </cell>
        </row>
        <row r="424">
          <cell r="A424" t="str">
            <v>Эмаль, ПФ-115,  , кг</v>
          </cell>
        </row>
        <row r="425">
          <cell r="A425" t="str">
            <v>Эмаль серая, ХВ-785, 7313-75, кг</v>
          </cell>
        </row>
        <row r="426">
          <cell r="A426" t="str">
            <v xml:space="preserve">            Металл</v>
          </cell>
        </row>
        <row r="427">
          <cell r="A427" t="str">
            <v>Балка 10,12,16Б1,20,30Б1,  ,  , т</v>
          </cell>
        </row>
        <row r="428">
          <cell r="A428" t="str">
            <v>Балка двутавровая 20Б1,35Б2,36М Ст3СП5,L=12м,  ,  , т</v>
          </cell>
        </row>
        <row r="429">
          <cell r="A429" t="str">
            <v>Балки  и швеллеры, ГОСТ 535-79, 8239-72,8240-72, т</v>
          </cell>
        </row>
        <row r="430">
          <cell r="A430" t="str">
            <v>Канат ст д 5-16мм, гост 2688-80,  , м</v>
          </cell>
        </row>
        <row r="431">
          <cell r="A431" t="str">
            <v>Катанка, гост14085-79, 2590-71, т</v>
          </cell>
        </row>
        <row r="432">
          <cell r="A432" t="str">
            <v>Крупносортная сталь, гост535-79, 8509-86, т</v>
          </cell>
        </row>
        <row r="433">
          <cell r="A433" t="str">
            <v>Лента холоднокат. б=0,1-1,5, Ст20(30) ГОСТ 1050-74, 2284-79, т</v>
          </cell>
        </row>
        <row r="434">
          <cell r="A434" t="str">
            <v>Лента холоднокат. б=0,5-1,5, Ст 12х18Н9Т ГОСТ 5632-72, 4986-79, т</v>
          </cell>
        </row>
        <row r="435">
          <cell r="A435" t="str">
            <v>Лента холоднокатан. б=1,0-1,5, Ст12х13, 4986-79, т</v>
          </cell>
        </row>
        <row r="436">
          <cell r="A436" t="str">
            <v>Мелкосортная сталь, гост535-79, 103-76,290-72,, т</v>
          </cell>
        </row>
        <row r="437">
          <cell r="A437" t="str">
            <v>Полоса стальная горячекатаная,  , 103-76, кг</v>
          </cell>
        </row>
        <row r="438">
          <cell r="A438" t="str">
            <v>Пр.наплавочная  d2-3, Нп-25,45, 10543-82, т</v>
          </cell>
        </row>
        <row r="439">
          <cell r="A439" t="str">
            <v>Припой оловянно-свинцовый, ПОС-40, 21931-76, т</v>
          </cell>
        </row>
        <row r="440">
          <cell r="A440" t="str">
            <v>Припой оловянно-свинцовый, ПОС-30, 21931-76, т</v>
          </cell>
        </row>
        <row r="441">
          <cell r="A441" t="str">
            <v>Пров свинцовая, С2 ГОСТ3778-77, ЦМТУ 02-42-69, т</v>
          </cell>
        </row>
        <row r="442">
          <cell r="A442" t="str">
            <v>Пров.ст. сетка проволочн.ткан.с кв.яч. №№1,2, Ст12х18Н9ТГОСТ 5632-72, 3826-82, м2</v>
          </cell>
        </row>
        <row r="443">
          <cell r="A443" t="str">
            <v>Пров.ст. углеродистая пружинная d1,0-3,0, Ст 45 ГОСТ 1050-74, 9389-75, т</v>
          </cell>
        </row>
        <row r="444">
          <cell r="A444" t="str">
            <v>Пров.ст.нержавеющая d1,0-3,0, Ст 12х18Н9Т, 14964-79, т</v>
          </cell>
        </row>
        <row r="445">
          <cell r="A445" t="str">
            <v>Проволка ст.низкоуглеродистая  d 1.0-3.0, Ст3 ГОСТ 380-88, 3282-74, т</v>
          </cell>
        </row>
        <row r="446">
          <cell r="A446" t="str">
            <v>Проволка ст.низкоуглеродистая  d 6.0, Ст3 ГОСТ 380-88, 3282-74, т</v>
          </cell>
        </row>
        <row r="447">
          <cell r="A447" t="str">
            <v>Проволока  стальн.сварочная для низколегированных сталей, гост2246-70,  , т</v>
          </cell>
        </row>
        <row r="448">
          <cell r="A448" t="str">
            <v>Проволока латунная, ЛС 59-1 ГОСТ 15527-70, 1066-80, кг</v>
          </cell>
        </row>
        <row r="449">
          <cell r="A449" t="str">
            <v>Проволока сварочная d2-3, Св-08А, 2246-70, т</v>
          </cell>
        </row>
        <row r="450">
          <cell r="A450" t="str">
            <v>Проволока сварочная d2-3, Св-08ХМ, 2246-70, т</v>
          </cell>
        </row>
        <row r="451">
          <cell r="A451" t="str">
            <v xml:space="preserve">Проволока ст.углеродистая,  , 3282-74,  </v>
          </cell>
        </row>
        <row r="452">
          <cell r="A452" t="str">
            <v>Сетка латунная пров.тканнная с кв.ячейками, Л 68 ГОСТ 15527-70, 6613-66, м2</v>
          </cell>
        </row>
        <row r="453">
          <cell r="A453" t="str">
            <v>Сетка плетеная одинарная  №20-2, гост 5336-80,  , м2</v>
          </cell>
        </row>
        <row r="454">
          <cell r="A454" t="str">
            <v>Сетка плетеная одинарная  №45х320-2, гост 5336-80,  , м2</v>
          </cell>
        </row>
        <row r="455">
          <cell r="A455" t="str">
            <v>Сплавы  твердые,  , 2209-82, кг</v>
          </cell>
        </row>
        <row r="456">
          <cell r="A456" t="str">
            <v>Среднесортная сталь, гост535-79, 2590-71,8509-86, т</v>
          </cell>
        </row>
        <row r="457">
          <cell r="A457" t="str">
            <v>Ст горячекат.круглая d=20-40, Ст 25х2М1Ф, 2590-88, т</v>
          </cell>
        </row>
        <row r="458">
          <cell r="A458" t="str">
            <v>Ст горячекат.круглая д,10-40, Ст30 ГОСТ 1050-74, 2590-88, т</v>
          </cell>
        </row>
        <row r="459">
          <cell r="A459" t="str">
            <v>Ст горячекат.круглая д.10-40, Ст3 ГОСТ380-88, 2590-88, т</v>
          </cell>
        </row>
        <row r="460">
          <cell r="A460" t="str">
            <v>Ст горячекат.листовая, Ст3ГОСТ380-88, 19903-74, т</v>
          </cell>
        </row>
        <row r="461">
          <cell r="A461" t="str">
            <v>Ст горячекат.уголок равнополочн.№№2,5-7,0, Ст3 ГОСТ380-88, 8509-86, т</v>
          </cell>
        </row>
        <row r="462">
          <cell r="A462" t="str">
            <v>Ст.горячек.круглая d 20-40, Ст45, 1050-74, т</v>
          </cell>
        </row>
        <row r="463">
          <cell r="A463" t="str">
            <v>Ст.горячекат.шестигр.S17-55, Ст30ГОСТ 1050-74, 2879-88, т</v>
          </cell>
        </row>
        <row r="464">
          <cell r="A464" t="str">
            <v>Ст.горячекатлистовая б=1,0-1,5, Ст  10КП, 1050-74, т</v>
          </cell>
        </row>
        <row r="465">
          <cell r="A465" t="str">
            <v>Ст.горячекатлистовая б=1,0-1,5,4,0-8,0, Ст12х18Н9Т, 5632-72, т</v>
          </cell>
        </row>
        <row r="466">
          <cell r="A466" t="str">
            <v>Ст.горячекатлистовая б=1,0-2,0, Ст  08ПС, 19903-74, т</v>
          </cell>
        </row>
        <row r="467">
          <cell r="A467" t="str">
            <v>Ст.горячекатлистовая б=1,5-3,0,4,0-8,0, Ст20(30)гост 1050-74, 19903-74, т</v>
          </cell>
        </row>
        <row r="468">
          <cell r="A468" t="str">
            <v>Ст.горячекатлистовая б=1,5-3,0,4,0-8,0, Ст12х18Н9Т, 5632-72, т</v>
          </cell>
        </row>
        <row r="469">
          <cell r="A469" t="str">
            <v>Ст.лист. корроз-стойкая и жарост.горячекатанная, гост7350-77, 19903-74, т</v>
          </cell>
        </row>
        <row r="470">
          <cell r="A470" t="str">
            <v>Ст.лист.корроз.-стойкая и жарост.холоднокатанная, гост8-5582-75, 19904-74, т</v>
          </cell>
        </row>
        <row r="471">
          <cell r="A471" t="str">
            <v>Ст.листовая констр.холоднокатанная, гост9045-80, 19904-74, т</v>
          </cell>
        </row>
        <row r="472">
          <cell r="A472" t="str">
            <v>Ст.листовая корроз.-стойкая и жаростойкая, гост9074-80, 5949-75, т</v>
          </cell>
        </row>
        <row r="473">
          <cell r="A473" t="str">
            <v>Ст.сортовая  коррозионно-стойкая и жаростойкая,  , 5949-75, т</v>
          </cell>
        </row>
        <row r="474">
          <cell r="A474" t="str">
            <v>Ст.сортовая констр.горячекатанная, гост1542-71,404-71, 2590-71,7471-75, т</v>
          </cell>
        </row>
        <row r="475">
          <cell r="A475" t="str">
            <v>Сталь горяч. круглаяd 20-40, Ст40Х, 4543-71, т</v>
          </cell>
        </row>
        <row r="476">
          <cell r="A476" t="str">
            <v>Сталь горяч. круглаяd 20-40, Ст35Х, 4543-71, т</v>
          </cell>
        </row>
        <row r="477">
          <cell r="A477" t="str">
            <v>Сталь горяч. круглаяd 20-40, Ст25Х2И1Ф, 20072-74, т</v>
          </cell>
        </row>
        <row r="478">
          <cell r="A478" t="str">
            <v>Сталь горяч. круглаяd 20-40, Ст20Х21М1Ф1ТР, 20072-74, т</v>
          </cell>
        </row>
        <row r="479">
          <cell r="A479" t="str">
            <v>Сталь горячекатанная шестигранная,  , 2879-69, кг</v>
          </cell>
        </row>
        <row r="480">
          <cell r="A480" t="str">
            <v>Сталь горячекатанная(Балки и швеллеры),  , 8239-72/8240-72, кг</v>
          </cell>
        </row>
        <row r="481">
          <cell r="A481" t="str">
            <v>Сталь листовая кровельная, ту14-11-796-86, ТУ14-11-796-86, т</v>
          </cell>
        </row>
        <row r="482">
          <cell r="A482" t="str">
            <v>Сталь листовая углеродистая,  , 16523-70, кг</v>
          </cell>
        </row>
        <row r="483">
          <cell r="A483" t="str">
            <v>Сталь толстолистовая, гост5520-79, 8568-77,8706-78, т</v>
          </cell>
        </row>
        <row r="484">
          <cell r="A484" t="str">
            <v>Сталь тонколистовая толщ 1,0-1,9мм, гост16523-70, 19903-74,19904-, т</v>
          </cell>
        </row>
        <row r="485">
          <cell r="A485" t="str">
            <v>Сталь тонколистовая толщ 1,9-3,9мм, гост16523-70, 19903-74,19904-, т</v>
          </cell>
        </row>
        <row r="486">
          <cell r="A486" t="str">
            <v>Сталь тонколистовая толщ 4мм, гост16523-70, 19903-74,19904-, т</v>
          </cell>
        </row>
        <row r="487">
          <cell r="A487" t="str">
            <v>Сталь тонколистовая толщ 5мм, гост16523-70, 19903-74,19904-, т</v>
          </cell>
        </row>
        <row r="488">
          <cell r="A488" t="str">
            <v>Уголки  стальные  гнутые  равнополочные,  , 19771-74, кг</v>
          </cell>
        </row>
        <row r="489">
          <cell r="A489" t="str">
            <v xml:space="preserve">            Метизы</v>
          </cell>
        </row>
        <row r="490">
          <cell r="A490" t="str">
            <v>Болт  спец. М30х2х190, МТ-214093("33792) Ст 25х1МФ, 20072-74, шт</v>
          </cell>
        </row>
        <row r="491">
          <cell r="A491" t="str">
            <v>Болт М24х150, Ст 35ХМ, 4543-71, шт</v>
          </cell>
        </row>
        <row r="492">
          <cell r="A492" t="str">
            <v>Болт М36х260, Ст 25Х1МФ, 5632-72, шт</v>
          </cell>
        </row>
        <row r="493">
          <cell r="A493" t="str">
            <v>Болт спец. М 36, Ст 25х1МФМТ -157975(203903), 20072-74, шт</v>
          </cell>
        </row>
        <row r="494">
          <cell r="A494" t="str">
            <v>Болты, Ст 35 ГОСТ 1050-74, 7805-70,7796-70, т</v>
          </cell>
        </row>
        <row r="495">
          <cell r="A495" t="str">
            <v>Болты  спец. М30х20, МТ-189427, Ст45  1050-74, шт</v>
          </cell>
        </row>
        <row r="496">
          <cell r="A496" t="str">
            <v>Винты, Ст20х13,ГОСТ 5632-72, 17475-80, т</v>
          </cell>
        </row>
        <row r="497">
          <cell r="A497" t="str">
            <v>Вставка  уплотнительная, Сплав Х6, ТУ-5-88-65, шт</v>
          </cell>
        </row>
        <row r="498">
          <cell r="A498" t="str">
            <v>Гайка, Ст3, 380-88, шт</v>
          </cell>
        </row>
        <row r="499">
          <cell r="A499" t="str">
            <v>Гайка, Ст45, 1050-88, шт</v>
          </cell>
        </row>
        <row r="500">
          <cell r="A500" t="str">
            <v>Гайка колпачковая, Ст35ХМ, 4543-71, шт</v>
          </cell>
        </row>
        <row r="501">
          <cell r="A501" t="str">
            <v>Гайка колпачковая М30х2, Ст 20х1М1Ф1ТР, 20072-74, шт</v>
          </cell>
        </row>
        <row r="502">
          <cell r="A502" t="str">
            <v>Гайка колпачковаяМ120,2, Ст 20х1М1Ф1ТР, 20072-74, шт</v>
          </cell>
        </row>
        <row r="503">
          <cell r="A503" t="str">
            <v>Гайка колпачковаяМ24, Ст 20х1М1Ф1ТР, 20072-74, шт</v>
          </cell>
        </row>
        <row r="504">
          <cell r="A504" t="str">
            <v>Гайка колпачковаяМ36, Ст35ХМ, 4543-71, шт</v>
          </cell>
        </row>
        <row r="505">
          <cell r="A505" t="str">
            <v>Гайка колпачковаяМ48, Ст 20х1М1Ф1ТР, 20072-74, шт</v>
          </cell>
        </row>
        <row r="506">
          <cell r="A506" t="str">
            <v>Гайка колпачковаяМ60х4, Ст 20х1М1Ф1ТР, 20072-74, шт</v>
          </cell>
        </row>
        <row r="507">
          <cell r="A507" t="str">
            <v>Гайка колпачковаяМ76 1х4, Ст35ХМ, 4543-71, шт</v>
          </cell>
        </row>
        <row r="508">
          <cell r="A508" t="str">
            <v>Гайка М24, Ст45, 1050-74, шт</v>
          </cell>
        </row>
        <row r="509">
          <cell r="A509" t="str">
            <v>Гайка М90,2, Ст45, 1050-74, шт</v>
          </cell>
        </row>
        <row r="510">
          <cell r="A510" t="str">
            <v>Гайка рабочего колеса, 10х17Н13М2Т, 5945-75, шт</v>
          </cell>
        </row>
        <row r="511">
          <cell r="A511" t="str">
            <v>Гайка рабочего колеса, 12х18Н9Т, 5945-75, шт</v>
          </cell>
        </row>
        <row r="512">
          <cell r="A512" t="str">
            <v>Гайки, Ст35, 5915-70,5927-70, т</v>
          </cell>
        </row>
        <row r="513">
          <cell r="A513" t="str">
            <v>Гвозди строительные, d1-5 L=40-150 ГОСТ 283-75, 4028-63, т</v>
          </cell>
        </row>
        <row r="514">
          <cell r="A514" t="str">
            <v>Кольцо проклад., Ст12х18Н9Т, 5632-72, шт</v>
          </cell>
        </row>
        <row r="515">
          <cell r="A515" t="str">
            <v>Кольцо уплотнит.,  ,  , шт</v>
          </cell>
        </row>
        <row r="516">
          <cell r="A516" t="str">
            <v>Крепежные изделия, Ст3 пс3,Ст3пс3, 5915-70,7798-70, т</v>
          </cell>
        </row>
        <row r="517">
          <cell r="A517" t="str">
            <v>Пробка спец., Ст35, 1050-74, шт</v>
          </cell>
        </row>
        <row r="518">
          <cell r="A518" t="str">
            <v>Прокладка  зубчатая, Ст 12х18Н9Т, 5632-72, шт</v>
          </cell>
        </row>
        <row r="519">
          <cell r="A519" t="str">
            <v>Пружина  плоская дл.170, Ст 40х13, 5632-72, шт</v>
          </cell>
        </row>
        <row r="520">
          <cell r="A520" t="str">
            <v>Пружина  плоская дл.180, Ст 40х13, 5632-72, шт</v>
          </cell>
        </row>
        <row r="521">
          <cell r="A521" t="str">
            <v>Пружина плоская  дл.130, Сплав ХН35ВТ, 5632-72, шт</v>
          </cell>
        </row>
        <row r="522">
          <cell r="A522" t="str">
            <v>Шайба, Ст 10 КП, 1050-74, шт</v>
          </cell>
        </row>
        <row r="523">
          <cell r="A523" t="str">
            <v>Шайба стопорная, Ст 12х13, 5632-72, шт</v>
          </cell>
        </row>
        <row r="524">
          <cell r="A524" t="str">
            <v>Шайба стопорная 24, Ст 12х13, 5632-72, шт</v>
          </cell>
        </row>
        <row r="525">
          <cell r="A525" t="str">
            <v>Шайба стопорная 32, Ст 10КП МТ-180451, 1050-74, шт</v>
          </cell>
        </row>
        <row r="526">
          <cell r="A526" t="str">
            <v>Шайбы, Ст20 ГОСТ 1050-74, 11371-78, т</v>
          </cell>
        </row>
        <row r="527">
          <cell r="A527" t="str">
            <v>Шайбы пружинные, Ст 65Г,ГОСТ 14959-79, 6402-70, т</v>
          </cell>
        </row>
        <row r="528">
          <cell r="A528" t="str">
            <v>Шайбы стопорные с лапкой, Ст 20,08КП,ГОСТ 1050-74, 13463-77,13464-, т</v>
          </cell>
        </row>
        <row r="529">
          <cell r="A529" t="str">
            <v>Шпилька  спец.М76х4х300, Ст 25х1МФ, 20072-74, шт</v>
          </cell>
        </row>
        <row r="530">
          <cell r="A530" t="str">
            <v>Шпилька специальн.М120х430, Ст20х1М1Ф1ТР, 20072-74, шт</v>
          </cell>
        </row>
        <row r="531">
          <cell r="A531" t="str">
            <v>Шпилька специальн.М120х530, Ст20х1М1Ф1ТР, 20072-74, шт</v>
          </cell>
        </row>
        <row r="532">
          <cell r="A532" t="str">
            <v>Шпилька специальн.М90х4х430, Ст20х1М1Ф1ТР, 20072-74, шт</v>
          </cell>
        </row>
        <row r="533">
          <cell r="A533" t="str">
            <v>Шпильки, Ст35ГОСТ1050-74, 22032-76,22043-, т</v>
          </cell>
        </row>
        <row r="534">
          <cell r="A534" t="str">
            <v>Шпильки, Ст 35ХМ, 4543-71, шт</v>
          </cell>
        </row>
        <row r="535">
          <cell r="A535" t="str">
            <v>Шпильки М24х90, Ст 35ХМ, 4543-71, шт</v>
          </cell>
        </row>
        <row r="536">
          <cell r="A536" t="str">
            <v>ШпилькиМ30х2х160, Ст 20х1М1Ф1ТР, 20072-74, шт</v>
          </cell>
        </row>
        <row r="537">
          <cell r="A537" t="str">
            <v>ШпилькиМ36х150, Ст 20х1М1Ф1ТР, 20072-74, шт</v>
          </cell>
        </row>
        <row r="538">
          <cell r="A538" t="str">
            <v>ШпилькиМ48х3х175, Ст 20х1М1Ф1ТР, 20072-74, шт</v>
          </cell>
        </row>
        <row r="539">
          <cell r="A539" t="str">
            <v>ШпилькиМ60х4х460, Ст 20х1М1Ф1ТР, 20072-74, шт</v>
          </cell>
        </row>
        <row r="540">
          <cell r="A540" t="str">
            <v>Шплинты, Ст20,ГОСТ 1050-74, 397-79, т</v>
          </cell>
        </row>
        <row r="541">
          <cell r="A541" t="str">
            <v xml:space="preserve">            Минеральные,керамические и стеклянные материалы</v>
          </cell>
        </row>
        <row r="542">
          <cell r="A542" t="str">
            <v>Асбест хризотиловый, П-6-30, 12871-83, т</v>
          </cell>
        </row>
        <row r="543">
          <cell r="A543" t="str">
            <v>Бумага асбестовая,  , 23779-79, кг</v>
          </cell>
        </row>
        <row r="544">
          <cell r="A544" t="str">
            <v>Вата минеральная, Б-100, 4640-84, м3</v>
          </cell>
        </row>
        <row r="545">
          <cell r="A545" t="str">
            <v>Гетинакс, П 1-25, 2718-74, кг</v>
          </cell>
        </row>
        <row r="546">
          <cell r="A546" t="str">
            <v>гетинакс, Марка 1, 2718-74, т</v>
          </cell>
        </row>
        <row r="547">
          <cell r="A547" t="str">
            <v>Графит кристалический  литейный,  , 5279-74, т</v>
          </cell>
        </row>
        <row r="548">
          <cell r="A548" t="str">
            <v>Графит кристаллический литейный,  , 529-74, т</v>
          </cell>
        </row>
        <row r="549">
          <cell r="A549" t="str">
            <v>Картон асбестовый,  , 2850-80, кг</v>
          </cell>
        </row>
        <row r="550">
          <cell r="A550" t="str">
            <v>Картон прокладочный =1 мм,  , 9347-74, т</v>
          </cell>
        </row>
        <row r="551">
          <cell r="A551" t="str">
            <v>Картон электроизоляционный, АМ, 4194-83, т</v>
          </cell>
        </row>
        <row r="552">
          <cell r="A552" t="str">
            <v>Крошка диатомитовая,  , ту 36.888-83, т</v>
          </cell>
        </row>
        <row r="553">
          <cell r="A553" t="str">
            <v>Лакоткань, ЛХБ-105, 2214-78, м2</v>
          </cell>
        </row>
        <row r="554">
          <cell r="A554" t="str">
            <v>Лакоткань электроизоляционная, ЛХМС-105, 2214-78, м</v>
          </cell>
        </row>
        <row r="555">
          <cell r="A555" t="str">
            <v>Лента  асбестовая электро-и теплоизоляционная,  , 14256-78, м</v>
          </cell>
        </row>
        <row r="556">
          <cell r="A556" t="str">
            <v>Лента и пленка из фторопласта -4, 24222-80, 24222-80, кг</v>
          </cell>
        </row>
        <row r="557">
          <cell r="A557" t="str">
            <v>Лента изоляц.прорезиненная, ХБ, 2162-78, кг</v>
          </cell>
        </row>
        <row r="558">
          <cell r="A558" t="str">
            <v>Лента киперная, ЛЭС-0,2(20-25), 5937-81, 1000мп</v>
          </cell>
        </row>
        <row r="559">
          <cell r="A559" t="str">
            <v>Лента поливинилхл. электроизоляционная,  , 16214-70, кг</v>
          </cell>
        </row>
        <row r="560">
          <cell r="A560" t="str">
            <v>Лента стекляная, ЛЭС-0,2(20-25), 5937-81, м</v>
          </cell>
        </row>
        <row r="561">
          <cell r="A561" t="str">
            <v>Магний хлористый(бишофит),  , 7759-73, т</v>
          </cell>
        </row>
        <row r="562">
          <cell r="A562" t="str">
            <v>Маты минераловатные 80х1000х1000, Марка 100, 21880-86, м3</v>
          </cell>
        </row>
        <row r="563">
          <cell r="A563" t="str">
            <v>Маты минераловатные 80х500х1000, Марка 100, 21880-86, м3</v>
          </cell>
        </row>
        <row r="564">
          <cell r="A564" t="str">
            <v>Мел природный комовой и молотый,  , 12085-88, т</v>
          </cell>
        </row>
        <row r="565">
          <cell r="A565" t="str">
            <v>Мел природный обогащенный,  , 13085-73, кг</v>
          </cell>
        </row>
        <row r="566">
          <cell r="A566" t="str">
            <v>Микалента, ЛМК-ТС, 4268-75, кг</v>
          </cell>
        </row>
        <row r="567">
          <cell r="A567" t="str">
            <v>Микалента, ЛМЧ-ББ, 4268-75, кг</v>
          </cell>
        </row>
        <row r="568">
          <cell r="A568" t="str">
            <v>Паста шлифовальная,  , 2035-2-70, кг</v>
          </cell>
        </row>
        <row r="569">
          <cell r="A569" t="str">
            <v>Песок шамотный,  , ту 14-8-145-75, т</v>
          </cell>
        </row>
        <row r="570">
          <cell r="A570" t="str">
            <v>Слюда,  , 10698-80, кг</v>
          </cell>
        </row>
        <row r="571">
          <cell r="A571" t="str">
            <v>Смесь хромитовая, СХ, ту 14-8-84-73, т</v>
          </cell>
        </row>
        <row r="572">
          <cell r="A572" t="str">
            <v>Стекло натриевое жидкое,  , ту 6-14-778-83, т</v>
          </cell>
        </row>
        <row r="573">
          <cell r="A573" t="str">
            <v>Стекло орг.констр.литое б=5-20, СОЛ, 15809-70, кг</v>
          </cell>
        </row>
        <row r="574">
          <cell r="A574" t="str">
            <v>Стеклоткань электроизоляционная, ЛСК 0,17-0,20, 10156-78, м</v>
          </cell>
        </row>
        <row r="575">
          <cell r="A575" t="str">
            <v>Трубка полихлорвиниловая д.3х6мм, ТВ-40Л, 19034-82, м</v>
          </cell>
        </row>
        <row r="576">
          <cell r="A576" t="str">
            <v>Цемент глиноземистый, 400, 969-77, т</v>
          </cell>
        </row>
        <row r="577">
          <cell r="A577" t="str">
            <v>Шнуры асбестовые,  , 1779-72, кг</v>
          </cell>
        </row>
        <row r="578">
          <cell r="A578" t="str">
            <v>Щебень шамотный,  , ту 14-8-145-75, т</v>
          </cell>
        </row>
        <row r="579">
          <cell r="A579" t="str">
            <v xml:space="preserve">            Моющие средства</v>
          </cell>
        </row>
        <row r="580">
          <cell r="A580" t="str">
            <v>Канифоль сосновая,  , 19113-73, кг</v>
          </cell>
        </row>
        <row r="581">
          <cell r="A581" t="str">
            <v>Метилхлороформ или моющая жидкость, МФЭС-1, ТУ60182873,ТУ01, кг</v>
          </cell>
        </row>
        <row r="582">
          <cell r="A582" t="str">
            <v>Мыло хозяйственное,  , 790-69, кг</v>
          </cell>
        </row>
        <row r="583">
          <cell r="A583" t="str">
            <v xml:space="preserve">            Пластмассы и прессматер.</v>
          </cell>
        </row>
        <row r="584">
          <cell r="A584" t="str">
            <v>Пластикат, ПХВ-070, ТУ6-05-1121-75, кг</v>
          </cell>
        </row>
        <row r="585">
          <cell r="A585" t="str">
            <v>Пластикат  поливинилхлоридный, П-50-13, 5960-72, кг</v>
          </cell>
        </row>
        <row r="586">
          <cell r="A586" t="str">
            <v>Стеклотекстолит электротехнический, СТЭФ-1 0,5-4,0, 12652-74, кг</v>
          </cell>
        </row>
        <row r="587">
          <cell r="A587" t="str">
            <v>Стеклотекстолит электротехнический, СТЭФ-П 0,35-2,0, ТУ16-503-043-70, кг</v>
          </cell>
        </row>
        <row r="588">
          <cell r="A588" t="str">
            <v>Стержни электротехнические текстолитовые, диам.25, 5385-74, кг</v>
          </cell>
        </row>
        <row r="589">
          <cell r="A589" t="str">
            <v>Текстолит, Б-1-50, 2910-74, кг</v>
          </cell>
        </row>
        <row r="590">
          <cell r="A590" t="str">
            <v>Текстолит конструкционный лист. б=10-15, ПТК, 28611, т</v>
          </cell>
        </row>
        <row r="591">
          <cell r="A591" t="str">
            <v xml:space="preserve">            Подшипники</v>
          </cell>
        </row>
        <row r="592">
          <cell r="A592" t="str">
            <v>Подшипник, 7309А, 27365-87, шт</v>
          </cell>
        </row>
        <row r="593">
          <cell r="A593" t="str">
            <v>Подшипник, 7507А, 27365-87, шт</v>
          </cell>
        </row>
        <row r="594">
          <cell r="A594" t="str">
            <v>Подшипник, 208, 8338-75, шт</v>
          </cell>
        </row>
        <row r="595">
          <cell r="A595" t="str">
            <v>Подшипник, 210, 8338-75, шт</v>
          </cell>
        </row>
        <row r="596">
          <cell r="A596" t="str">
            <v>Подшипник, 315, 8338-75, шт</v>
          </cell>
        </row>
        <row r="597">
          <cell r="A597" t="str">
            <v>Подшипник, 409, 8338-75, шт</v>
          </cell>
        </row>
        <row r="598">
          <cell r="A598" t="str">
            <v>Подшипник, 8106, 7872-89, шт</v>
          </cell>
        </row>
        <row r="599">
          <cell r="A599" t="str">
            <v>Подшипник, 204, 8338-75, шт</v>
          </cell>
        </row>
        <row r="600">
          <cell r="A600" t="str">
            <v>Подшипник, 211, 8338-75, шт</v>
          </cell>
        </row>
        <row r="601">
          <cell r="A601" t="str">
            <v>Подшипник, 305, 8338-75, шт</v>
          </cell>
        </row>
        <row r="602">
          <cell r="A602" t="str">
            <v>Подшипник, 407, 8338-75, шт</v>
          </cell>
        </row>
        <row r="603">
          <cell r="A603" t="str">
            <v>Подшипник, 2309, 8328-75, шт</v>
          </cell>
        </row>
        <row r="604">
          <cell r="A604" t="str">
            <v>Подшипник, 405, 8338-75, шт</v>
          </cell>
        </row>
        <row r="605">
          <cell r="A605" t="str">
            <v>Подшипник, 2307, 8328-75, шт</v>
          </cell>
        </row>
        <row r="606">
          <cell r="A606" t="str">
            <v>Подшипник, 314, 8338-75, шт</v>
          </cell>
        </row>
        <row r="607">
          <cell r="A607" t="str">
            <v>Подшипник, 2314, 8338-75, шт</v>
          </cell>
        </row>
        <row r="608">
          <cell r="A608" t="str">
            <v>Подшипник, 66314, 8338-75, шт</v>
          </cell>
        </row>
        <row r="609">
          <cell r="A609" t="str">
            <v>Подшипник, 310, 8338-75, шт</v>
          </cell>
        </row>
        <row r="610">
          <cell r="A610" t="str">
            <v>Подшипник, 8311, 6874-75, шт</v>
          </cell>
        </row>
        <row r="611">
          <cell r="A611" t="str">
            <v>Подшипник, 3518, 5721-75, шт</v>
          </cell>
        </row>
        <row r="612">
          <cell r="A612" t="str">
            <v>Подшипник, 4074114, 4657-82, шт</v>
          </cell>
        </row>
        <row r="613">
          <cell r="A613" t="str">
            <v>Подшипник, 942/70, 4060-78, шт</v>
          </cell>
        </row>
        <row r="614">
          <cell r="A614" t="str">
            <v>Подшипник, 3609, 5721-75, шт</v>
          </cell>
        </row>
        <row r="615">
          <cell r="A615" t="str">
            <v>Подшипник, 4074922, 4657-82, шт</v>
          </cell>
        </row>
        <row r="616">
          <cell r="A616" t="str">
            <v>Подшипник, 2324 М,  , шт</v>
          </cell>
        </row>
        <row r="617">
          <cell r="A617" t="str">
            <v>Подшипник, 2320 М,  , шт</v>
          </cell>
        </row>
        <row r="618">
          <cell r="A618" t="str">
            <v>Подшипник, 2323 М1,  , шт</v>
          </cell>
        </row>
        <row r="619">
          <cell r="A619" t="str">
            <v>Подшипник, 324,  , шт</v>
          </cell>
        </row>
        <row r="620">
          <cell r="A620" t="str">
            <v>Подшипник, 320,  , шт</v>
          </cell>
        </row>
        <row r="621">
          <cell r="A621" t="str">
            <v>Подшипник(игольчатый), 943/50, 4060-78, шт</v>
          </cell>
        </row>
        <row r="622">
          <cell r="A622" t="str">
            <v>Подшипники, 307, 8338-75, шт</v>
          </cell>
        </row>
        <row r="623">
          <cell r="A623" t="str">
            <v>Подшипники, 46310, 831-75, шт</v>
          </cell>
        </row>
        <row r="624">
          <cell r="A624" t="str">
            <v xml:space="preserve">Пожарное оборудование, , , </v>
          </cell>
        </row>
        <row r="625">
          <cell r="A625" t="str">
            <v xml:space="preserve">            Порошки</v>
          </cell>
        </row>
        <row r="626">
          <cell r="A626" t="str">
            <v>Баббит, Б-83 ГОСТ 1320-74,  , т</v>
          </cell>
        </row>
        <row r="627">
          <cell r="A627" t="str">
            <v>Олово, СЗ ГОСТ 860-75,  , т</v>
          </cell>
        </row>
        <row r="628">
          <cell r="A628" t="str">
            <v>порошок магнезитовый каустический, ПМК-75, 1216-87, т</v>
          </cell>
        </row>
        <row r="629">
          <cell r="A629" t="str">
            <v>Порошок медный,  , 4960-75, т</v>
          </cell>
        </row>
        <row r="630">
          <cell r="A630" t="str">
            <v xml:space="preserve">            Резинотехнические изделия</v>
          </cell>
        </row>
        <row r="631">
          <cell r="A631" t="str">
            <v>Втулка распорная, полиэтилен,  , шт</v>
          </cell>
        </row>
        <row r="632">
          <cell r="A632" t="str">
            <v>Звездочка, резина,  , шт</v>
          </cell>
        </row>
        <row r="633">
          <cell r="A633" t="str">
            <v>Колцо  втулок муфты, резина  МБП, 7338-90, кг</v>
          </cell>
        </row>
        <row r="634">
          <cell r="A634" t="str">
            <v>Кольца втулок муфты, резина ТМКЩ-С, 7338-90, кг</v>
          </cell>
        </row>
        <row r="635">
          <cell r="A635" t="str">
            <v xml:space="preserve">Кольца сальника, полиамид,  ,  </v>
          </cell>
        </row>
        <row r="636">
          <cell r="A636" t="str">
            <v>Кольцо, резина, 9833-73, шт</v>
          </cell>
        </row>
        <row r="637">
          <cell r="A637" t="str">
            <v>Кольцо сальника, полиамид,  , шт</v>
          </cell>
        </row>
        <row r="638">
          <cell r="A638" t="str">
            <v>Кольцо уплотняющее, резина,  , шт</v>
          </cell>
        </row>
        <row r="639">
          <cell r="A639" t="str">
            <v>Кольцо упругой втулки, резина МБМ, ТУ38.105376-82, шт</v>
          </cell>
        </row>
        <row r="640">
          <cell r="A640" t="str">
            <v>Манжеты резин.армированные, 1-1-30,1-1-50, 8752-79, 1000шт</v>
          </cell>
        </row>
        <row r="641">
          <cell r="A641" t="str">
            <v>Паронит лист.,толщ.до 0,8, ПК, 481-80, кг</v>
          </cell>
        </row>
        <row r="642">
          <cell r="A642" t="str">
            <v>Паронит листовой 1-2мм, ПК, 481-80, кг</v>
          </cell>
        </row>
        <row r="643">
          <cell r="A643" t="str">
            <v>Паронит листовой т.1-2мм, ПОН-Б, 481-80, кг</v>
          </cell>
        </row>
        <row r="644">
          <cell r="A644" t="str">
            <v>Пластина  резиновая, ТИП1 ТМКЩ-М, 7338-90, кг</v>
          </cell>
        </row>
        <row r="645">
          <cell r="A645" t="str">
            <v>Пластина П,рулон, ПМБ, 7338-90, кг</v>
          </cell>
        </row>
        <row r="646">
          <cell r="A646" t="str">
            <v>Пластины резиновые, ПМБ, 7338-77, кг</v>
          </cell>
        </row>
        <row r="647">
          <cell r="A647" t="str">
            <v>Резина листовая губчатая,  , 19198-73, кг</v>
          </cell>
        </row>
        <row r="648">
          <cell r="A648" t="str">
            <v>Резина листовая техн.,  , 7338-90, кг</v>
          </cell>
        </row>
        <row r="649">
          <cell r="A649" t="str">
            <v>Резиностеклолакоткань, ЛСКР 0,15, 10156-78, м</v>
          </cell>
        </row>
        <row r="650">
          <cell r="A650" t="str">
            <v>Рукав рез. для газовой сварки и резки металла,  , 9356-75, м</v>
          </cell>
        </row>
        <row r="651">
          <cell r="A651" t="str">
            <v>Рукава резиновые с текстильным каркасом,  , 18698-79, м</v>
          </cell>
        </row>
        <row r="652">
          <cell r="A652" t="str">
            <v>Трубки медицинские резиновые, 12, 3399-76, м</v>
          </cell>
        </row>
        <row r="653">
          <cell r="A653" t="str">
            <v>Шкурка шлиф.тканевая,  , 5009-82, м2</v>
          </cell>
        </row>
        <row r="654">
          <cell r="A654" t="str">
            <v>Шнур резиновый, 2С-22, 6467-79, шт</v>
          </cell>
        </row>
        <row r="655">
          <cell r="A655" t="str">
            <v>Шнур шприцованный, 14Р2 8-10, ТУ38.00511667-7, кг</v>
          </cell>
        </row>
        <row r="656">
          <cell r="A656" t="str">
            <v>Шнуры резиновые круглого и прямоугольного сечения,  , 6467-79, кг</v>
          </cell>
        </row>
        <row r="657">
          <cell r="A657" t="str">
            <v xml:space="preserve">            Строит. и асбестовые материалы</v>
          </cell>
        </row>
        <row r="658">
          <cell r="A658" t="str">
            <v>Картон асбестовый, КАОН-1, 2850-80, т</v>
          </cell>
        </row>
        <row r="659">
          <cell r="A659" t="str">
            <v>Кольца асбографитовые, АГ-50,  , шт</v>
          </cell>
        </row>
        <row r="660">
          <cell r="A660" t="str">
            <v>Лесоматериалы хвойных пород,  , 9463-88, м3</v>
          </cell>
        </row>
        <row r="661">
          <cell r="A661" t="str">
            <v>Маты базальтовые в/о,  ,  , м3</v>
          </cell>
        </row>
        <row r="662">
          <cell r="A662" t="str">
            <v>Набивка плетен.асбест. пропит., АС,АП,ХБС,ХБП, 5152-84, т</v>
          </cell>
        </row>
        <row r="663">
          <cell r="A663" t="str">
            <v>Набивка плетен.асбест. сухая., АС,АП,ХБС,ХБП, 5152-84, т</v>
          </cell>
        </row>
        <row r="664">
          <cell r="A664" t="str">
            <v>Пиломатериалы  хв.пород,  , 8486-66, м3</v>
          </cell>
        </row>
        <row r="665">
          <cell r="A665" t="str">
            <v>Ткань асбестовая, АТ-2,АТ-6, 6102-78, м2</v>
          </cell>
        </row>
        <row r="666">
          <cell r="A666" t="str">
            <v>Шнур асбестовый, ШАОН, 1779-83, т</v>
          </cell>
        </row>
        <row r="667">
          <cell r="A667" t="str">
            <v>Шпалы  деревянные,  , 8993-75, шт</v>
          </cell>
        </row>
        <row r="668">
          <cell r="A668" t="str">
            <v xml:space="preserve">            Текстильные материалы</v>
          </cell>
        </row>
        <row r="669">
          <cell r="A669" t="str">
            <v>Бельтинг хлопчатобумажный фильтрованный,шир.1100,  , 332-69, м</v>
          </cell>
        </row>
        <row r="670">
          <cell r="A670" t="str">
            <v>Вата хлопчатобумажная,  , 5679-85, т</v>
          </cell>
        </row>
        <row r="671">
          <cell r="A671" t="str">
            <v>Ветошь обтирочн. сортированная,  , 5354-79, кг</v>
          </cell>
        </row>
        <row r="672">
          <cell r="A672" t="str">
            <v>Ветошь обтирочная,  , ТУ631787782, т</v>
          </cell>
        </row>
        <row r="673">
          <cell r="A673" t="str">
            <v>Ветошь обтирочная сортированная,  , 5354-79, кг</v>
          </cell>
        </row>
        <row r="674">
          <cell r="A674" t="str">
            <v>Войлок техн.полугрубошерс, ПС-6, 6308-71, кг</v>
          </cell>
        </row>
        <row r="675">
          <cell r="A675" t="str">
            <v>Войлок тонкошерстный для электрооборудования,  , 11025-78, м2</v>
          </cell>
        </row>
        <row r="676">
          <cell r="A676" t="str">
            <v>Канаты пеньковые,  , 483-75, кг</v>
          </cell>
        </row>
        <row r="677">
          <cell r="A677" t="str">
            <v>Концы обтирочные, ТУ63-178-101-86,  , кг</v>
          </cell>
        </row>
        <row r="678">
          <cell r="A678" t="str">
            <v>Лента киперная,лента тафтяная, К-(25-30),Т-(25-30), 4514-78, м</v>
          </cell>
        </row>
        <row r="679">
          <cell r="A679" t="str">
            <v>Набивка  сальниковая, ХБП 13х13, 5152-84, кг</v>
          </cell>
        </row>
        <row r="680">
          <cell r="A680" t="str">
            <v>Набивка  сальниковая,плет, АФТ 12х12, 5152-84, кг</v>
          </cell>
        </row>
        <row r="681">
          <cell r="A681" t="str">
            <v>Набивка сальн.плетеная, АФТ 10х10, 5152-84, кг</v>
          </cell>
        </row>
        <row r="682">
          <cell r="A682" t="str">
            <v>Набивка сальниковая, ХБП 10х10, 5152-84, кг</v>
          </cell>
        </row>
        <row r="683">
          <cell r="A683" t="str">
            <v>Набивка сальниковая, АФТ 13Х13, 5152-84, кг</v>
          </cell>
        </row>
        <row r="684">
          <cell r="A684" t="str">
            <v>Набивка сальниковая, АФВ 10х10, 5152-84, кг</v>
          </cell>
        </row>
        <row r="685">
          <cell r="A685" t="str">
            <v>Набивка сальниковая 10х10, АФТ, 5152-84, кг</v>
          </cell>
        </row>
        <row r="686">
          <cell r="A686" t="str">
            <v>Набивка сальниковая 6х6 м, АП-31, 5152-84, кг</v>
          </cell>
        </row>
        <row r="687">
          <cell r="A687" t="str">
            <v>Салфетка обтирочная,хлопчатобумажная,  , ТУ Лит.ССР 121-, шт</v>
          </cell>
        </row>
        <row r="688">
          <cell r="A688" t="str">
            <v>Ткани хлопчатобумажные,  , 9858-75, м</v>
          </cell>
        </row>
        <row r="689">
          <cell r="A689" t="str">
            <v>Ткани хлопчатобумажные бязевой группы,  , 11680-76, м</v>
          </cell>
        </row>
        <row r="690">
          <cell r="A690" t="str">
            <v>Шкурка шлифовальная, тканевая, 5009-82, м</v>
          </cell>
        </row>
        <row r="691">
          <cell r="A691" t="str">
            <v>Шкурка шлифовальная,ткан.,  , 5009-90, м2</v>
          </cell>
        </row>
        <row r="692">
          <cell r="A692" t="str">
            <v>Шнур лавсановый  4, ТУ 17-4814-71, ТУ 17-4814-71, м</v>
          </cell>
        </row>
        <row r="693">
          <cell r="A693" t="str">
            <v>Шнуры  льняные крученые 2-3,  , 17306-71, кг</v>
          </cell>
        </row>
        <row r="694">
          <cell r="A694" t="str">
            <v xml:space="preserve">            Трубы</v>
          </cell>
        </row>
        <row r="695">
          <cell r="A695" t="str">
            <v>тр. д 28х3, Ст 20, 1050-80, м</v>
          </cell>
        </row>
        <row r="696">
          <cell r="A696" t="str">
            <v>тр. д 32х4, Ст 20, 1050-80, м</v>
          </cell>
        </row>
        <row r="697">
          <cell r="A697" t="str">
            <v>тр. д 57х4, Ст 20, 1050-80, м</v>
          </cell>
        </row>
        <row r="698">
          <cell r="A698" t="str">
            <v>тр. д 60х3, Ст 20, 1050-80, м</v>
          </cell>
        </row>
        <row r="699">
          <cell r="A699" t="str">
            <v>тр. д273х11, Ст 20, 1050-80, м</v>
          </cell>
        </row>
        <row r="700">
          <cell r="A700" t="str">
            <v>тр. д45х2, Ст 20, 1050-80, м</v>
          </cell>
        </row>
        <row r="701">
          <cell r="A701" t="str">
            <v>тр. д630х13, Ст 20, 1050-80, м</v>
          </cell>
        </row>
        <row r="702">
          <cell r="A702" t="str">
            <v>Тр. ст. бесшовные для паровых котлов и трубопроводов катаные, ту14-3-460-75,  , т</v>
          </cell>
        </row>
        <row r="703">
          <cell r="A703" t="str">
            <v>Тр. ст. бесшовные для паровых котлов и трубопроводов тянутые, ту14-3-460-75,  , т</v>
          </cell>
        </row>
        <row r="704">
          <cell r="A704" t="str">
            <v>Тр.ст.бесш. водогазопроводная, Ст3ГОСТ 380-88, 8262-75, м</v>
          </cell>
        </row>
        <row r="705">
          <cell r="A705" t="str">
            <v>Тр.ст.бесш. хол.деформиров, Ст 20 ГОСТ 1054-74, 8734-75, м</v>
          </cell>
        </row>
        <row r="706">
          <cell r="A706" t="str">
            <v>Тр.электросварные, гост10705-80, 10704-76, т</v>
          </cell>
        </row>
        <row r="707">
          <cell r="A707" t="str">
            <v>Трубы нефтепроводные для котлов высокого давления, ту14-3-251-74, ту14-3-251-74, т</v>
          </cell>
        </row>
        <row r="708">
          <cell r="A708" t="str">
            <v>Трубы стальные бесшовные горяче-и холоднодеформированные, гост8731-74,8733-74, 8732-78, т</v>
          </cell>
        </row>
        <row r="709">
          <cell r="A709" t="str">
            <v>Трубы тонкостенные нержавеющие  общего назначения, гостгост5632-72, 9941-81, т</v>
          </cell>
        </row>
        <row r="710">
          <cell r="A710" t="str">
            <v xml:space="preserve">            Химреагенты</v>
          </cell>
        </row>
        <row r="711">
          <cell r="A711" t="str">
            <v>Аммиак водный технич.,  , 26543, т</v>
          </cell>
        </row>
        <row r="712">
          <cell r="A712" t="str">
            <v>Аргон,  , 10157-79, м3</v>
          </cell>
        </row>
        <row r="713">
          <cell r="A713" t="str">
            <v>Ацетилен,  , 5457-75, м3</v>
          </cell>
        </row>
        <row r="714">
          <cell r="A714" t="str">
            <v>Ацетилен,  ,  , л</v>
          </cell>
        </row>
        <row r="715">
          <cell r="A715" t="str">
            <v>Ацетилен(40л),  ,  , баллон</v>
          </cell>
        </row>
        <row r="716">
          <cell r="A716" t="str">
            <v>Ацетон технический,  , 2768-79, кг</v>
          </cell>
        </row>
        <row r="717">
          <cell r="A717" t="str">
            <v>Двуокись углерода,  , 8050-85, м3</v>
          </cell>
        </row>
        <row r="718">
          <cell r="A718" t="str">
            <v>Дибутифталат,  , 2102-67, кг</v>
          </cell>
        </row>
        <row r="719">
          <cell r="A719" t="str">
            <v>Дисульфид молибдена,  ,  , т</v>
          </cell>
        </row>
        <row r="720">
          <cell r="A720" t="str">
            <v>Карбид бора,  , 5744-85, т</v>
          </cell>
        </row>
        <row r="721">
          <cell r="A721" t="str">
            <v>Карбид кальция,  , 1460-81, кг</v>
          </cell>
        </row>
        <row r="722">
          <cell r="A722" t="str">
            <v>Кислород газообразный технический,  , 5583-78, м3</v>
          </cell>
        </row>
        <row r="723">
          <cell r="A723" t="str">
            <v>Кислота соляная,  , 857-88, т</v>
          </cell>
        </row>
        <row r="724">
          <cell r="A724" t="str">
            <v>Метилхлороформ или моющая жидкость, МФЭС-1, ТУ6-01-828-73,Т, кг</v>
          </cell>
        </row>
        <row r="725">
          <cell r="A725" t="str">
            <v>Натрий едкий регенерированный, NаОН  (ТУ-14-6), 168-79, кг</v>
          </cell>
        </row>
        <row r="726">
          <cell r="A726" t="str">
            <v>Нитрит  бора гексагональный,  ,  , т</v>
          </cell>
        </row>
        <row r="727">
          <cell r="A727" t="str">
            <v>Полиэтиленполиамин,  , ТУ 6-02-594-74, кг</v>
          </cell>
        </row>
        <row r="728">
          <cell r="A728" t="str">
            <v>Спирт этиловый техн.,  , 17299-78, л</v>
          </cell>
        </row>
        <row r="729">
          <cell r="A729" t="str">
            <v>Толуол каменноугольный  и сланцевый,  , 9880-76, кг</v>
          </cell>
        </row>
        <row r="730">
          <cell r="A730" t="str">
            <v>Углекислый газ,  , 8050-76, кг</v>
          </cell>
        </row>
        <row r="731">
          <cell r="A731" t="str">
            <v>Хладон, 12, 19212-73, баллон</v>
          </cell>
        </row>
        <row r="732">
          <cell r="A732" t="str">
            <v xml:space="preserve">            Цветной прокат(металл)</v>
          </cell>
        </row>
        <row r="733">
          <cell r="A733" t="str">
            <v>Баббит, Ч Б-83, 1320-74, т</v>
          </cell>
        </row>
        <row r="734">
          <cell r="A734" t="str">
            <v>Лента латунная d=1,0-1,5, Л-68, 2208-75, т</v>
          </cell>
        </row>
        <row r="735">
          <cell r="A735" t="str">
            <v>Лента оловянно-свинц.припоя  б3-5, ПОС-40, 2208-75, т</v>
          </cell>
        </row>
        <row r="736">
          <cell r="A736" t="str">
            <v>Лист медный, МЗ ГОСТ 859-78, 495-77, т</v>
          </cell>
        </row>
        <row r="737">
          <cell r="A737" t="str">
            <v>Лист цинковый(микроцинк), ЦМП, 18326-87, т</v>
          </cell>
        </row>
        <row r="738">
          <cell r="A738" t="str">
            <v>Листы и полосы латунные,  , 931-78, кг</v>
          </cell>
        </row>
        <row r="739">
          <cell r="A739" t="str">
            <v>Листы и полосы медные,  , 495-77, кг</v>
          </cell>
        </row>
        <row r="740">
          <cell r="A740" t="str">
            <v>Обод червячного колеса, Бр ОФ-10-1, 613-79, шт</v>
          </cell>
        </row>
        <row r="741">
          <cell r="A741" t="str">
            <v>Припои олов-свинцовые в изд.ПОССу40-0,5,ПОООССу61-0,5,  , 21931-76, кг</v>
          </cell>
        </row>
        <row r="742">
          <cell r="A742" t="str">
            <v>Пруток бронзовый, Бр ОЦ4-3, 6511-60, т</v>
          </cell>
        </row>
        <row r="743">
          <cell r="A743" t="str">
            <v>Пруток медный, МЗ ГОСТ 859-78, 1535-71, т</v>
          </cell>
        </row>
        <row r="744">
          <cell r="A744" t="str">
            <v>Фольга свинцовая,  , 18394-73, кг</v>
          </cell>
        </row>
        <row r="745">
          <cell r="A745" t="str">
            <v>Червяк, Ст 40 Х, 4543-71, шт</v>
          </cell>
        </row>
        <row r="746">
          <cell r="A746" t="str">
            <v xml:space="preserve">            Электроды</v>
          </cell>
        </row>
        <row r="747">
          <cell r="A747" t="str">
            <v>Электроды, ЦТ-36, 9466-75, т</v>
          </cell>
        </row>
        <row r="748">
          <cell r="A748" t="str">
            <v>Электроды  покр. метал. d 2,5, ЦЛ-39 ГОСТ 9467-75, 9466-75, т</v>
          </cell>
        </row>
        <row r="749">
          <cell r="A749" t="str">
            <v>Электроды  покр. метал. d 3-4, УОНИ 13/45ГОСТ 9467-75, 9466-75, т</v>
          </cell>
        </row>
        <row r="750">
          <cell r="A750" t="str">
            <v>Электроды  покр. метал. d 3-4, АНО-4 ГОСТ 9467-75, 9466-75, т</v>
          </cell>
        </row>
        <row r="751">
          <cell r="A751" t="str">
            <v>Электроды  покр. метал. d 3-4, УОНИ 13/55ГОСТ 9467-75, 9466-73, т</v>
          </cell>
        </row>
        <row r="752">
          <cell r="A752" t="str">
            <v>Электроды вольфрамовые,  ,  , кг</v>
          </cell>
        </row>
        <row r="753">
          <cell r="A753" t="str">
            <v>Электроды покр.метал. d 3-4, ЦТ-28, 9466-75, т</v>
          </cell>
        </row>
        <row r="754">
          <cell r="A754" t="str">
            <v>Электроды покр.метал.d 3-4, ЦТ-15, 9467-75, т</v>
          </cell>
        </row>
        <row r="755">
          <cell r="A755" t="str">
            <v>Электроды покр.метал.d3-4, ЭА-395/9, 9467-75, т</v>
          </cell>
        </row>
        <row r="756">
          <cell r="A756" t="str">
            <v>Электроды покрытые метал.для ручной дуговой сварки,  , 9467-75, кг</v>
          </cell>
        </row>
        <row r="757">
          <cell r="A757" t="str">
            <v>Электроды угольные,  ,  , т</v>
          </cell>
        </row>
      </sheetData>
      <sheetData sheetId="5" refreshError="1">
        <row r="1">
          <cell r="A1" t="str">
            <v>10 дет.</v>
          </cell>
        </row>
        <row r="2">
          <cell r="A2" t="str">
            <v>10 деталей</v>
          </cell>
        </row>
        <row r="3">
          <cell r="A3" t="str">
            <v>10 м2</v>
          </cell>
        </row>
        <row r="4">
          <cell r="A4" t="str">
            <v>10 прокл.</v>
          </cell>
        </row>
        <row r="5">
          <cell r="A5" t="str">
            <v>10 шт</v>
          </cell>
        </row>
        <row r="6">
          <cell r="A6" t="str">
            <v>100 дм2</v>
          </cell>
        </row>
        <row r="7">
          <cell r="A7" t="str">
            <v>100 кг</v>
          </cell>
        </row>
        <row r="8">
          <cell r="A8" t="str">
            <v>100 м</v>
          </cell>
        </row>
        <row r="9">
          <cell r="A9" t="str">
            <v>100 см2</v>
          </cell>
        </row>
        <row r="10">
          <cell r="A10" t="str">
            <v>1000 шт.</v>
          </cell>
        </row>
        <row r="11">
          <cell r="A11" t="str">
            <v>100м2</v>
          </cell>
        </row>
        <row r="12">
          <cell r="A12" t="str">
            <v>10лопаток</v>
          </cell>
        </row>
        <row r="13">
          <cell r="A13" t="str">
            <v>1конден-р</v>
          </cell>
        </row>
        <row r="14">
          <cell r="A14" t="str">
            <v>1котел</v>
          </cell>
        </row>
        <row r="15">
          <cell r="A15" t="str">
            <v>1фл</v>
          </cell>
        </row>
        <row r="16">
          <cell r="A16" t="str">
            <v>1эжектор</v>
          </cell>
        </row>
        <row r="17">
          <cell r="A17" t="str">
            <v>вращ.сетка</v>
          </cell>
        </row>
        <row r="18">
          <cell r="A18" t="str">
            <v>деаэратор</v>
          </cell>
        </row>
        <row r="19">
          <cell r="A19" t="str">
            <v>кг</v>
          </cell>
        </row>
        <row r="20">
          <cell r="A20" t="str">
            <v>к-т</v>
          </cell>
        </row>
        <row r="21">
          <cell r="A21" t="str">
            <v>л</v>
          </cell>
        </row>
        <row r="22">
          <cell r="A22" t="str">
            <v>м</v>
          </cell>
        </row>
        <row r="23">
          <cell r="A23" t="str">
            <v>м шва</v>
          </cell>
        </row>
        <row r="24">
          <cell r="A24" t="str">
            <v>м2</v>
          </cell>
        </row>
        <row r="25">
          <cell r="A25" t="str">
            <v>м3</v>
          </cell>
        </row>
        <row r="26">
          <cell r="A26" t="str">
            <v>мм</v>
          </cell>
        </row>
        <row r="27">
          <cell r="A27" t="str">
            <v>мп</v>
          </cell>
        </row>
        <row r="28">
          <cell r="A28" t="str">
            <v>н/ч</v>
          </cell>
        </row>
        <row r="29">
          <cell r="A29" t="str">
            <v>отвер-ие</v>
          </cell>
        </row>
        <row r="30">
          <cell r="A30" t="str">
            <v>пар</v>
          </cell>
        </row>
        <row r="31">
          <cell r="A31" t="str">
            <v>руб.</v>
          </cell>
        </row>
        <row r="32">
          <cell r="A32" t="str">
            <v>ст.</v>
          </cell>
        </row>
        <row r="33">
          <cell r="A33" t="str">
            <v>т/ч</v>
          </cell>
        </row>
        <row r="34">
          <cell r="A34" t="str">
            <v>тн</v>
          </cell>
        </row>
        <row r="35">
          <cell r="A35" t="str">
            <v>уст.</v>
          </cell>
        </row>
        <row r="36">
          <cell r="A36" t="str">
            <v>ч/ч</v>
          </cell>
        </row>
        <row r="37">
          <cell r="A37" t="str">
            <v>шов</v>
          </cell>
        </row>
        <row r="38">
          <cell r="A38" t="str">
            <v>шт.</v>
          </cell>
        </row>
        <row r="39">
          <cell r="A39" t="str">
            <v>эл</v>
          </cell>
        </row>
        <row r="40">
          <cell r="A40" t="str">
            <v>эл.дв.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+5а"/>
      <sheetName val="+5б"/>
      <sheetName val="+5в"/>
      <sheetName val="6пл"/>
      <sheetName val="+6ф"/>
      <sheetName val="+6а"/>
      <sheetName val="+6б"/>
      <sheetName val="+6в"/>
      <sheetName val="+6г"/>
      <sheetName val="_6г"/>
      <sheetName val="7ф(б2)"/>
      <sheetName val="7ф(Б1)"/>
      <sheetName val="7ф(ТД)"/>
      <sheetName val="7ф(Завод)"/>
      <sheetName val="7ф(Вика)"/>
      <sheetName val="7а (Свод)"/>
      <sheetName val="+7фБ"/>
      <sheetName val="+8Б"/>
      <sheetName val="+8Т"/>
      <sheetName val="8 Мам"/>
      <sheetName val="+8К"/>
      <sheetName val="+8В"/>
      <sheetName val="+9Э"/>
      <sheetName val="+10"/>
      <sheetName val="_10-1"/>
      <sheetName val="+11"/>
      <sheetName val="+12"/>
      <sheetName val="+13"/>
      <sheetName val="+13-1"/>
      <sheetName val="14(Б-05)"/>
      <sheetName val="14(ТД-05)"/>
      <sheetName val="14(З-05)"/>
      <sheetName val="14(В-05)"/>
      <sheetName val="+14(б)"/>
      <sheetName val="+14(ТД-25)"/>
      <sheetName val="+14(З-25)"/>
      <sheetName val="+14(В-25)"/>
      <sheetName val="+15"/>
      <sheetName val="+16"/>
      <sheetName val="+17"/>
      <sheetName val="+20ТД"/>
      <sheetName val="+20(З)"/>
      <sheetName val="+20(В)"/>
      <sheetName val="+21С"/>
      <sheetName val="10"/>
      <sheetName val="7а_(Свод)"/>
      <sheetName val="8_Мам"/>
    </sheetNames>
    <sheetDataSet>
      <sheetData sheetId="0" refreshError="1">
        <row r="1">
          <cell r="B1" t="str">
            <v>сентябрь</v>
          </cell>
        </row>
        <row r="30">
          <cell r="B30" t="str">
            <v>Директор по экономике и финансам ОАО "КАВЗ" Еремин С.А.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а(ТД) (2)"/>
      <sheetName val="Данные"/>
      <sheetName val="1Э"/>
      <sheetName val="2П"/>
      <sheetName val="3П"/>
      <sheetName val="4Э"/>
      <sheetName val="6Эпл"/>
      <sheetName val="6Эф"/>
      <sheetName val="6аЭ"/>
      <sheetName val="7а (Свод)"/>
      <sheetName val="7а(ТД)"/>
      <sheetName val="7а(Завод)"/>
      <sheetName val="7а(Вика)"/>
      <sheetName val="9Э"/>
      <sheetName val="7а(ТД)_(2)"/>
      <sheetName val="7а_(Свод)"/>
    </sheetNames>
    <sheetDataSet>
      <sheetData sheetId="0" refreshError="1"/>
      <sheetData sheetId="1" refreshError="1">
        <row r="19">
          <cell r="A19" t="str">
            <v>БИЗНЕС ОАО "КАВЗ"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Схема"/>
      <sheetName val="изменения"/>
      <sheetName val="ППП"/>
      <sheetName val="НПП"/>
    </sheetNames>
    <sheetDataSet>
      <sheetData sheetId="0" refreshError="1"/>
      <sheetData sheetId="1" refreshError="1">
        <row r="6">
          <cell r="C6">
            <v>1.0114698385726424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.себ.ТП 1997 г.лист 2"/>
      <sheetName val="Анализ_себ_ТП 1997 г_лист 2"/>
      <sheetName val="Анализ_себ_ТП_1997_г_лист_2"/>
      <sheetName val="Анализ_себ_ТП_1997_г_лист_21"/>
      <sheetName val="свод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укция по группам изделий"/>
      <sheetName val="Ан-з себ.по затр.1руб. 1 полуг."/>
      <sheetName val="Анализ себестоимости  ТП лист1 "/>
      <sheetName val="Анализ.себ.ТП 1997 г.лист 2"/>
      <sheetName val="Продукция_по_группам_изделий"/>
      <sheetName val="Ан-з_себ_по_затр_1руб__1_полуг_"/>
      <sheetName val="Анализ_себестоимости__ТП_лист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ЛОМ_УКР"/>
      <sheetName val="Чугун_Украина"/>
      <sheetName val="3"/>
      <sheetName val="Гр5(о)"/>
      <sheetName val="Параметры"/>
      <sheetName val="Текущие цены"/>
      <sheetName val="рабочий"/>
      <sheetName val="окраска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САР сводн. (2006)"/>
      <sheetName val="Исходные"/>
      <sheetName val="План RUR"/>
      <sheetName val="Анализ себестоимости  ТП лист1 "/>
      <sheetName val="sapactivexlhiddensheet"/>
      <sheetName val="Исход.инф."/>
      <sheetName val="МАТЕР.433,452"/>
      <sheetName val="Проект"/>
      <sheetName val="Огл. Графико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5а"/>
      <sheetName val="5б"/>
      <sheetName val="5в"/>
      <sheetName val="6Эпл"/>
      <sheetName val="6"/>
      <sheetName val="6а"/>
      <sheetName val="6б"/>
      <sheetName val="6в"/>
      <sheetName val="7аСвод"/>
      <sheetName val="7аТДК"/>
      <sheetName val="7аЗавод"/>
      <sheetName val="7аВика"/>
      <sheetName val="6г"/>
      <sheetName val="7ф(Б)"/>
      <sheetName val="7ф(ТД)"/>
      <sheetName val="7ф(З)"/>
      <sheetName val="7ф(Вика)"/>
      <sheetName val="8ТДК"/>
      <sheetName val="8КАВЗ"/>
      <sheetName val="8 (Вика)"/>
      <sheetName val="9Э"/>
      <sheetName val="10"/>
      <sheetName val="10-1"/>
      <sheetName val="11"/>
      <sheetName val="12"/>
      <sheetName val="13"/>
      <sheetName val="13-1"/>
      <sheetName val="14 (Б) -25"/>
      <sheetName val="14 ТД-25"/>
      <sheetName val="14 З-25"/>
      <sheetName val="14 Вика -25"/>
      <sheetName val="14(Б-10)"/>
      <sheetName val="14(ТД-10)"/>
      <sheetName val="14(З-10)"/>
      <sheetName val="14(В-10)"/>
      <sheetName val="15"/>
      <sheetName val="16"/>
      <sheetName val="17"/>
      <sheetName val="20ТД"/>
      <sheetName val="20Завод"/>
      <sheetName val="20Вика"/>
      <sheetName val="21С"/>
      <sheetName val="Анализ себестоимости  ТП лист1 "/>
      <sheetName val="8_(Вика)"/>
      <sheetName val="14_(Б)_-25"/>
      <sheetName val="14_ТД-25"/>
      <sheetName val="14_З-25"/>
      <sheetName val="14_Вика_-25"/>
    </sheetNames>
    <sheetDataSet>
      <sheetData sheetId="0" refreshError="1">
        <row r="1">
          <cell r="C1" t="str">
            <v>август</v>
          </cell>
        </row>
        <row r="2">
          <cell r="C2" t="str">
            <v>август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СЭО пл"/>
      <sheetName val="ОПР пл"/>
      <sheetName val="ОХР пл"/>
      <sheetName val="Коммерч. расх. пл."/>
      <sheetName val="РСЭО"/>
      <sheetName val="ОПР"/>
      <sheetName val="ОХР"/>
      <sheetName val="Коммерческие расходы"/>
      <sheetName val="РСЭО_пл"/>
      <sheetName val="ОПР_пл"/>
      <sheetName val="ОХР_пл"/>
      <sheetName val="Коммерч__расх__пл_"/>
      <sheetName val="Коммерческие_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данные производственные"/>
      <sheetName val="данные капвложения"/>
      <sheetName val="данные стоимостные"/>
      <sheetName val="данные себестоимость"/>
      <sheetName val="0.Настройка"/>
      <sheetName val="Гр5(о)"/>
      <sheetName val="Управ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ГУ ОАО "ТГК-2" по Архангельской области</v>
          </cell>
        </row>
        <row r="10">
          <cell r="A10" t="str">
            <v>Архангельская ТЭЦ</v>
          </cell>
        </row>
        <row r="11">
          <cell r="A11" t="str">
            <v>Северодвинская ТЭЦ-1</v>
          </cell>
        </row>
        <row r="12">
          <cell r="A12" t="str">
            <v>Северодвинская ТЭЦ-2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+5а"/>
      <sheetName val="+5б"/>
      <sheetName val="+5в"/>
      <sheetName val="6пл"/>
      <sheetName val="+6ф"/>
      <sheetName val="+6а"/>
      <sheetName val="+6б"/>
      <sheetName val="+6в"/>
      <sheetName val="+6г"/>
      <sheetName val="_6г"/>
      <sheetName val="7ф(б2)"/>
      <sheetName val="7ф(Б1)"/>
      <sheetName val="7ф(ТД)"/>
      <sheetName val="7ф(Завод)"/>
      <sheetName val="7ф(Вика)"/>
      <sheetName val="7а (Свод)"/>
      <sheetName val="+7фБ"/>
      <sheetName val="+8Б"/>
      <sheetName val="+8Т"/>
      <sheetName val="8 Мам"/>
      <sheetName val="+8К"/>
      <sheetName val="+8В"/>
      <sheetName val="+9Э"/>
      <sheetName val="+10"/>
      <sheetName val="_10-1"/>
      <sheetName val="+11"/>
      <sheetName val="+12"/>
      <sheetName val="+13"/>
      <sheetName val="+13-1"/>
      <sheetName val="14(Б-05)"/>
      <sheetName val="14(ТД-05)"/>
      <sheetName val="14(З-05)"/>
      <sheetName val="14(В-05)"/>
      <sheetName val="+14(б)"/>
      <sheetName val="+14(ТД-25)"/>
      <sheetName val="+14(З-25)"/>
      <sheetName val="+14(В-25)"/>
      <sheetName val="+15"/>
      <sheetName val="+16"/>
      <sheetName val="+17"/>
      <sheetName val="+20ТД"/>
      <sheetName val="+20(З)"/>
      <sheetName val="+20(В)"/>
      <sheetName val="+21С"/>
      <sheetName val="Работы"/>
      <sheetName val="7а_(Свод)"/>
      <sheetName val="8_Мам"/>
    </sheetNames>
    <sheetDataSet>
      <sheetData sheetId="0" refreshError="1">
        <row r="20">
          <cell r="B20" t="str">
            <v xml:space="preserve">Директор  ООО "Вика": Натрусов  А.И.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5а"/>
      <sheetName val="5б"/>
      <sheetName val="5в"/>
      <sheetName val="6Эпл"/>
      <sheetName val="6"/>
      <sheetName val="6а"/>
      <sheetName val="6б"/>
      <sheetName val="6в"/>
      <sheetName val="7аСвод"/>
      <sheetName val="7аТДК"/>
      <sheetName val="7аЗавод"/>
      <sheetName val="7аВика"/>
      <sheetName val="6г"/>
      <sheetName val="7ф(Б)"/>
      <sheetName val="7ф(ТД)"/>
      <sheetName val="7ф(З)"/>
      <sheetName val="7ф(Вика)"/>
      <sheetName val="8ТДК"/>
      <sheetName val="8КАВЗ"/>
      <sheetName val="8 (Вика)"/>
      <sheetName val="9Э"/>
      <sheetName val="10"/>
      <sheetName val="10-1"/>
      <sheetName val="11"/>
      <sheetName val="12"/>
      <sheetName val="13"/>
      <sheetName val="13-1"/>
      <sheetName val="14 (Б) -25"/>
      <sheetName val="14 ТД-25"/>
      <sheetName val="14 З-25"/>
      <sheetName val="14 Вика -25"/>
      <sheetName val="14(Б-10)"/>
      <sheetName val="14(ТД-10)"/>
      <sheetName val="14(З-10)"/>
      <sheetName val="14(В-10)"/>
      <sheetName val="15"/>
      <sheetName val="16"/>
      <sheetName val="17"/>
      <sheetName val="20ТД"/>
      <sheetName val="20Завод"/>
      <sheetName val="20Вика"/>
      <sheetName val="21С"/>
      <sheetName val="8_(Вика)"/>
      <sheetName val="14_(Б)_-25"/>
      <sheetName val="14_ТД-25"/>
      <sheetName val="14_З-25"/>
      <sheetName val="14_Вика_-25"/>
    </sheetNames>
    <sheetDataSet>
      <sheetData sheetId="0" refreshError="1">
        <row r="20">
          <cell r="B20" t="str">
            <v>Директор по и экономике  ОАО "КАВЗ": Шмелев В.В.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Объекты"/>
      <sheetName val="Подрядчики"/>
      <sheetName val="Работы"/>
      <sheetName val="Материалы"/>
      <sheetName val="Лист1"/>
      <sheetName val="Данные"/>
    </sheetNames>
    <sheetDataSet>
      <sheetData sheetId="0" refreshError="1"/>
      <sheetData sheetId="1"/>
      <sheetData sheetId="2"/>
      <sheetData sheetId="3"/>
      <sheetData sheetId="4" refreshError="1">
        <row r="1">
          <cell r="A1" t="str">
            <v xml:space="preserve">            Арматура</v>
          </cell>
        </row>
        <row r="2">
          <cell r="A2" t="str">
            <v>Вентиль  Ду 100, 15с58нж,  , шт</v>
          </cell>
        </row>
        <row r="3">
          <cell r="A3" t="str">
            <v>Вентиль  Ду 100, 15ч76п1,  , шт</v>
          </cell>
        </row>
        <row r="4">
          <cell r="A4" t="str">
            <v>Вентиль  Ду 25, 15ч9п2,  , шт</v>
          </cell>
        </row>
        <row r="5">
          <cell r="A5" t="str">
            <v>Вентиль  Ду 25, 15кч9п2,  , шт</v>
          </cell>
        </row>
        <row r="6">
          <cell r="A6" t="str">
            <v>Вентиль  Ду 25, 15ч8бр,  , шт</v>
          </cell>
        </row>
        <row r="7">
          <cell r="A7" t="str">
            <v>Вентиль  Ду 32, 15с27нж,  , шт</v>
          </cell>
        </row>
        <row r="8">
          <cell r="A8" t="str">
            <v>Вентиль  Ду 32, 893,  , шт</v>
          </cell>
        </row>
        <row r="9">
          <cell r="A9" t="str">
            <v>Вентиль  Ду 40, 15ч75п2,  , шт</v>
          </cell>
        </row>
        <row r="10">
          <cell r="A10" t="str">
            <v>Вентиль  Ду 50, 15ч14бк,  , шт</v>
          </cell>
        </row>
        <row r="11">
          <cell r="A11" t="str">
            <v>Вентиль  Ду 50, 15ч75п1,  , шт</v>
          </cell>
        </row>
        <row r="12">
          <cell r="A12" t="str">
            <v>Вентиль  Ду 50, 15ч75п2,  , шт</v>
          </cell>
        </row>
        <row r="13">
          <cell r="A13" t="str">
            <v>Вентиль  Ду 50, 15с58нж,  , шт</v>
          </cell>
        </row>
        <row r="14">
          <cell r="A14" t="str">
            <v>Вентиль  Ду 50, Т-107б,  , шт</v>
          </cell>
        </row>
        <row r="15">
          <cell r="A15" t="str">
            <v>Вентиль  Ду 50, Т-108б,  , шт</v>
          </cell>
        </row>
        <row r="16">
          <cell r="A16" t="str">
            <v>Вентиль  Ду 50, 15кч922бр,  , шт</v>
          </cell>
        </row>
        <row r="17">
          <cell r="A17" t="str">
            <v>Вентиль  Ду 50, Т-7б,  , шт</v>
          </cell>
        </row>
        <row r="18">
          <cell r="A18" t="str">
            <v>Вентиль  Ду 80, 15ч14бр,  , шт</v>
          </cell>
        </row>
        <row r="19">
          <cell r="A19" t="str">
            <v>Вентиль  Ду 80, 15c58нж,  , шт</v>
          </cell>
        </row>
        <row r="20">
          <cell r="A20" t="str">
            <v>Вентиль  Ду15, 15с27нж,  , шт</v>
          </cell>
        </row>
        <row r="21">
          <cell r="A21" t="str">
            <v>Вентиль  Ду20, 15с27нж,  , шт</v>
          </cell>
        </row>
        <row r="22">
          <cell r="A22" t="str">
            <v>Вентиль  Ду20, 15кч18р,  , шт</v>
          </cell>
        </row>
        <row r="23">
          <cell r="A23" t="str">
            <v>Вентиль  Ду25, 15с27нж,  , шт</v>
          </cell>
        </row>
        <row r="24">
          <cell r="A24" t="str">
            <v>Вентиль  Ду50, 15ч9бр,  , шт</v>
          </cell>
        </row>
        <row r="25">
          <cell r="A25" t="str">
            <v>Вентиль  Ду80, 15ч76п2,  , шт</v>
          </cell>
        </row>
        <row r="26">
          <cell r="A26" t="str">
            <v>Вентиль  Ду80, 15ч76п1,  , шт</v>
          </cell>
        </row>
        <row r="27">
          <cell r="A27" t="str">
            <v>Вентиль  Ду80, 15ч8п,  , шт</v>
          </cell>
        </row>
        <row r="28">
          <cell r="A28" t="str">
            <v>Вентиль Ду 100, 588-10-0,  , шт</v>
          </cell>
        </row>
        <row r="29">
          <cell r="A29" t="str">
            <v>Вентиль Ду 15, 15ч8п2,  , шт</v>
          </cell>
        </row>
        <row r="30">
          <cell r="A30" t="str">
            <v>Вентиль Ду 15, 15с27нж,  , шт</v>
          </cell>
        </row>
        <row r="31">
          <cell r="A31" t="str">
            <v>Вентиль Ду 15, 15кч18бр,  , шт</v>
          </cell>
        </row>
        <row r="32">
          <cell r="A32" t="str">
            <v>Вентиль Ду 150, 15ч91эм,  , шт</v>
          </cell>
        </row>
        <row r="33">
          <cell r="A33" t="str">
            <v>Вентиль Ду 150, 15ч14бр,  , шт</v>
          </cell>
        </row>
        <row r="34">
          <cell r="A34" t="str">
            <v>Вентиль Ду 20, 597-20-0,  , шт</v>
          </cell>
        </row>
        <row r="35">
          <cell r="A35" t="str">
            <v>Вентиль Ду 20, 15кч18р,  , шт</v>
          </cell>
        </row>
        <row r="36">
          <cell r="A36" t="str">
            <v>Вентиль Ду 20, 15ч8п2,  , шт</v>
          </cell>
        </row>
        <row r="37">
          <cell r="A37" t="str">
            <v>Вентиль Ду 20, 15кч18бр,  , шт</v>
          </cell>
        </row>
        <row r="38">
          <cell r="A38" t="str">
            <v>Вентиль Ду 32, 15ч9п2,  , шт</v>
          </cell>
        </row>
        <row r="39">
          <cell r="A39" t="str">
            <v>Вентиль Ду 32, 15ч75п2,  , шт</v>
          </cell>
        </row>
        <row r="40">
          <cell r="A40" t="str">
            <v>Вентиль Ду 32, 15ч8бр,  , шт</v>
          </cell>
        </row>
        <row r="41">
          <cell r="A41" t="str">
            <v>Вентиль Ду 32, 15кч16бр,  , шт</v>
          </cell>
        </row>
        <row r="42">
          <cell r="A42" t="str">
            <v>Вентиль Ду 32, 15кч 18бр,  , шт</v>
          </cell>
        </row>
        <row r="43">
          <cell r="A43" t="str">
            <v>Вентиль Ду 32, 1с-3-3,  , шт</v>
          </cell>
        </row>
        <row r="44">
          <cell r="A44" t="str">
            <v>Вентиль Ду 32, 15ч75п,  , шт</v>
          </cell>
        </row>
        <row r="45">
          <cell r="A45" t="str">
            <v>Вентиль Ду 32, 15кч16нж,  , шт</v>
          </cell>
        </row>
        <row r="46">
          <cell r="A46" t="str">
            <v>Вентиль Ду 40, 15ч75п1,  , шт</v>
          </cell>
        </row>
        <row r="47">
          <cell r="A47" t="str">
            <v>Вентиль Ду 40, 15с22нж,  , шт</v>
          </cell>
        </row>
        <row r="48">
          <cell r="A48" t="str">
            <v>Вентиль Ду 40, 894,  , шт</v>
          </cell>
        </row>
        <row r="49">
          <cell r="A49" t="str">
            <v>Вентиль Ду 50, 15ч8бк,  , шт</v>
          </cell>
        </row>
        <row r="50">
          <cell r="A50" t="str">
            <v>Вентиль Ду 50, 15ч9п2,  , шт</v>
          </cell>
        </row>
        <row r="51">
          <cell r="A51" t="str">
            <v>Вентиль Ду 50, 839-50-0,  , шт</v>
          </cell>
        </row>
        <row r="52">
          <cell r="A52" t="str">
            <v>Вентиль Ду 50, 15с22нж,  , шт</v>
          </cell>
        </row>
        <row r="53">
          <cell r="A53" t="str">
            <v>Вентиль Ду 50, 15кч19п2,  , шт</v>
          </cell>
        </row>
        <row r="54">
          <cell r="A54" t="str">
            <v>Вентиль Ду 50, 15ч8бр,  , шт</v>
          </cell>
        </row>
        <row r="55">
          <cell r="A55" t="str">
            <v>Вентиль Ду 50, 15ч16бр,  , шт</v>
          </cell>
        </row>
        <row r="56">
          <cell r="A56" t="str">
            <v>Вентиль Ду 50, 15нж958нж,  , шт</v>
          </cell>
        </row>
        <row r="57">
          <cell r="A57" t="str">
            <v>Вентиль Ду 50, 15ч6бр,  , шт</v>
          </cell>
        </row>
        <row r="58">
          <cell r="A58" t="str">
            <v>Вентиль Ду 50, 15ч8п2,  , шт</v>
          </cell>
        </row>
        <row r="59">
          <cell r="A59" t="str">
            <v>Вентиль Ду 50, 15кч922бр,  , шт</v>
          </cell>
        </row>
        <row r="60">
          <cell r="A60" t="str">
            <v>Вентиль Ду 50, 1с-7-1,1с-9-1,  , шт</v>
          </cell>
        </row>
        <row r="61">
          <cell r="A61" t="str">
            <v>Вентиль Ду 65, 838-65-Э,  , шт</v>
          </cell>
        </row>
        <row r="62">
          <cell r="A62" t="str">
            <v>Вентиль Ду 80, 15нж958нж,  , шт</v>
          </cell>
        </row>
        <row r="63">
          <cell r="A63" t="str">
            <v>Вентиль Ду10, 588-10-0,589-10-0,  , шт</v>
          </cell>
        </row>
        <row r="64">
          <cell r="A64" t="str">
            <v>Вентиль Ду10, 584-10-0,  , шт</v>
          </cell>
        </row>
        <row r="65">
          <cell r="A65" t="str">
            <v>Вентиль Ду10, 829-10-0,  , шт</v>
          </cell>
        </row>
        <row r="66">
          <cell r="A66" t="str">
            <v>Вентиль Ду15, 890,  , шт</v>
          </cell>
        </row>
        <row r="67">
          <cell r="A67" t="str">
            <v>Вентиль Ду15, 15ч8бр,  , шт</v>
          </cell>
        </row>
        <row r="68">
          <cell r="A68" t="str">
            <v>Вентиль Ду20, 588-20-0,  , шт</v>
          </cell>
        </row>
        <row r="69">
          <cell r="A69" t="str">
            <v>Вентиль Ду20, 573-20-0,  , шт</v>
          </cell>
        </row>
        <row r="70">
          <cell r="A70" t="str">
            <v>Вентиль Ду20, 839-50-0,  , шт</v>
          </cell>
        </row>
        <row r="71">
          <cell r="A71" t="str">
            <v>Вентиль Ду20, 891,  , шт</v>
          </cell>
        </row>
        <row r="72">
          <cell r="A72" t="str">
            <v>Вентиль Ду20, 15с12бт,  , шт</v>
          </cell>
        </row>
        <row r="73">
          <cell r="A73" t="str">
            <v>Вентиль Ду20, 589-20-0,  , шт</v>
          </cell>
        </row>
        <row r="74">
          <cell r="A74" t="str">
            <v>Вентиль Ду20, 597-20-0,  , шт</v>
          </cell>
        </row>
        <row r="75">
          <cell r="A75" t="str">
            <v>Вентиль Ду80, 1с-7-1,1с-9-1,  , шт</v>
          </cell>
        </row>
        <row r="76">
          <cell r="A76" t="str">
            <v>Вентиль Ду80, 15кч16бр,  , шт</v>
          </cell>
        </row>
        <row r="77">
          <cell r="A77" t="str">
            <v>Задвижка Ду 100, 30ч906бр,  , шт</v>
          </cell>
        </row>
        <row r="78">
          <cell r="A78" t="str">
            <v>Задвижка Ду 100, 30ч6бр,  , шт</v>
          </cell>
        </row>
        <row r="79">
          <cell r="A79" t="str">
            <v>Задвижка Ду 100, 880-100-Э,  , шт</v>
          </cell>
        </row>
        <row r="80">
          <cell r="A80" t="str">
            <v>Задвижка Ду 100, 883-100-Э,  , шт</v>
          </cell>
        </row>
        <row r="81">
          <cell r="A81" t="str">
            <v>Задвижка Ду 100, ЗЛ11025Сп2,  , шт</v>
          </cell>
        </row>
        <row r="82">
          <cell r="A82" t="str">
            <v>Задвижка Ду 100, ПФ11010-00,  , шт</v>
          </cell>
        </row>
        <row r="83">
          <cell r="A83" t="str">
            <v>Задвижка Ду 100, 712-100-Э,  , шт</v>
          </cell>
        </row>
        <row r="84">
          <cell r="A84" t="str">
            <v>Задвижка Ду 150, 886-150-ЦЗ,  , шт</v>
          </cell>
        </row>
        <row r="85">
          <cell r="A85" t="str">
            <v>Задвижка Ду 150, ЗЛ11025Сп1,  , шт</v>
          </cell>
        </row>
        <row r="86">
          <cell r="A86" t="str">
            <v>Задвижка Ду 150, 30с64нж,  , шт</v>
          </cell>
        </row>
        <row r="87">
          <cell r="A87" t="str">
            <v>Задвижка Ду 150, 30ч6бр,  , шт</v>
          </cell>
        </row>
        <row r="88">
          <cell r="A88" t="str">
            <v>Задвижка Ду 150, 886-150-КЗ,  , шт</v>
          </cell>
        </row>
        <row r="89">
          <cell r="A89" t="str">
            <v>Задвижка Ду 150, 30ч906бр,  , шт</v>
          </cell>
        </row>
        <row r="90">
          <cell r="A90" t="str">
            <v>Задвижка Ду 150, 806-150-Э,  , шт</v>
          </cell>
        </row>
        <row r="91">
          <cell r="A91" t="str">
            <v>Задвижка Ду 175, 883-175-Э,  , шт</v>
          </cell>
        </row>
        <row r="92">
          <cell r="A92" t="str">
            <v>Задвижка Ду 200, 30ч6бр,  , шт</v>
          </cell>
        </row>
        <row r="93">
          <cell r="A93" t="str">
            <v>Задвижка Ду 200, 2с-21-2,  , шт</v>
          </cell>
        </row>
        <row r="94">
          <cell r="A94" t="str">
            <v>Задвижка Ду 200, 30ч906бр,  , шт</v>
          </cell>
        </row>
        <row r="95">
          <cell r="A95" t="str">
            <v>Задвижка Ду 250, 30ч6бр,  , шт</v>
          </cell>
        </row>
        <row r="96">
          <cell r="A96" t="str">
            <v>Задвижка Ду 250, 883-250-Э,882-250-Э,  , шт</v>
          </cell>
        </row>
        <row r="97">
          <cell r="A97" t="str">
            <v>Задвижка Ду 250, 882-250-0,  , шт</v>
          </cell>
        </row>
        <row r="98">
          <cell r="A98" t="str">
            <v>Задвижка Ду 250, 882-250-Э,  , шт</v>
          </cell>
        </row>
        <row r="99">
          <cell r="A99" t="str">
            <v>Задвижка Ду 250, 882-250-Э,  , шт</v>
          </cell>
        </row>
        <row r="100">
          <cell r="A100" t="str">
            <v>Задвижка Ду 250, 30ч6бр,  , шт</v>
          </cell>
        </row>
        <row r="101">
          <cell r="A101" t="str">
            <v>Задвижка Ду 300, 30ч6бр,  , шт</v>
          </cell>
        </row>
        <row r="102">
          <cell r="A102" t="str">
            <v>Задвижка Ду 300, 30ч906бр,  , шт</v>
          </cell>
        </row>
        <row r="103">
          <cell r="A103" t="str">
            <v>Задвижка Ду 400, 30с972нж,  , шт</v>
          </cell>
        </row>
        <row r="104">
          <cell r="A104" t="str">
            <v>Задвижка Ду 400, 30ч6бр,  , шт</v>
          </cell>
        </row>
        <row r="105">
          <cell r="A105" t="str">
            <v>Задвижка Ду 400, 30ч906бр,  , шт</v>
          </cell>
        </row>
        <row r="106">
          <cell r="A106" t="str">
            <v>Задвижка Ду 500, 30с972нж,  , шт</v>
          </cell>
        </row>
        <row r="107">
          <cell r="A107" t="str">
            <v>Задвижка Ду 600, 30с972нж,  , шт</v>
          </cell>
        </row>
        <row r="108">
          <cell r="A108" t="str">
            <v>Задвижка Ду 800, 30с972нж,  , шт</v>
          </cell>
        </row>
        <row r="109">
          <cell r="A109" t="str">
            <v>Задвижки  Ду 100, ЗКЛ2-16,  , шт</v>
          </cell>
        </row>
        <row r="110">
          <cell r="A110" t="str">
            <v>Задвижки  Ду 200, ЗКЛ2-16,  , шт</v>
          </cell>
        </row>
        <row r="111">
          <cell r="A111" t="str">
            <v>Задвижки  Ду 200, ЗКЛПЭ-16,  , шт</v>
          </cell>
        </row>
        <row r="112">
          <cell r="A112" t="str">
            <v>Задвижки  Ду 300, ЗКЛ2-16,  , шт</v>
          </cell>
        </row>
        <row r="113">
          <cell r="A113" t="str">
            <v>Задвижки  Ду 300, ЗКЛПЭ-16,  , шт</v>
          </cell>
        </row>
        <row r="114">
          <cell r="A114" t="str">
            <v>Задвижки  Ду 50, ЗКЛПЭ-16,  , шт</v>
          </cell>
        </row>
        <row r="115">
          <cell r="A115" t="str">
            <v>Задвижки  Ду 80, ЗКЛПЭ-16,  , шт</v>
          </cell>
        </row>
        <row r="116">
          <cell r="A116" t="str">
            <v>Задвижки Ду 150, ЗЛ11025Сп2,  , шт</v>
          </cell>
        </row>
        <row r="117">
          <cell r="A117" t="str">
            <v>Задвижки Ду 200, 30с964нж,  , шт</v>
          </cell>
        </row>
        <row r="118">
          <cell r="A118" t="str">
            <v>Задвижки Ду 200, 30с64нж,  , шт</v>
          </cell>
        </row>
        <row r="119">
          <cell r="A119" t="str">
            <v>Задвижки Ду 200, Е-1435-200,  , шт</v>
          </cell>
        </row>
        <row r="120">
          <cell r="A120" t="str">
            <v>Задвижки Ду 250, 30с964нж,  , шт</v>
          </cell>
        </row>
        <row r="121">
          <cell r="A121" t="str">
            <v>Задвижки Ду 250, ЗЛ11025Сп2,  , шт</v>
          </cell>
        </row>
        <row r="122">
          <cell r="A122" t="str">
            <v>Задвижки Ду 250, 30с64нж,  , шт</v>
          </cell>
        </row>
        <row r="123">
          <cell r="A123" t="str">
            <v>Задвижки Ду 300, 30с964нж,  , шт</v>
          </cell>
        </row>
        <row r="124">
          <cell r="A124" t="str">
            <v>Задвижки Ду 50, 30ч6бк,  , шт</v>
          </cell>
        </row>
        <row r="125">
          <cell r="A125" t="str">
            <v>Задвижки Ду 80, 30ч6бк,  , шт</v>
          </cell>
        </row>
        <row r="126">
          <cell r="A126" t="str">
            <v>Задвижки Ду 80, 30ч6бр,  , шт</v>
          </cell>
        </row>
        <row r="127">
          <cell r="A127" t="str">
            <v>Задвижки Ду 80, ЗКЛ2-16,  , шт</v>
          </cell>
        </row>
        <row r="128">
          <cell r="A128" t="str">
            <v>Клапан дроссельный Ду 50, 811-50-Р,  , шт</v>
          </cell>
        </row>
        <row r="129">
          <cell r="A129" t="str">
            <v>Клапан импульсный Ду 20, 586-20-0а,  , шт</v>
          </cell>
        </row>
        <row r="130">
          <cell r="A130" t="str">
            <v>Клапан импульсный Ду 25, 112-25х2-0,  , шт</v>
          </cell>
        </row>
        <row r="131">
          <cell r="A131" t="str">
            <v>Клапан предохранит.главн. Ду 175, 392-175/95-0,  , шт</v>
          </cell>
        </row>
        <row r="132">
          <cell r="A132" t="str">
            <v>Клапан предохранит.главн. Ду 250, 111-250/400-0о,  , шт</v>
          </cell>
        </row>
        <row r="133">
          <cell r="A133" t="str">
            <v>Клапан предохранительный Ду50, Т-31М,  , шт</v>
          </cell>
        </row>
        <row r="134">
          <cell r="A134" t="str">
            <v>Клапан предохранительный Ду50, Т-131М,  , шт</v>
          </cell>
        </row>
        <row r="135">
          <cell r="A135" t="str">
            <v>Клапан регулирующий, Ду 10 Ру 64,  , шт</v>
          </cell>
        </row>
        <row r="136">
          <cell r="A136" t="str">
            <v>Клапаны  обратные  Ду 65, 842-65-0,  , шт</v>
          </cell>
        </row>
        <row r="137">
          <cell r="A137" t="str">
            <v>Клапаны обратные Ду 100, 19ч16р,  , шт</v>
          </cell>
        </row>
        <row r="138">
          <cell r="A138" t="str">
            <v>Клапаны обратные Ду 100, 19с17нж,  , шт</v>
          </cell>
        </row>
        <row r="139">
          <cell r="A139" t="str">
            <v>Клапаны обратные Ду 100, 803-100-0,  , шт</v>
          </cell>
        </row>
        <row r="140">
          <cell r="A140" t="str">
            <v>Клапаны обратные Ду 100, 16ч42р,  , шт</v>
          </cell>
        </row>
        <row r="141">
          <cell r="A141" t="str">
            <v>Клапаны обратные Ду 150, 19ч16р5,  , шт</v>
          </cell>
        </row>
        <row r="142">
          <cell r="A142" t="str">
            <v>Клапаны обратные Ду 20, 720-20-0,  , шт</v>
          </cell>
        </row>
        <row r="143">
          <cell r="A143" t="str">
            <v>Клапаны обратные Ду 200, 19ч16р,  , шт</v>
          </cell>
        </row>
        <row r="144">
          <cell r="A144" t="str">
            <v>Клапаны обратные Ду 200, 19с17нж,  , шт</v>
          </cell>
        </row>
        <row r="145">
          <cell r="A145" t="str">
            <v>Клапаны обратные Ду 200, 19ч16бр,  , шт</v>
          </cell>
        </row>
        <row r="146">
          <cell r="A146" t="str">
            <v>Клапаны обратные Ду 250, 19ч16р,  , шт</v>
          </cell>
        </row>
        <row r="147">
          <cell r="A147" t="str">
            <v>Клапаны обратные Ду 250, 935-250-0,  , шт</v>
          </cell>
        </row>
        <row r="148">
          <cell r="A148" t="str">
            <v>Клапаны обратные Ду 32, 16кч9бр,  , шт</v>
          </cell>
        </row>
        <row r="149">
          <cell r="A149" t="str">
            <v>Клапаны обратные Ду 50, 19ч16р5,  , шт</v>
          </cell>
        </row>
        <row r="150">
          <cell r="A150" t="str">
            <v>Клапаны обратные Ду 50, 19ч16р,  , шт</v>
          </cell>
        </row>
        <row r="151">
          <cell r="A151" t="str">
            <v>Клапаны обратные Ду 50, 19с17нж,  , шт</v>
          </cell>
        </row>
        <row r="152">
          <cell r="A152" t="str">
            <v>Клапаны обратные Ду 80, 19с17нж,  , шт</v>
          </cell>
        </row>
        <row r="153">
          <cell r="A153" t="str">
            <v>Клапаны регулирующие Ду 100, 868-100-Э,  , шт</v>
          </cell>
        </row>
        <row r="154">
          <cell r="A154" t="str">
            <v>Клапаны регулирующие Ду 100, 6с-7-2,6с-7-3,6с-2-2,  , шт</v>
          </cell>
        </row>
        <row r="155">
          <cell r="A155" t="str">
            <v>Клапаны регулирующие Ду 100, 6с-1-2,  , шт</v>
          </cell>
        </row>
        <row r="156">
          <cell r="A156" t="str">
            <v>Клапаны регулирующие Ду 100, 868-100-Э,  , шт</v>
          </cell>
        </row>
        <row r="157">
          <cell r="A157" t="str">
            <v>Клапаны регулирующие Ду 100, 807-100-Э,  , шт</v>
          </cell>
        </row>
        <row r="158">
          <cell r="A158" t="str">
            <v>Клапаны регулирующие Ду 150, 6с-1-2,  , шт</v>
          </cell>
        </row>
        <row r="159">
          <cell r="A159" t="str">
            <v>Клапаны регулирующие Ду 175, 811-175-Э,  , шт</v>
          </cell>
        </row>
        <row r="160">
          <cell r="A160" t="str">
            <v>Клапаны регулирующие Ду 20, 870-20-Э,  , шт</v>
          </cell>
        </row>
        <row r="161">
          <cell r="A161" t="str">
            <v>Клапаны регулирующие Ду 20/18, 751-20/18-0,  , шт</v>
          </cell>
        </row>
        <row r="162">
          <cell r="A162" t="str">
            <v>Клапаны регулирующие Ду 200, 6с-1-3,  , шт</v>
          </cell>
        </row>
        <row r="163">
          <cell r="A163" t="str">
            <v>Клапаны регулирующие Ду 250, 6с-8-3,  , шт</v>
          </cell>
        </row>
        <row r="164">
          <cell r="A164" t="str">
            <v>Клапаны регулирующие Ду 250, 916-250-7,  , шт</v>
          </cell>
        </row>
        <row r="165">
          <cell r="A165" t="str">
            <v>Клапаны регулирующие Ду 250, 916-250-Э,  , шт</v>
          </cell>
        </row>
        <row r="166">
          <cell r="A166" t="str">
            <v>Клапаны регулирующие Ду 250, 868-250-Э,  , шт</v>
          </cell>
        </row>
        <row r="167">
          <cell r="A167" t="str">
            <v>Клапаны регулирующие Ду 300, 6с-8-3,  , шт</v>
          </cell>
        </row>
        <row r="168">
          <cell r="A168" t="str">
            <v>Клапаны регулирующие Ду 50, Т-33б,  , шт</v>
          </cell>
        </row>
        <row r="169">
          <cell r="A169" t="str">
            <v>Клапаны регулирующие Ду 600, Т-33,  , шт</v>
          </cell>
        </row>
        <row r="170">
          <cell r="A170" t="str">
            <v>Клапаны регулирующие Ду 65, 868-65-Э,  , шт</v>
          </cell>
        </row>
        <row r="171">
          <cell r="A171" t="str">
            <v>Клапаны регулирующие Ду 65, 851-65-М,  , шт</v>
          </cell>
        </row>
        <row r="172">
          <cell r="A172" t="str">
            <v>Клапаны регулирующие Ду 80, 6с-2-1,  , шт</v>
          </cell>
        </row>
        <row r="173">
          <cell r="A173" t="str">
            <v>Клапаны регулирующие Ду 80, Т-34б,  , шт</v>
          </cell>
        </row>
        <row r="174">
          <cell r="A174" t="str">
            <v>Клапаны регулирующие Ду 80, 6с-9-1,  , шт</v>
          </cell>
        </row>
        <row r="175">
          <cell r="A175" t="str">
            <v xml:space="preserve">            Бумажная продукция</v>
          </cell>
        </row>
        <row r="176">
          <cell r="A176" t="str">
            <v>Бумага кабельн. для изоляц.силов.кабелей К-120,  , 23436-79, кг</v>
          </cell>
        </row>
        <row r="177">
          <cell r="A177" t="str">
            <v>Бумага оберточная,  , 8273-75, кг</v>
          </cell>
        </row>
        <row r="178">
          <cell r="A178" t="str">
            <v>Бумага чертежная,  , 597-73, 1000м2</v>
          </cell>
        </row>
        <row r="179">
          <cell r="A179" t="str">
            <v>Картон   электротехнический, б=0,5-3,0, 2824-86, т</v>
          </cell>
        </row>
        <row r="180">
          <cell r="A180" t="str">
            <v>Картон прокладочный 1мм, марка А, 9347-74, кг</v>
          </cell>
        </row>
        <row r="181">
          <cell r="A181" t="str">
            <v>Картон электроизол. рулон, ЭВ0,2-0,5, 2824-75, кг</v>
          </cell>
        </row>
        <row r="182">
          <cell r="A182" t="str">
            <v>Картон электроизоляционный лист, ЭВ 1-2, 2824-75, кг</v>
          </cell>
        </row>
        <row r="183">
          <cell r="A183" t="str">
            <v xml:space="preserve">            Прессшпан</v>
          </cell>
        </row>
        <row r="184">
          <cell r="A184" t="str">
            <v>Шкурка шлифовальная бумажная,  , 6456-82, м2</v>
          </cell>
        </row>
        <row r="185">
          <cell r="A185" t="str">
            <v xml:space="preserve">            Вспомог.оборудование</v>
          </cell>
        </row>
        <row r="186">
          <cell r="A186" t="str">
            <v>Вал, Ст45, 1050-88, шт</v>
          </cell>
        </row>
        <row r="187">
          <cell r="A187" t="str">
            <v>Клапан, Ст12х18Н9Т, 5632-72, шт</v>
          </cell>
        </row>
        <row r="188">
          <cell r="A188" t="str">
            <v>Кулачок, Ст20, 1050-88, шт</v>
          </cell>
        </row>
        <row r="189">
          <cell r="A189" t="str">
            <v>Пружина, проволока П, 9389-75, шт</v>
          </cell>
        </row>
        <row r="190">
          <cell r="A190" t="str">
            <v xml:space="preserve">            ГСМ</v>
          </cell>
        </row>
        <row r="191">
          <cell r="A191" t="str">
            <v>Бензин авиационный, Б-70, 1012--72, кг</v>
          </cell>
        </row>
        <row r="192">
          <cell r="A192" t="str">
            <v>Вазелин  конденсаторный,  , 5774-76, т</v>
          </cell>
        </row>
        <row r="193">
          <cell r="A193" t="str">
            <v>Глицерин сырой,  , 6823-77, т</v>
          </cell>
        </row>
        <row r="194">
          <cell r="A194" t="str">
            <v>Керосин осветительный,  , 4753-68, кг</v>
          </cell>
        </row>
        <row r="195">
          <cell r="A195" t="str">
            <v>Керосин техн., ОСТ38-01408-86,  , кг</v>
          </cell>
        </row>
        <row r="196">
          <cell r="A196" t="str">
            <v>Клей, 88-Н, ТУ38-105,1061-7, кг</v>
          </cell>
        </row>
        <row r="197">
          <cell r="A197" t="str">
            <v>Клей, БФ-2, 12172-74, кг</v>
          </cell>
        </row>
        <row r="198">
          <cell r="A198" t="str">
            <v>Клей  силикатный, ТУ 5-15-433-75,  , кг</v>
          </cell>
        </row>
        <row r="199">
          <cell r="A199" t="str">
            <v>Клей резиновый, 88НП-35,ТУ 38-105268-79,  , кг</v>
          </cell>
        </row>
        <row r="200">
          <cell r="A200" t="str">
            <v>Масло инд., И-50А, 20799-75, кг</v>
          </cell>
        </row>
        <row r="201">
          <cell r="A201" t="str">
            <v>Масло индустриальное, И-50А, 20799-88, кг</v>
          </cell>
        </row>
        <row r="202">
          <cell r="A202" t="str">
            <v>Масло турбинное,  , 32-74, т</v>
          </cell>
        </row>
        <row r="203">
          <cell r="A203" t="str">
            <v>Парафин,  , 23683-79, кг</v>
          </cell>
        </row>
        <row r="204">
          <cell r="A204" t="str">
            <v>Паста, ВНИИ НП-232, 14068-79, т</v>
          </cell>
        </row>
        <row r="205">
          <cell r="A205" t="str">
            <v>Паста алмазная,  ,  , кг</v>
          </cell>
        </row>
        <row r="206">
          <cell r="A206" t="str">
            <v>Паста типа ГОИ, ПХЗ(№3), ТУ6-18-173-80, кг</v>
          </cell>
        </row>
        <row r="207">
          <cell r="A207" t="str">
            <v>Силикагель техн.,  , 3956-76, кг</v>
          </cell>
        </row>
        <row r="208">
          <cell r="A208" t="str">
            <v>Скипидар,  , 1571-82, т</v>
          </cell>
        </row>
        <row r="209">
          <cell r="A209" t="str">
            <v>Смазка, циатим-201, 6267-74, кг</v>
          </cell>
        </row>
        <row r="210">
          <cell r="A210" t="str">
            <v>Смазка, циатам-202, 11110-75, кг</v>
          </cell>
        </row>
        <row r="211">
          <cell r="A211" t="str">
            <v>Смазка, 1-13 жировая, ОСТ3801145-80, кг</v>
          </cell>
        </row>
        <row r="212">
          <cell r="A212" t="str">
            <v>Смазка, ЦИАТИМ-221, 9433-80, кг</v>
          </cell>
        </row>
        <row r="213">
          <cell r="A213" t="str">
            <v>Смазка графитная, СКа2/6-г3, 3333-80, кг</v>
          </cell>
        </row>
        <row r="214">
          <cell r="A214" t="str">
            <v>Смазка индустриальная, И-50А, 20799-88, кг</v>
          </cell>
        </row>
        <row r="215">
          <cell r="A215" t="str">
            <v>Смазка консталин, УТ-1, 1957-73, кг</v>
          </cell>
        </row>
        <row r="216">
          <cell r="A216" t="str">
            <v>Смазка(солидол), Ж-СКа2/6-2, 1033-79, кг</v>
          </cell>
        </row>
        <row r="217">
          <cell r="A217" t="str">
            <v>Смола эпоксидная неотвержденная,  , 10587-76, кг</v>
          </cell>
        </row>
        <row r="218">
          <cell r="A218" t="str">
            <v>Солидол,  , 4366-76, т</v>
          </cell>
        </row>
        <row r="219">
          <cell r="A219" t="str">
            <v>Тавот(солидол жировой), Ж, 1033-79, т</v>
          </cell>
        </row>
        <row r="220">
          <cell r="A220" t="str">
            <v xml:space="preserve">            Запчасти к насос.оборудов</v>
          </cell>
        </row>
        <row r="221">
          <cell r="A221" t="str">
            <v>Вал, Ст35, 1050-88, шт</v>
          </cell>
        </row>
        <row r="222">
          <cell r="A222" t="str">
            <v>Вал, 12х18Н9Т, 5949-45, шт</v>
          </cell>
        </row>
        <row r="223">
          <cell r="A223" t="str">
            <v>Вал карданный, Ст45, 1050-88, шт</v>
          </cell>
        </row>
        <row r="224">
          <cell r="A224" t="str">
            <v>Вкладыш задн.половина, Ст20,резина,  , шт</v>
          </cell>
        </row>
        <row r="225">
          <cell r="A225" t="str">
            <v>Вкладыш перед.половина, Ст20,резина,  , шт</v>
          </cell>
        </row>
        <row r="226">
          <cell r="A226" t="str">
            <v>Втулка, Бр05Ц5С5, 613-79, шт</v>
          </cell>
        </row>
        <row r="227">
          <cell r="A227" t="str">
            <v>Втулка, Ст40Х, 10702-78, шт</v>
          </cell>
        </row>
        <row r="228">
          <cell r="A228" t="str">
            <v>Втулка  защитная, Ст20, 1050-88, шт</v>
          </cell>
        </row>
        <row r="229">
          <cell r="A229" t="str">
            <v>Втулка  защитная, Ст 45, 1050-88, шт</v>
          </cell>
        </row>
        <row r="230">
          <cell r="A230" t="str">
            <v>Втулка  защитная, 12х18Н9Т, 5949-75, шт</v>
          </cell>
        </row>
        <row r="231">
          <cell r="A231" t="str">
            <v>Втулка  направляющая, СЧ20, 1412-85, шт</v>
          </cell>
        </row>
        <row r="232">
          <cell r="A232" t="str">
            <v>Втулка защитная, СЧ 20, 1412-85, шт</v>
          </cell>
        </row>
        <row r="233">
          <cell r="A233" t="str">
            <v>Втулка защитная, 06ХН28МДТЛ, ТУ26-6-1414-85, шт</v>
          </cell>
        </row>
        <row r="234">
          <cell r="A234" t="str">
            <v>Втулка защитная, 06ХН28МДТЛ, ТУ26-06-1414-86, шт</v>
          </cell>
        </row>
        <row r="235">
          <cell r="A235" t="str">
            <v>Втулка защитная, 10х17Н13М2Т, 5949-75, шт</v>
          </cell>
        </row>
        <row r="236">
          <cell r="A236" t="str">
            <v>Втулка сальника, Ст45, 1050-88, шт</v>
          </cell>
        </row>
        <row r="237">
          <cell r="A237" t="str">
            <v>Втулка упорная, Ст20, 1050-88, шт</v>
          </cell>
        </row>
        <row r="238">
          <cell r="A238" t="str">
            <v>Втулка шатуна, Бр05 Ц5С5, 613-79, шт</v>
          </cell>
        </row>
        <row r="239">
          <cell r="A239" t="str">
            <v>Грундбукса, Ст3, 380-88, шт</v>
          </cell>
        </row>
        <row r="240">
          <cell r="A240" t="str">
            <v>Грундбукса, 10х17Н13М2Т, 5949-75, шт</v>
          </cell>
        </row>
        <row r="241">
          <cell r="A241" t="str">
            <v>Грундбукса П 60х80, Фторопласт сита,  , шт</v>
          </cell>
        </row>
        <row r="242">
          <cell r="A242" t="str">
            <v>Диск, ИЧХ28, 7769-82, шт</v>
          </cell>
        </row>
        <row r="243">
          <cell r="A243" t="str">
            <v>Колесо рабочее, 12х18Н12МЗТЛ, 977-88, шт</v>
          </cell>
        </row>
        <row r="244">
          <cell r="A244" t="str">
            <v>Колесо рабочее, СЧ20, 1412-85, шт</v>
          </cell>
        </row>
        <row r="245">
          <cell r="A245" t="str">
            <v>Колесо рабочее, ЧС 15, 7769-82, шт</v>
          </cell>
        </row>
        <row r="246">
          <cell r="A246" t="str">
            <v>Колесо рабочее, 12х18Н9ТЛ, 977-88, шт</v>
          </cell>
        </row>
        <row r="247">
          <cell r="A247" t="str">
            <v>Колесо рабочее, ИЧХ28, 7769-82, шт</v>
          </cell>
        </row>
        <row r="248">
          <cell r="A248" t="str">
            <v>Колесо рабочее, Ст3,резина, 380-88, шт</v>
          </cell>
        </row>
        <row r="249">
          <cell r="A249" t="str">
            <v>Колесо рабочее, 12х18Н9ТЛ, 977-88, шт</v>
          </cell>
        </row>
        <row r="250">
          <cell r="A250" t="str">
            <v>Колесо червячное, СЧ15,Бр05Ц5С5, 1412-85,613-79, шт</v>
          </cell>
        </row>
        <row r="251">
          <cell r="A251" t="str">
            <v>Кольца втулок муфты, резина ТМКЩ-С, 7338-90, кг</v>
          </cell>
        </row>
        <row r="252">
          <cell r="A252" t="str">
            <v>Кольцо  сальника, 12х18Н9Т, 5949-75, шт</v>
          </cell>
        </row>
        <row r="253">
          <cell r="A253" t="str">
            <v>Кольцо  уплотняющее, 10х17Н13М2Т, 5949-75, шт</v>
          </cell>
        </row>
        <row r="254">
          <cell r="A254" t="str">
            <v>Кольцо отбойное, Ст3, 380-88, шт</v>
          </cell>
        </row>
        <row r="255">
          <cell r="A255" t="str">
            <v>Кольцо сальника, СЧ20, 1412-85, шт</v>
          </cell>
        </row>
        <row r="256">
          <cell r="A256" t="str">
            <v>Кольцо сальника, капрон,  , шт</v>
          </cell>
        </row>
        <row r="257">
          <cell r="A257" t="str">
            <v>Кольцо сальника, 10х17Н13М2Т, 5949-75, шт</v>
          </cell>
        </row>
        <row r="258">
          <cell r="A258" t="str">
            <v>Кольцо уплотнительное, Ст45, 1050-88, шт</v>
          </cell>
        </row>
        <row r="259">
          <cell r="A259" t="str">
            <v>Кольцо уплотняющее, СЧ20, 1412-85, шт</v>
          </cell>
        </row>
        <row r="260">
          <cell r="A260" t="str">
            <v>Кольцо уплотняющее, 12х18Н9Т, 5949-75, шт</v>
          </cell>
        </row>
        <row r="261">
          <cell r="A261" t="str">
            <v>Корпус, ЧС 15, 7769-82, шт</v>
          </cell>
        </row>
        <row r="262">
          <cell r="A262" t="str">
            <v>Корпус  сальника, 12х18Н9ТЛ, 977-88, шт</v>
          </cell>
        </row>
        <row r="263">
          <cell r="A263" t="str">
            <v>Корпус всасывающий, СЧ 18-36, 1414-85, шт</v>
          </cell>
        </row>
        <row r="264">
          <cell r="A264" t="str">
            <v>Корпус клапана, Ст 12х18 Н9Т, 5632-72, шт</v>
          </cell>
        </row>
        <row r="265">
          <cell r="A265" t="str">
            <v>Корпус насоса, 12х18Н9ТЛ, 977-88, шт</v>
          </cell>
        </row>
        <row r="266">
          <cell r="A266" t="str">
            <v>Крышка  сальника, 12х18Н9ТЛ, 977-88, шт</v>
          </cell>
        </row>
        <row r="267">
          <cell r="A267" t="str">
            <v>Крышка сальника, СЧ20, 1412-85, шт</v>
          </cell>
        </row>
        <row r="268">
          <cell r="A268" t="str">
            <v>Крышка сальника, Ал9, 1583-89, шт</v>
          </cell>
        </row>
        <row r="269">
          <cell r="A269" t="str">
            <v>Манжета П60х80, Фторопласт-4ПН, 10007-80, шт</v>
          </cell>
        </row>
        <row r="270">
          <cell r="A270" t="str">
            <v>Обойма, СТ20, 1050-88, шт</v>
          </cell>
        </row>
        <row r="271">
          <cell r="A271" t="str">
            <v>Отвод, ИЧХ28, 7769-82, шт</v>
          </cell>
        </row>
        <row r="272">
          <cell r="A272" t="str">
            <v>Палец, Ст12хН3А, 4543-71, шт</v>
          </cell>
        </row>
        <row r="273">
          <cell r="A273" t="str">
            <v>Палец, Ст45, 1050-88, шт</v>
          </cell>
        </row>
        <row r="274">
          <cell r="A274" t="str">
            <v>Палец  муфты, Ст45, 1050-88, шт</v>
          </cell>
        </row>
        <row r="275">
          <cell r="A275" t="str">
            <v>Палец ползуна, Ст20, 1050-88, шт</v>
          </cell>
        </row>
        <row r="276">
          <cell r="A276" t="str">
            <v>Палец резиновый, шнур 2С-20, 6467-79, шт</v>
          </cell>
        </row>
        <row r="277">
          <cell r="A277" t="str">
            <v>Патрубок всасывающ., 12х18Н12МЗТЛ, 977-88, шт</v>
          </cell>
        </row>
        <row r="278">
          <cell r="A278" t="str">
            <v>Плунжер, Ст12х18Н9Т, 5632-72, шт</v>
          </cell>
        </row>
        <row r="279">
          <cell r="A279" t="str">
            <v>Подвод, ИЧХ28, 7769-82, шт</v>
          </cell>
        </row>
        <row r="280">
          <cell r="A280" t="str">
            <v>Ползун, Сч15, 1412-85, шт</v>
          </cell>
        </row>
        <row r="281">
          <cell r="A281" t="str">
            <v>Ползун, Ст45, 1050-88, шт</v>
          </cell>
        </row>
        <row r="282">
          <cell r="A282" t="str">
            <v>Пробка колпачковая, 06ХН28МДТЛ, ту26-06-1414-85, шт</v>
          </cell>
        </row>
        <row r="283">
          <cell r="A283" t="str">
            <v>Седло, Ст 12х18 Н9Т, 5632-72, шт</v>
          </cell>
        </row>
        <row r="284">
          <cell r="A284" t="str">
            <v>Скоба, СЧ20, 1412, шт</v>
          </cell>
        </row>
        <row r="285">
          <cell r="A285" t="str">
            <v>Червяк, Ст 45, 1050-88, шт</v>
          </cell>
        </row>
        <row r="286">
          <cell r="A286" t="str">
            <v>Шарик П,44,45П, ГОСТ3722-81, 801-78, шт</v>
          </cell>
        </row>
        <row r="287">
          <cell r="A287" t="str">
            <v>Шарик П57,149П, ШХ-15, 801-78, шт</v>
          </cell>
        </row>
        <row r="288">
          <cell r="A288" t="str">
            <v>Штуцер, ЧС15, 7769-82, шт</v>
          </cell>
        </row>
        <row r="289">
          <cell r="A289" t="str">
            <v>Штуцер, 12Х18Н9ТЛ, 977-88, шт</v>
          </cell>
        </row>
        <row r="290">
          <cell r="A290" t="str">
            <v>Штуцер, 10х17Н13М2Т, 5949-75, шт</v>
          </cell>
        </row>
        <row r="291">
          <cell r="A291" t="str">
            <v xml:space="preserve">            Запчасти к турб.оборудованию</v>
          </cell>
        </row>
        <row r="292">
          <cell r="A292" t="str">
            <v>Букса, Ст15х11МФ, 5632-72, шт</v>
          </cell>
        </row>
        <row r="293">
          <cell r="A293" t="str">
            <v>Валик       d50, Ст 38 ХМЮА, 4543-71, шт</v>
          </cell>
        </row>
        <row r="294">
          <cell r="A294" t="str">
            <v>Валоповоротное устройство, БТ-183621,  , 1000м</v>
          </cell>
        </row>
        <row r="295">
          <cell r="A295" t="str">
            <v>Втулка, Ст38х2МЮА, 4543-71, шт</v>
          </cell>
        </row>
        <row r="296">
          <cell r="A296" t="str">
            <v>Втулка плавающая, Ст3,Бр-83, 380-88,1320-74, шт</v>
          </cell>
        </row>
        <row r="297">
          <cell r="A297" t="str">
            <v>Детали  соединения ротора ВД и СД,  ,  , 1000м</v>
          </cell>
        </row>
        <row r="298">
          <cell r="A298" t="str">
            <v>Клапан боковой левый  d 90, БТ-160565,  , 1000м</v>
          </cell>
        </row>
        <row r="299">
          <cell r="A299" t="str">
            <v>Клапан боковой правый  d 125, БТ-159825,  , 1000м</v>
          </cell>
        </row>
        <row r="300">
          <cell r="A300" t="str">
            <v>Клапан верхний       d 125, БТ-168560,  , 1000м</v>
          </cell>
        </row>
        <row r="301">
          <cell r="A301" t="str">
            <v>Клапан стопорный  d 300, БТ-168200,  , шт</v>
          </cell>
        </row>
        <row r="302">
          <cell r="A302" t="str">
            <v>Клапан стопорный d 300, БТ-211918,  , 1000м</v>
          </cell>
        </row>
        <row r="303">
          <cell r="A303" t="str">
            <v>Кольцо плавающее импллера, Ст3,Б-83, 380-88,1320-74, шт</v>
          </cell>
        </row>
        <row r="304">
          <cell r="A304" t="str">
            <v>Кольцо плавающее( переднее,среднее)(, Ст25,Б-73, 1050-74,1320-74, шт</v>
          </cell>
        </row>
        <row r="305">
          <cell r="A305" t="str">
            <v>Крепеж обойм переднего  уплотнения ЦСД,  ,  , 1000м</v>
          </cell>
        </row>
        <row r="306">
          <cell r="A306" t="str">
            <v>Крепеж обойм переднего упл.ЦВД,  ,  , 1000м</v>
          </cell>
        </row>
        <row r="307">
          <cell r="A307" t="str">
            <v>Кулак клапана(№1,2,3,4), Ст 40Х, 4543-71, шт</v>
          </cell>
        </row>
        <row r="308">
          <cell r="A308" t="str">
            <v>Кулачковое распред.устройство, БТ-213775,  , шт</v>
          </cell>
        </row>
        <row r="309">
          <cell r="A309" t="str">
            <v>Кулачковое распределительное устройство, БТ-168500,  , 1000м</v>
          </cell>
        </row>
        <row r="310">
          <cell r="A310" t="str">
            <v>Муфта  соединит.(между валами ЦСД и ЦНД), БТ-168687,  , 1000м</v>
          </cell>
        </row>
        <row r="311">
          <cell r="A311" t="str">
            <v>Муфта соед. (между валами турб. и генератора), БТ-183422,  , шт</v>
          </cell>
        </row>
        <row r="312">
          <cell r="A312" t="str">
            <v>Над бандажные уплотнения 2-9 ступенчатые ЦВД и 10-14 ступен. ЦСД,  ,  , 1000м</v>
          </cell>
        </row>
        <row r="313">
          <cell r="A313" t="str">
            <v>Насосная группа,  ,  , 1000м</v>
          </cell>
        </row>
        <row r="314">
          <cell r="A314" t="str">
            <v>Обоймы  ЦСД,  ,  , 1000м</v>
          </cell>
        </row>
        <row r="315">
          <cell r="A315" t="str">
            <v>Ось, Ст40Х, 4543-71, шт</v>
          </cell>
        </row>
        <row r="316">
          <cell r="A316" t="str">
            <v>Палец д50, Ст38х2МЮА, 4543-71, шт</v>
          </cell>
        </row>
        <row r="317">
          <cell r="A317" t="str">
            <v>Ролик, Ст 20Х, 4543-71, шт</v>
          </cell>
        </row>
        <row r="318">
          <cell r="A318" t="str">
            <v>Сектор, Ст 38ХМЮА, 4543-71, шт</v>
          </cell>
        </row>
        <row r="319">
          <cell r="A319" t="str">
            <v>Трубы перепускные ЦВД, цилиндр высокого давления,  , 1000м</v>
          </cell>
        </row>
        <row r="320">
          <cell r="A320" t="str">
            <v>Уплотнение  ЦНД(правое,левое),  ,  , 1000м</v>
          </cell>
        </row>
        <row r="321">
          <cell r="A321" t="str">
            <v>Уплотнение заднее ЦВД,  ,  , 1000м</v>
          </cell>
        </row>
        <row r="322">
          <cell r="A322" t="str">
            <v>Уплотнение заднее ЦСД,  ,  , 1000м</v>
          </cell>
        </row>
        <row r="323">
          <cell r="A323" t="str">
            <v>Уплотнение переднее ЦВД,  ,  , 1000м</v>
          </cell>
        </row>
        <row r="324">
          <cell r="A324" t="str">
            <v>Уплотнение переднее ЦСД,  ,  , 1000м</v>
          </cell>
        </row>
        <row r="325">
          <cell r="A325" t="str">
            <v>Уплотнение промежуточное ЦВД,  ,  , 1000м</v>
          </cell>
        </row>
        <row r="326">
          <cell r="A326" t="str">
            <v>Уплотнение промежуточное ЦНД,  ,  , 1000м</v>
          </cell>
        </row>
        <row r="327">
          <cell r="A327" t="str">
            <v>Уплотнение промежуточное ЦСД,  ,  , 1000м</v>
          </cell>
        </row>
        <row r="328">
          <cell r="A328" t="str">
            <v>ЦВД  с  крепежом, БТ-167855-1,  , 1000м</v>
          </cell>
        </row>
        <row r="329">
          <cell r="A329" t="str">
            <v>ЦСД с крепежом,  ,  , 1000м</v>
          </cell>
        </row>
        <row r="330">
          <cell r="A330" t="str">
            <v>Шестерня, Ст 38 ХМЮА, 4543-71, шт</v>
          </cell>
        </row>
        <row r="331">
          <cell r="A331" t="str">
            <v>Шток, Ст 20х12ВНМФ, 20072-74, шт</v>
          </cell>
        </row>
        <row r="332">
          <cell r="A332" t="str">
            <v xml:space="preserve">            Запчасти к электрооборудованию</v>
          </cell>
        </row>
        <row r="333">
          <cell r="A333" t="str">
            <v>авт.выключатель, АП-50-3МТ,  , шт</v>
          </cell>
        </row>
        <row r="334">
          <cell r="A334" t="str">
            <v>автомат на 1500А, АВМ-15,  , шт</v>
          </cell>
        </row>
        <row r="335">
          <cell r="A335" t="str">
            <v>автомат на 400 А, АВМ-4и,  , шт</v>
          </cell>
        </row>
        <row r="336">
          <cell r="A336" t="str">
            <v>автоматы на 80А и 100А, А 3124,  , шт</v>
          </cell>
        </row>
        <row r="337">
          <cell r="A337" t="str">
            <v>пакетный выключатель, ПВЗ-60-43,  , шт</v>
          </cell>
        </row>
        <row r="338">
          <cell r="A338" t="str">
            <v>пускатель электромагнитный, ПАЕ-500,  , шт</v>
          </cell>
        </row>
        <row r="339">
          <cell r="A339" t="str">
            <v>пускатель электромагнитный, ПАЕ-612,  , шт</v>
          </cell>
        </row>
        <row r="340">
          <cell r="A340" t="str">
            <v>распред.пункт с 10фидерн.автоматоми на 400А, ПР-9332,  , шт</v>
          </cell>
        </row>
        <row r="341">
          <cell r="A341" t="str">
            <v>рубильник на 1500А, 2315,  , шт</v>
          </cell>
        </row>
        <row r="342">
          <cell r="A342" t="str">
            <v>рубильник на 600А,  ,  , шт</v>
          </cell>
        </row>
        <row r="343">
          <cell r="A343" t="str">
            <v>светильник, НСР-200,  , шт</v>
          </cell>
        </row>
        <row r="344">
          <cell r="A344" t="str">
            <v>светильник, НСП-200,  , шт</v>
          </cell>
        </row>
        <row r="345">
          <cell r="A345" t="str">
            <v>трансформатор однофазный, ОСО-0,25, 220/12, шт</v>
          </cell>
        </row>
        <row r="346">
          <cell r="A346" t="str">
            <v>трансформатор трехфазный, ТСЗ-2,5/1,  , шт</v>
          </cell>
        </row>
        <row r="347">
          <cell r="A347" t="str">
            <v>щиток осветит., ОЩ-6,  , шт</v>
          </cell>
        </row>
        <row r="348">
          <cell r="A348" t="str">
            <v>щиток осветит., ОЩ-12,  , шт</v>
          </cell>
        </row>
        <row r="349">
          <cell r="A349" t="str">
            <v xml:space="preserve">            Запчасти КИП</v>
          </cell>
        </row>
        <row r="350">
          <cell r="A350" t="str">
            <v>блок управления регулятором, БУ-21,  , шт</v>
          </cell>
        </row>
        <row r="351">
          <cell r="A351" t="str">
            <v>датчик напоромер,  , ТУ 25.02.160.21, шт</v>
          </cell>
        </row>
        <row r="352">
          <cell r="A352" t="str">
            <v>дифманометр мембранный, ДМ мод.3583М, ТУ25.02.031.696, шт</v>
          </cell>
        </row>
        <row r="353">
          <cell r="A353" t="str">
            <v>индикатор полож.унифицированный, ИПУ,  , шт</v>
          </cell>
        </row>
        <row r="354">
          <cell r="A354" t="str">
            <v>манометр показывающий, ОБМ1-160,  , шт</v>
          </cell>
        </row>
        <row r="355">
          <cell r="A355" t="str">
            <v>манометр электрич.дистанционный, МЭД мод.22365,  , шт</v>
          </cell>
        </row>
        <row r="356">
          <cell r="A356" t="str">
            <v>манометр электроконтактный, ЭКМ-19,  , шт</v>
          </cell>
        </row>
        <row r="357">
          <cell r="A357" t="str">
            <v>механизм исполнительный электрический, МЭОК-25/100,  , шт</v>
          </cell>
        </row>
        <row r="358">
          <cell r="A358" t="str">
            <v>сигнализатор, факел-2,  , шт</v>
          </cell>
        </row>
        <row r="359">
          <cell r="A359" t="str">
            <v>термометр сопротивления,  , 288-80, шт</v>
          </cell>
        </row>
        <row r="360">
          <cell r="A360" t="str">
            <v xml:space="preserve">            Кабельная прдукция</v>
          </cell>
        </row>
        <row r="361">
          <cell r="A361" t="str">
            <v>Кабели силовые гибкие, КРПТ2,5-6, 13497-77, м</v>
          </cell>
        </row>
        <row r="362">
          <cell r="A362" t="str">
            <v>Кабель контрольный, КВВГ 4х1,5, 1508-78, 1000м</v>
          </cell>
        </row>
        <row r="363">
          <cell r="A363" t="str">
            <v>Кабель контрольный, КВВГ 10х1,5, 1508-78, 1000м</v>
          </cell>
        </row>
        <row r="364">
          <cell r="A364" t="str">
            <v>Кабель контрольный, КВВГ 14х1,5, 1508-78, 1000м</v>
          </cell>
        </row>
        <row r="365">
          <cell r="A365" t="str">
            <v>Кабель контрольный, КВВГ 14х2,5, 1508-78, 1000м</v>
          </cell>
        </row>
        <row r="366">
          <cell r="A366" t="str">
            <v>Кабель контрольный, КВВГ 19х2,5, 1508-78, 1000м</v>
          </cell>
        </row>
        <row r="367">
          <cell r="A367" t="str">
            <v>Кабель силовой, ААШвУх70, ту 16.КО9.022-8, 1000м</v>
          </cell>
        </row>
        <row r="368">
          <cell r="A368" t="str">
            <v>Кабель силовой, ААШвУх50, ту 16.КО9.022-8, 1000м</v>
          </cell>
        </row>
        <row r="369">
          <cell r="A369" t="str">
            <v>Кабель силовой, НРГ 3х10, ту 16.КО9.022-8, 1000м</v>
          </cell>
        </row>
        <row r="370">
          <cell r="A370" t="str">
            <v>Кабель силовой, НРГ 3х25+1х6, ту 16.КО9.022-8, 1000м</v>
          </cell>
        </row>
        <row r="371">
          <cell r="A371" t="str">
            <v>Кабель силовой, ШРПС 6х2,5, ту 16.КО9.022-8, 1000м</v>
          </cell>
        </row>
        <row r="372">
          <cell r="A372" t="str">
            <v>Кабель силовой гибкий,  , 433-73, м</v>
          </cell>
        </row>
        <row r="373">
          <cell r="A373" t="str">
            <v>Провод обмоточный, ПЭВ -1,56, ТУ 16.505.439-7, 1000м</v>
          </cell>
        </row>
        <row r="374">
          <cell r="A374" t="str">
            <v>Провод обмоточный, ПЭВ -1,6, ТУ 16.505.439-7, 1000м</v>
          </cell>
        </row>
        <row r="375">
          <cell r="A375" t="str">
            <v>Провод силовой, АПРИ 2,5мм2, 20520-80, 1000м</v>
          </cell>
        </row>
        <row r="376">
          <cell r="A376" t="str">
            <v>Провод силовой, АПР 4мм2, 20520-80, 1000м</v>
          </cell>
        </row>
        <row r="377">
          <cell r="A377" t="str">
            <v>Провод силовой, АППВ 2,5мм2, 20520-80, 1000м</v>
          </cell>
        </row>
        <row r="378">
          <cell r="A378" t="str">
            <v>Провод силовой, ПРГ 6мм2, ТУ 16.505.439-7, 1000м</v>
          </cell>
        </row>
        <row r="379">
          <cell r="A379" t="str">
            <v>Провод силовой, ПРЛ 4мм2, ТУ 16.505.439-7, 1000м</v>
          </cell>
        </row>
        <row r="380">
          <cell r="A380" t="str">
            <v>Провод силовой, ПРТО 4мм2, ТУ 16.505.439-7, 1000м</v>
          </cell>
        </row>
        <row r="381">
          <cell r="A381" t="str">
            <v>Провода гибкие с резиновой изоляцией, 1,5-2,5, 2262-75, м</v>
          </cell>
        </row>
        <row r="382">
          <cell r="A382" t="str">
            <v xml:space="preserve">            Котельное оборудование</v>
          </cell>
        </row>
        <row r="383">
          <cell r="A383" t="str">
            <v>Вал,  , Н20.10.00.006.0, шт</v>
          </cell>
        </row>
        <row r="384">
          <cell r="A384" t="str">
            <v>Гляделки,  , ОСТ24,819,02,73, шт</v>
          </cell>
        </row>
        <row r="385">
          <cell r="A385" t="str">
            <v>Гребенки креплений экранов,  , СТП 17-71, шт</v>
          </cell>
        </row>
        <row r="386">
          <cell r="A386" t="str">
            <v>запально-защитные устройства,  , ОСТ 108,833,103, шт</v>
          </cell>
        </row>
        <row r="387">
          <cell r="A387" t="str">
            <v>Ижектор-питатель,  , 295-25-00В, шт</v>
          </cell>
        </row>
        <row r="388">
          <cell r="A388" t="str">
            <v>Колесо рабочее,  , Н20.06.00.003, шт</v>
          </cell>
        </row>
        <row r="389">
          <cell r="A389" t="str">
            <v>Крепеж,  ,  , т</v>
          </cell>
        </row>
        <row r="390">
          <cell r="A390" t="str">
            <v>Лазы,  , ОСТ 24,819,02,7, шт</v>
          </cell>
        </row>
        <row r="391">
          <cell r="A391" t="str">
            <v>Лопаточные аппараты горелок,  ,  , шт</v>
          </cell>
        </row>
        <row r="392">
          <cell r="A392" t="str">
            <v>полусекции конвективной части, сталь20, А-23337, шт</v>
          </cell>
        </row>
        <row r="393">
          <cell r="A393" t="str">
            <v>Разбрасыватель c отбойн.козырьком,  , 195-61-00, шт</v>
          </cell>
        </row>
        <row r="394">
          <cell r="A394" t="str">
            <v>Течки дроби с замедлителем однотрубным,  , 195-116-00Д, шт</v>
          </cell>
        </row>
        <row r="395">
          <cell r="A395" t="str">
            <v>трубы экранной части, сталь 20, ТУ14-3-460-75, шт</v>
          </cell>
        </row>
        <row r="396">
          <cell r="A396" t="str">
            <v>форсунки мазутные,  ,  , шт</v>
          </cell>
        </row>
        <row r="397">
          <cell r="A397" t="str">
            <v xml:space="preserve">            Лакокрасочные материалы</v>
          </cell>
        </row>
        <row r="398">
          <cell r="A398" t="str">
            <v>Бутанол,бутилацетат,  ,  , л</v>
          </cell>
        </row>
        <row r="399">
          <cell r="A399" t="str">
            <v>Грунтовка, ГФ-020, ТУ6-10-1642-77, кг</v>
          </cell>
        </row>
        <row r="400">
          <cell r="A400" t="str">
            <v>Керосин,  ,  , л</v>
          </cell>
        </row>
        <row r="401">
          <cell r="A401" t="str">
            <v>Краска "Тиккурила",  ,  , л</v>
          </cell>
        </row>
        <row r="402">
          <cell r="A402" t="str">
            <v>Краска маслянвя, МА-25, 8292-75, кг</v>
          </cell>
        </row>
        <row r="403">
          <cell r="A403" t="str">
            <v>Краска химостойкая для производств,агрессивных сред,  ,  , м2</v>
          </cell>
        </row>
        <row r="404">
          <cell r="A404" t="str">
            <v>Лак, БТ-99, 8017-74, кг</v>
          </cell>
        </row>
        <row r="405">
          <cell r="A405" t="str">
            <v>Лак, ПФ-231,  , л</v>
          </cell>
        </row>
        <row r="406">
          <cell r="A406" t="str">
            <v>Лак, НЦ-218,  , л</v>
          </cell>
        </row>
        <row r="407">
          <cell r="A407" t="str">
            <v>Лак, КО-85,  , л</v>
          </cell>
        </row>
        <row r="408">
          <cell r="A408" t="str">
            <v>Лак битумный, БТ-577М,  , кг</v>
          </cell>
        </row>
        <row r="409">
          <cell r="A409" t="str">
            <v>Лак полупроводящий, ПЛГ-233, ОБС504,404, кг</v>
          </cell>
        </row>
        <row r="410">
          <cell r="A410" t="str">
            <v>Лак полупроводящий, ПЛГ-234, ОБС504,404, кг</v>
          </cell>
        </row>
        <row r="411">
          <cell r="A411" t="str">
            <v>Лаки бакелитовые, ЛБС1-3, 901-78, кг</v>
          </cell>
        </row>
        <row r="412">
          <cell r="A412" t="str">
            <v>Олифа нат.,  , 7931-76, т</v>
          </cell>
        </row>
        <row r="413">
          <cell r="A413" t="str">
            <v>Олифа оксоль,  , 190-78, т</v>
          </cell>
        </row>
        <row r="414">
          <cell r="A414" t="str">
            <v>Растворитель, Р-4, 7827-74, кг</v>
          </cell>
        </row>
        <row r="415">
          <cell r="A415" t="str">
            <v>Растворитель для лакокрасочных материалов, 646, 18188-72, кг</v>
          </cell>
        </row>
        <row r="416">
          <cell r="A416" t="str">
            <v>Скипидар,  ,  , л</v>
          </cell>
        </row>
        <row r="417">
          <cell r="A417" t="str">
            <v>Сурик свинцовый, М-3, 19151-73, т</v>
          </cell>
        </row>
        <row r="418">
          <cell r="A418" t="str">
            <v>Уайт-спирит,  , 3134-78, кг</v>
          </cell>
        </row>
        <row r="419">
          <cell r="A419" t="str">
            <v>Ультрамарин синий сухой, УС,ОСТ 6-10-404-77,  , т</v>
          </cell>
        </row>
        <row r="420">
          <cell r="A420" t="str">
            <v>Флюс, 209, МРТУ6-09-4935-6, кг</v>
          </cell>
        </row>
        <row r="421">
          <cell r="A421" t="str">
            <v>Эмаль, ГФ-92ХС, 9151-75, кг</v>
          </cell>
        </row>
        <row r="422">
          <cell r="A422" t="str">
            <v>Эмаль, МЛ-12, 9754-76, кг</v>
          </cell>
        </row>
        <row r="423">
          <cell r="A423" t="str">
            <v>Эмаль, АКО-3, ЛЭО"Энергия", кг</v>
          </cell>
        </row>
        <row r="424">
          <cell r="A424" t="str">
            <v>Эмаль, ПФ-115,  , кг</v>
          </cell>
        </row>
        <row r="425">
          <cell r="A425" t="str">
            <v>Эмаль серая, ХВ-785, 7313-75, кг</v>
          </cell>
        </row>
        <row r="426">
          <cell r="A426" t="str">
            <v xml:space="preserve">            Металл</v>
          </cell>
        </row>
        <row r="427">
          <cell r="A427" t="str">
            <v>Балка 10,12,16Б1,20,30Б1,  ,  , т</v>
          </cell>
        </row>
        <row r="428">
          <cell r="A428" t="str">
            <v>Балка двутавровая 20Б1,35Б2,36М Ст3СП5,L=12м,  ,  , т</v>
          </cell>
        </row>
        <row r="429">
          <cell r="A429" t="str">
            <v>Балки  и швеллеры, ГОСТ 535-79, 8239-72,8240-72, т</v>
          </cell>
        </row>
        <row r="430">
          <cell r="A430" t="str">
            <v>Канат ст д 5-16мм, гост 2688-80,  , м</v>
          </cell>
        </row>
        <row r="431">
          <cell r="A431" t="str">
            <v>Катанка, гост14085-79, 2590-71, т</v>
          </cell>
        </row>
        <row r="432">
          <cell r="A432" t="str">
            <v>Крупносортная сталь, гост535-79, 8509-86, т</v>
          </cell>
        </row>
        <row r="433">
          <cell r="A433" t="str">
            <v>Лента холоднокат. б=0,1-1,5, Ст20(30) ГОСТ 1050-74, 2284-79, т</v>
          </cell>
        </row>
        <row r="434">
          <cell r="A434" t="str">
            <v>Лента холоднокат. б=0,5-1,5, Ст 12х18Н9Т ГОСТ 5632-72, 4986-79, т</v>
          </cell>
        </row>
        <row r="435">
          <cell r="A435" t="str">
            <v>Лента холоднокатан. б=1,0-1,5, Ст12х13, 4986-79, т</v>
          </cell>
        </row>
        <row r="436">
          <cell r="A436" t="str">
            <v>Мелкосортная сталь, гост535-79, 103-76,290-72,, т</v>
          </cell>
        </row>
        <row r="437">
          <cell r="A437" t="str">
            <v>Полоса стальная горячекатаная,  , 103-76, кг</v>
          </cell>
        </row>
        <row r="438">
          <cell r="A438" t="str">
            <v>Пр.наплавочная  d2-3, Нп-25,45, 10543-82, т</v>
          </cell>
        </row>
        <row r="439">
          <cell r="A439" t="str">
            <v>Припой оловянно-свинцовый, ПОС-40, 21931-76, т</v>
          </cell>
        </row>
        <row r="440">
          <cell r="A440" t="str">
            <v>Припой оловянно-свинцовый, ПОС-30, 21931-76, т</v>
          </cell>
        </row>
        <row r="441">
          <cell r="A441" t="str">
            <v>Пров свинцовая, С2 ГОСТ3778-77, ЦМТУ 02-42-69, т</v>
          </cell>
        </row>
        <row r="442">
          <cell r="A442" t="str">
            <v>Пров.ст. сетка проволочн.ткан.с кв.яч. №№1,2, Ст12х18Н9ТГОСТ 5632-72, 3826-82, м2</v>
          </cell>
        </row>
        <row r="443">
          <cell r="A443" t="str">
            <v>Пров.ст. углеродистая пружинная d1,0-3,0, Ст 45 ГОСТ 1050-74, 9389-75, т</v>
          </cell>
        </row>
        <row r="444">
          <cell r="A444" t="str">
            <v>Пров.ст.нержавеющая d1,0-3,0, Ст 12х18Н9Т, 14964-79, т</v>
          </cell>
        </row>
        <row r="445">
          <cell r="A445" t="str">
            <v>Проволка ст.низкоуглеродистая  d 1.0-3.0, Ст3 ГОСТ 380-88, 3282-74, т</v>
          </cell>
        </row>
        <row r="446">
          <cell r="A446" t="str">
            <v>Проволка ст.низкоуглеродистая  d 6.0, Ст3 ГОСТ 380-88, 3282-74, т</v>
          </cell>
        </row>
        <row r="447">
          <cell r="A447" t="str">
            <v>Проволока  стальн.сварочная для низколегированных сталей, гост2246-70,  , т</v>
          </cell>
        </row>
        <row r="448">
          <cell r="A448" t="str">
            <v>Проволока латунная, ЛС 59-1 ГОСТ 15527-70, 1066-80, кг</v>
          </cell>
        </row>
        <row r="449">
          <cell r="A449" t="str">
            <v>Проволока сварочная d2-3, Св-08А, 2246-70, т</v>
          </cell>
        </row>
        <row r="450">
          <cell r="A450" t="str">
            <v>Проволока сварочная d2-3, Св-08ХМ, 2246-70, т</v>
          </cell>
        </row>
        <row r="451">
          <cell r="A451" t="str">
            <v xml:space="preserve">Проволока ст.углеродистая,  , 3282-74,  </v>
          </cell>
        </row>
        <row r="452">
          <cell r="A452" t="str">
            <v>Сетка латунная пров.тканнная с кв.ячейками, Л 68 ГОСТ 15527-70, 6613-66, м2</v>
          </cell>
        </row>
        <row r="453">
          <cell r="A453" t="str">
            <v>Сетка плетеная одинарная  №20-2, гост 5336-80,  , м2</v>
          </cell>
        </row>
        <row r="454">
          <cell r="A454" t="str">
            <v>Сетка плетеная одинарная  №45х320-2, гост 5336-80,  , м2</v>
          </cell>
        </row>
        <row r="455">
          <cell r="A455" t="str">
            <v>Сплавы  твердые,  , 2209-82, кг</v>
          </cell>
        </row>
        <row r="456">
          <cell r="A456" t="str">
            <v>Среднесортная сталь, гост535-79, 2590-71,8509-86, т</v>
          </cell>
        </row>
        <row r="457">
          <cell r="A457" t="str">
            <v>Ст горячекат.круглая d=20-40, Ст 25х2М1Ф, 2590-88, т</v>
          </cell>
        </row>
        <row r="458">
          <cell r="A458" t="str">
            <v>Ст горячекат.круглая д,10-40, Ст30 ГОСТ 1050-74, 2590-88, т</v>
          </cell>
        </row>
        <row r="459">
          <cell r="A459" t="str">
            <v>Ст горячекат.круглая д.10-40, Ст3 ГОСТ380-88, 2590-88, т</v>
          </cell>
        </row>
        <row r="460">
          <cell r="A460" t="str">
            <v>Ст горячекат.листовая, Ст3ГОСТ380-88, 19903-74, т</v>
          </cell>
        </row>
        <row r="461">
          <cell r="A461" t="str">
            <v>Ст горячекат.уголок равнополочн.№№2,5-7,0, Ст3 ГОСТ380-88, 8509-86, т</v>
          </cell>
        </row>
        <row r="462">
          <cell r="A462" t="str">
            <v>Ст.горячек.круглая d 20-40, Ст45, 1050-74, т</v>
          </cell>
        </row>
        <row r="463">
          <cell r="A463" t="str">
            <v>Ст.горячекат.шестигр.S17-55, Ст30ГОСТ 1050-74, 2879-88, т</v>
          </cell>
        </row>
        <row r="464">
          <cell r="A464" t="str">
            <v>Ст.горячекатлистовая б=1,0-1,5, Ст  10КП, 1050-74, т</v>
          </cell>
        </row>
        <row r="465">
          <cell r="A465" t="str">
            <v>Ст.горячекатлистовая б=1,0-1,5,4,0-8,0, Ст12х18Н9Т, 5632-72, т</v>
          </cell>
        </row>
        <row r="466">
          <cell r="A466" t="str">
            <v>Ст.горячекатлистовая б=1,0-2,0, Ст  08ПС, 19903-74, т</v>
          </cell>
        </row>
        <row r="467">
          <cell r="A467" t="str">
            <v>Ст.горячекатлистовая б=1,5-3,0,4,0-8,0, Ст20(30)гост 1050-74, 19903-74, т</v>
          </cell>
        </row>
        <row r="468">
          <cell r="A468" t="str">
            <v>Ст.горячекатлистовая б=1,5-3,0,4,0-8,0, Ст12х18Н9Т, 5632-72, т</v>
          </cell>
        </row>
        <row r="469">
          <cell r="A469" t="str">
            <v>Ст.лист. корроз-стойкая и жарост.горячекатанная, гост7350-77, 19903-74, т</v>
          </cell>
        </row>
        <row r="470">
          <cell r="A470" t="str">
            <v>Ст.лист.корроз.-стойкая и жарост.холоднокатанная, гост8-5582-75, 19904-74, т</v>
          </cell>
        </row>
        <row r="471">
          <cell r="A471" t="str">
            <v>Ст.листовая констр.холоднокатанная, гост9045-80, 19904-74, т</v>
          </cell>
        </row>
        <row r="472">
          <cell r="A472" t="str">
            <v>Ст.листовая корроз.-стойкая и жаростойкая, гост9074-80, 5949-75, т</v>
          </cell>
        </row>
        <row r="473">
          <cell r="A473" t="str">
            <v>Ст.сортовая  коррозионно-стойкая и жаростойкая,  , 5949-75, т</v>
          </cell>
        </row>
        <row r="474">
          <cell r="A474" t="str">
            <v>Ст.сортовая констр.горячекатанная, гост1542-71,404-71, 2590-71,7471-75, т</v>
          </cell>
        </row>
        <row r="475">
          <cell r="A475" t="str">
            <v>Сталь горяч. круглаяd 20-40, Ст40Х, 4543-71, т</v>
          </cell>
        </row>
        <row r="476">
          <cell r="A476" t="str">
            <v>Сталь горяч. круглаяd 20-40, Ст35Х, 4543-71, т</v>
          </cell>
        </row>
        <row r="477">
          <cell r="A477" t="str">
            <v>Сталь горяч. круглаяd 20-40, Ст25Х2И1Ф, 20072-74, т</v>
          </cell>
        </row>
        <row r="478">
          <cell r="A478" t="str">
            <v>Сталь горяч. круглаяd 20-40, Ст20Х21М1Ф1ТР, 20072-74, т</v>
          </cell>
        </row>
        <row r="479">
          <cell r="A479" t="str">
            <v>Сталь горячекатанная шестигранная,  , 2879-69, кг</v>
          </cell>
        </row>
        <row r="480">
          <cell r="A480" t="str">
            <v>Сталь горячекатанная(Балки и швеллеры),  , 8239-72/8240-72, кг</v>
          </cell>
        </row>
        <row r="481">
          <cell r="A481" t="str">
            <v>Сталь листовая кровельная, ту14-11-796-86, ТУ14-11-796-86, т</v>
          </cell>
        </row>
        <row r="482">
          <cell r="A482" t="str">
            <v>Сталь листовая углеродистая,  , 16523-70, кг</v>
          </cell>
        </row>
        <row r="483">
          <cell r="A483" t="str">
            <v>Сталь толстолистовая, гост5520-79, 8568-77,8706-78, т</v>
          </cell>
        </row>
        <row r="484">
          <cell r="A484" t="str">
            <v>Сталь тонколистовая толщ 1,0-1,9мм, гост16523-70, 19903-74,19904-, т</v>
          </cell>
        </row>
        <row r="485">
          <cell r="A485" t="str">
            <v>Сталь тонколистовая толщ 1,9-3,9мм, гост16523-70, 19903-74,19904-, т</v>
          </cell>
        </row>
        <row r="486">
          <cell r="A486" t="str">
            <v>Сталь тонколистовая толщ 4мм, гост16523-70, 19903-74,19904-, т</v>
          </cell>
        </row>
        <row r="487">
          <cell r="A487" t="str">
            <v>Сталь тонколистовая толщ 5мм, гост16523-70, 19903-74,19904-, т</v>
          </cell>
        </row>
        <row r="488">
          <cell r="A488" t="str">
            <v>Уголки  стальные  гнутые  равнополочные,  , 19771-74, кг</v>
          </cell>
        </row>
        <row r="489">
          <cell r="A489" t="str">
            <v xml:space="preserve">            Метизы</v>
          </cell>
        </row>
        <row r="490">
          <cell r="A490" t="str">
            <v>Болт  спец. М30х2х190, МТ-214093("33792) Ст 25х1МФ, 20072-74, шт</v>
          </cell>
        </row>
        <row r="491">
          <cell r="A491" t="str">
            <v>Болт М24х150, Ст 35ХМ, 4543-71, шт</v>
          </cell>
        </row>
        <row r="492">
          <cell r="A492" t="str">
            <v>Болт М36х260, Ст 25Х1МФ, 5632-72, шт</v>
          </cell>
        </row>
        <row r="493">
          <cell r="A493" t="str">
            <v>Болт спец. М 36, Ст 25х1МФМТ -157975(203903), 20072-74, шт</v>
          </cell>
        </row>
        <row r="494">
          <cell r="A494" t="str">
            <v>Болты, Ст 35 ГОСТ 1050-74, 7805-70,7796-70, т</v>
          </cell>
        </row>
        <row r="495">
          <cell r="A495" t="str">
            <v>Болты  спец. М30х20, МТ-189427, Ст45  1050-74, шт</v>
          </cell>
        </row>
        <row r="496">
          <cell r="A496" t="str">
            <v>Винты, Ст20х13,ГОСТ 5632-72, 17475-80, т</v>
          </cell>
        </row>
        <row r="497">
          <cell r="A497" t="str">
            <v>Вставка  уплотнительная, Сплав Х6, ТУ-5-88-65, шт</v>
          </cell>
        </row>
        <row r="498">
          <cell r="A498" t="str">
            <v>Гайка, Ст3, 380-88, шт</v>
          </cell>
        </row>
        <row r="499">
          <cell r="A499" t="str">
            <v>Гайка, Ст45, 1050-88, шт</v>
          </cell>
        </row>
        <row r="500">
          <cell r="A500" t="str">
            <v>Гайка колпачковая, Ст35ХМ, 4543-71, шт</v>
          </cell>
        </row>
        <row r="501">
          <cell r="A501" t="str">
            <v>Гайка колпачковая М30х2, Ст 20х1М1Ф1ТР, 20072-74, шт</v>
          </cell>
        </row>
        <row r="502">
          <cell r="A502" t="str">
            <v>Гайка колпачковаяМ120,2, Ст 20х1М1Ф1ТР, 20072-74, шт</v>
          </cell>
        </row>
        <row r="503">
          <cell r="A503" t="str">
            <v>Гайка колпачковаяМ24, Ст 20х1М1Ф1ТР, 20072-74, шт</v>
          </cell>
        </row>
        <row r="504">
          <cell r="A504" t="str">
            <v>Гайка колпачковаяМ36, Ст35ХМ, 4543-71, шт</v>
          </cell>
        </row>
        <row r="505">
          <cell r="A505" t="str">
            <v>Гайка колпачковаяМ48, Ст 20х1М1Ф1ТР, 20072-74, шт</v>
          </cell>
        </row>
        <row r="506">
          <cell r="A506" t="str">
            <v>Гайка колпачковаяМ60х4, Ст 20х1М1Ф1ТР, 20072-74, шт</v>
          </cell>
        </row>
        <row r="507">
          <cell r="A507" t="str">
            <v>Гайка колпачковаяМ76 1х4, Ст35ХМ, 4543-71, шт</v>
          </cell>
        </row>
        <row r="508">
          <cell r="A508" t="str">
            <v>Гайка М24, Ст45, 1050-74, шт</v>
          </cell>
        </row>
        <row r="509">
          <cell r="A509" t="str">
            <v>Гайка М90,2, Ст45, 1050-74, шт</v>
          </cell>
        </row>
        <row r="510">
          <cell r="A510" t="str">
            <v>Гайка рабочего колеса, 10х17Н13М2Т, 5945-75, шт</v>
          </cell>
        </row>
        <row r="511">
          <cell r="A511" t="str">
            <v>Гайка рабочего колеса, 12х18Н9Т, 5945-75, шт</v>
          </cell>
        </row>
        <row r="512">
          <cell r="A512" t="str">
            <v>Гайки, Ст35, 5915-70,5927-70, т</v>
          </cell>
        </row>
        <row r="513">
          <cell r="A513" t="str">
            <v>Гвозди строительные, d1-5 L=40-150 ГОСТ 283-75, 4028-63, т</v>
          </cell>
        </row>
        <row r="514">
          <cell r="A514" t="str">
            <v>Кольцо проклад., Ст12х18Н9Т, 5632-72, шт</v>
          </cell>
        </row>
        <row r="515">
          <cell r="A515" t="str">
            <v>Кольцо уплотнит.,  ,  , шт</v>
          </cell>
        </row>
        <row r="516">
          <cell r="A516" t="str">
            <v>Крепежные изделия, Ст3 пс3,Ст3пс3, 5915-70,7798-70, т</v>
          </cell>
        </row>
        <row r="517">
          <cell r="A517" t="str">
            <v>Пробка спец., Ст35, 1050-74, шт</v>
          </cell>
        </row>
        <row r="518">
          <cell r="A518" t="str">
            <v>Прокладка  зубчатая, Ст 12х18Н9Т, 5632-72, шт</v>
          </cell>
        </row>
        <row r="519">
          <cell r="A519" t="str">
            <v>Пружина  плоская дл.170, Ст 40х13, 5632-72, шт</v>
          </cell>
        </row>
        <row r="520">
          <cell r="A520" t="str">
            <v>Пружина  плоская дл.180, Ст 40х13, 5632-72, шт</v>
          </cell>
        </row>
        <row r="521">
          <cell r="A521" t="str">
            <v>Пружина плоская  дл.130, Сплав ХН35ВТ, 5632-72, шт</v>
          </cell>
        </row>
        <row r="522">
          <cell r="A522" t="str">
            <v>Шайба, Ст 10 КП, 1050-74, шт</v>
          </cell>
        </row>
        <row r="523">
          <cell r="A523" t="str">
            <v>Шайба стопорная, Ст 12х13, 5632-72, шт</v>
          </cell>
        </row>
        <row r="524">
          <cell r="A524" t="str">
            <v>Шайба стопорная 24, Ст 12х13, 5632-72, шт</v>
          </cell>
        </row>
        <row r="525">
          <cell r="A525" t="str">
            <v>Шайба стопорная 32, Ст 10КП МТ-180451, 1050-74, шт</v>
          </cell>
        </row>
        <row r="526">
          <cell r="A526" t="str">
            <v>Шайбы, Ст20 ГОСТ 1050-74, 11371-78, т</v>
          </cell>
        </row>
        <row r="527">
          <cell r="A527" t="str">
            <v>Шайбы пружинные, Ст 65Г,ГОСТ 14959-79, 6402-70, т</v>
          </cell>
        </row>
        <row r="528">
          <cell r="A528" t="str">
            <v>Шайбы стопорные с лапкой, Ст 20,08КП,ГОСТ 1050-74, 13463-77,13464-, т</v>
          </cell>
        </row>
        <row r="529">
          <cell r="A529" t="str">
            <v>Шпилька  спец.М76х4х300, Ст 25х1МФ, 20072-74, шт</v>
          </cell>
        </row>
        <row r="530">
          <cell r="A530" t="str">
            <v>Шпилька специальн.М120х430, Ст20х1М1Ф1ТР, 20072-74, шт</v>
          </cell>
        </row>
        <row r="531">
          <cell r="A531" t="str">
            <v>Шпилька специальн.М120х530, Ст20х1М1Ф1ТР, 20072-74, шт</v>
          </cell>
        </row>
        <row r="532">
          <cell r="A532" t="str">
            <v>Шпилька специальн.М90х4х430, Ст20х1М1Ф1ТР, 20072-74, шт</v>
          </cell>
        </row>
        <row r="533">
          <cell r="A533" t="str">
            <v>Шпильки, Ст35ГОСТ1050-74, 22032-76,22043-, т</v>
          </cell>
        </row>
        <row r="534">
          <cell r="A534" t="str">
            <v>Шпильки, Ст 35ХМ, 4543-71, шт</v>
          </cell>
        </row>
        <row r="535">
          <cell r="A535" t="str">
            <v>Шпильки М24х90, Ст 35ХМ, 4543-71, шт</v>
          </cell>
        </row>
        <row r="536">
          <cell r="A536" t="str">
            <v>ШпилькиМ30х2х160, Ст 20х1М1Ф1ТР, 20072-74, шт</v>
          </cell>
        </row>
        <row r="537">
          <cell r="A537" t="str">
            <v>ШпилькиМ36х150, Ст 20х1М1Ф1ТР, 20072-74, шт</v>
          </cell>
        </row>
        <row r="538">
          <cell r="A538" t="str">
            <v>ШпилькиМ48х3х175, Ст 20х1М1Ф1ТР, 20072-74, шт</v>
          </cell>
        </row>
        <row r="539">
          <cell r="A539" t="str">
            <v>ШпилькиМ60х4х460, Ст 20х1М1Ф1ТР, 20072-74, шт</v>
          </cell>
        </row>
        <row r="540">
          <cell r="A540" t="str">
            <v>Шплинты, Ст20,ГОСТ 1050-74, 397-79, т</v>
          </cell>
        </row>
        <row r="541">
          <cell r="A541" t="str">
            <v xml:space="preserve">            Минеральные,керамические и стеклянные материалы</v>
          </cell>
        </row>
        <row r="542">
          <cell r="A542" t="str">
            <v>Асбест хризотиловый, П-6-30, 12871-83, т</v>
          </cell>
        </row>
        <row r="543">
          <cell r="A543" t="str">
            <v>Бумага асбестовая,  , 23779-79, кг</v>
          </cell>
        </row>
        <row r="544">
          <cell r="A544" t="str">
            <v>Вата минеральная, Б-100, 4640-84, м3</v>
          </cell>
        </row>
        <row r="545">
          <cell r="A545" t="str">
            <v>Гетинакс, П 1-25, 2718-74, кг</v>
          </cell>
        </row>
        <row r="546">
          <cell r="A546" t="str">
            <v>гетинакс, Марка 1, 2718-74, т</v>
          </cell>
        </row>
        <row r="547">
          <cell r="A547" t="str">
            <v>Графит кристалический  литейный,  , 5279-74, т</v>
          </cell>
        </row>
        <row r="548">
          <cell r="A548" t="str">
            <v>Графит кристаллический литейный,  , 529-74, т</v>
          </cell>
        </row>
        <row r="549">
          <cell r="A549" t="str">
            <v>Картон асбестовый,  , 2850-80, кг</v>
          </cell>
        </row>
        <row r="550">
          <cell r="A550" t="str">
            <v>Картон прокладочный =1 мм,  , 9347-74, т</v>
          </cell>
        </row>
        <row r="551">
          <cell r="A551" t="str">
            <v>Картон электроизоляционный, АМ, 4194-83, т</v>
          </cell>
        </row>
        <row r="552">
          <cell r="A552" t="str">
            <v>Крошка диатомитовая,  , ту 36.888-83, т</v>
          </cell>
        </row>
        <row r="553">
          <cell r="A553" t="str">
            <v>Лакоткань, ЛХБ-105, 2214-78, м2</v>
          </cell>
        </row>
        <row r="554">
          <cell r="A554" t="str">
            <v>Лакоткань электроизоляционная, ЛХМС-105, 2214-78, м</v>
          </cell>
        </row>
        <row r="555">
          <cell r="A555" t="str">
            <v>Лента  асбестовая электро-и теплоизоляционная,  , 14256-78, м</v>
          </cell>
        </row>
        <row r="556">
          <cell r="A556" t="str">
            <v>Лента и пленка из фторопласта -4, 24222-80, 24222-80, кг</v>
          </cell>
        </row>
        <row r="557">
          <cell r="A557" t="str">
            <v>Лента изоляц.прорезиненная, ХБ, 2162-78, кг</v>
          </cell>
        </row>
        <row r="558">
          <cell r="A558" t="str">
            <v>Лента киперная, ЛЭС-0,2(20-25), 5937-81, 1000мп</v>
          </cell>
        </row>
        <row r="559">
          <cell r="A559" t="str">
            <v>Лента поливинилхл. электроизоляционная,  , 16214-70, кг</v>
          </cell>
        </row>
        <row r="560">
          <cell r="A560" t="str">
            <v>Лента стекляная, ЛЭС-0,2(20-25), 5937-81, м</v>
          </cell>
        </row>
        <row r="561">
          <cell r="A561" t="str">
            <v>Магний хлористый(бишофит),  , 7759-73, т</v>
          </cell>
        </row>
        <row r="562">
          <cell r="A562" t="str">
            <v>Маты минераловатные 80х1000х1000, Марка 100, 21880-86, м3</v>
          </cell>
        </row>
        <row r="563">
          <cell r="A563" t="str">
            <v>Маты минераловатные 80х500х1000, Марка 100, 21880-86, м3</v>
          </cell>
        </row>
        <row r="564">
          <cell r="A564" t="str">
            <v>Мел природный комовой и молотый,  , 12085-88, т</v>
          </cell>
        </row>
        <row r="565">
          <cell r="A565" t="str">
            <v>Мел природный обогащенный,  , 13085-73, кг</v>
          </cell>
        </row>
        <row r="566">
          <cell r="A566" t="str">
            <v>Микалента, ЛМК-ТС, 4268-75, кг</v>
          </cell>
        </row>
        <row r="567">
          <cell r="A567" t="str">
            <v>Микалента, ЛМЧ-ББ, 4268-75, кг</v>
          </cell>
        </row>
        <row r="568">
          <cell r="A568" t="str">
            <v>Паста шлифовальная,  , 2035-2-70, кг</v>
          </cell>
        </row>
        <row r="569">
          <cell r="A569" t="str">
            <v>Песок шамотный,  , ту 14-8-145-75, т</v>
          </cell>
        </row>
        <row r="570">
          <cell r="A570" t="str">
            <v>Слюда,  , 10698-80, кг</v>
          </cell>
        </row>
        <row r="571">
          <cell r="A571" t="str">
            <v>Смесь хромитовая, СХ, ту 14-8-84-73, т</v>
          </cell>
        </row>
        <row r="572">
          <cell r="A572" t="str">
            <v>Стекло натриевое жидкое,  , ту 6-14-778-83, т</v>
          </cell>
        </row>
        <row r="573">
          <cell r="A573" t="str">
            <v>Стекло орг.констр.литое б=5-20, СОЛ, 15809-70, кг</v>
          </cell>
        </row>
        <row r="574">
          <cell r="A574" t="str">
            <v>Стеклоткань электроизоляционная, ЛСК 0,17-0,20, 10156-78, м</v>
          </cell>
        </row>
        <row r="575">
          <cell r="A575" t="str">
            <v>Трубка полихлорвиниловая д.3х6мм, ТВ-40Л, 19034-82, м</v>
          </cell>
        </row>
        <row r="576">
          <cell r="A576" t="str">
            <v>Цемент глиноземистый, 400, 969-77, т</v>
          </cell>
        </row>
        <row r="577">
          <cell r="A577" t="str">
            <v>Шнуры асбестовые,  , 1779-72, кг</v>
          </cell>
        </row>
        <row r="578">
          <cell r="A578" t="str">
            <v>Щебень шамотный,  , ту 14-8-145-75, т</v>
          </cell>
        </row>
        <row r="579">
          <cell r="A579" t="str">
            <v xml:space="preserve">            Моющие средства</v>
          </cell>
        </row>
        <row r="580">
          <cell r="A580" t="str">
            <v>Канифоль сосновая,  , 19113-73, кг</v>
          </cell>
        </row>
        <row r="581">
          <cell r="A581" t="str">
            <v>Метилхлороформ или моющая жидкость, МФЭС-1, ТУ60182873,ТУ01, кг</v>
          </cell>
        </row>
        <row r="582">
          <cell r="A582" t="str">
            <v>Мыло хозяйственное,  , 790-69, кг</v>
          </cell>
        </row>
        <row r="583">
          <cell r="A583" t="str">
            <v xml:space="preserve">            Пластмассы и прессматер.</v>
          </cell>
        </row>
        <row r="584">
          <cell r="A584" t="str">
            <v>Пластикат, ПХВ-070, ТУ6-05-1121-75, кг</v>
          </cell>
        </row>
        <row r="585">
          <cell r="A585" t="str">
            <v>Пластикат  поливинилхлоридный, П-50-13, 5960-72, кг</v>
          </cell>
        </row>
        <row r="586">
          <cell r="A586" t="str">
            <v>Стеклотекстолит электротехнический, СТЭФ-1 0,5-4,0, 12652-74, кг</v>
          </cell>
        </row>
        <row r="587">
          <cell r="A587" t="str">
            <v>Стеклотекстолит электротехнический, СТЭФ-П 0,35-2,0, ТУ16-503-043-70, кг</v>
          </cell>
        </row>
        <row r="588">
          <cell r="A588" t="str">
            <v>Стержни электротехнические текстолитовые, диам.25, 5385-74, кг</v>
          </cell>
        </row>
        <row r="589">
          <cell r="A589" t="str">
            <v>Текстолит, Б-1-50, 2910-74, кг</v>
          </cell>
        </row>
        <row r="590">
          <cell r="A590" t="str">
            <v>Текстолит конструкционный лист. б=10-15, ПТК, 28611, т</v>
          </cell>
        </row>
        <row r="591">
          <cell r="A591" t="str">
            <v xml:space="preserve">            Подшипники</v>
          </cell>
        </row>
        <row r="592">
          <cell r="A592" t="str">
            <v>Подшипник, 7309А, 27365-87, шт</v>
          </cell>
        </row>
        <row r="593">
          <cell r="A593" t="str">
            <v>Подшипник, 7507А, 27365-87, шт</v>
          </cell>
        </row>
        <row r="594">
          <cell r="A594" t="str">
            <v>Подшипник, 208, 8338-75, шт</v>
          </cell>
        </row>
        <row r="595">
          <cell r="A595" t="str">
            <v>Подшипник, 210, 8338-75, шт</v>
          </cell>
        </row>
        <row r="596">
          <cell r="A596" t="str">
            <v>Подшипник, 315, 8338-75, шт</v>
          </cell>
        </row>
        <row r="597">
          <cell r="A597" t="str">
            <v>Подшипник, 409, 8338-75, шт</v>
          </cell>
        </row>
        <row r="598">
          <cell r="A598" t="str">
            <v>Подшипник, 8106, 7872-89, шт</v>
          </cell>
        </row>
        <row r="599">
          <cell r="A599" t="str">
            <v>Подшипник, 204, 8338-75, шт</v>
          </cell>
        </row>
        <row r="600">
          <cell r="A600" t="str">
            <v>Подшипник, 211, 8338-75, шт</v>
          </cell>
        </row>
        <row r="601">
          <cell r="A601" t="str">
            <v>Подшипник, 305, 8338-75, шт</v>
          </cell>
        </row>
        <row r="602">
          <cell r="A602" t="str">
            <v>Подшипник, 407, 8338-75, шт</v>
          </cell>
        </row>
        <row r="603">
          <cell r="A603" t="str">
            <v>Подшипник, 2309, 8328-75, шт</v>
          </cell>
        </row>
        <row r="604">
          <cell r="A604" t="str">
            <v>Подшипник, 405, 8338-75, шт</v>
          </cell>
        </row>
        <row r="605">
          <cell r="A605" t="str">
            <v>Подшипник, 2307, 8328-75, шт</v>
          </cell>
        </row>
        <row r="606">
          <cell r="A606" t="str">
            <v>Подшипник, 314, 8338-75, шт</v>
          </cell>
        </row>
        <row r="607">
          <cell r="A607" t="str">
            <v>Подшипник, 2314, 8338-75, шт</v>
          </cell>
        </row>
        <row r="608">
          <cell r="A608" t="str">
            <v>Подшипник, 66314, 8338-75, шт</v>
          </cell>
        </row>
        <row r="609">
          <cell r="A609" t="str">
            <v>Подшипник, 310, 8338-75, шт</v>
          </cell>
        </row>
        <row r="610">
          <cell r="A610" t="str">
            <v>Подшипник, 8311, 6874-75, шт</v>
          </cell>
        </row>
        <row r="611">
          <cell r="A611" t="str">
            <v>Подшипник, 3518, 5721-75, шт</v>
          </cell>
        </row>
        <row r="612">
          <cell r="A612" t="str">
            <v>Подшипник, 4074114, 4657-82, шт</v>
          </cell>
        </row>
        <row r="613">
          <cell r="A613" t="str">
            <v>Подшипник, 942/70, 4060-78, шт</v>
          </cell>
        </row>
        <row r="614">
          <cell r="A614" t="str">
            <v>Подшипник, 3609, 5721-75, шт</v>
          </cell>
        </row>
        <row r="615">
          <cell r="A615" t="str">
            <v>Подшипник, 4074922, 4657-82, шт</v>
          </cell>
        </row>
        <row r="616">
          <cell r="A616" t="str">
            <v>Подшипник, 2324 М,  , шт</v>
          </cell>
        </row>
        <row r="617">
          <cell r="A617" t="str">
            <v>Подшипник, 2320 М,  , шт</v>
          </cell>
        </row>
        <row r="618">
          <cell r="A618" t="str">
            <v>Подшипник, 2323 М1,  , шт</v>
          </cell>
        </row>
        <row r="619">
          <cell r="A619" t="str">
            <v>Подшипник, 324,  , шт</v>
          </cell>
        </row>
        <row r="620">
          <cell r="A620" t="str">
            <v>Подшипник, 320,  , шт</v>
          </cell>
        </row>
        <row r="621">
          <cell r="A621" t="str">
            <v>Подшипник(игольчатый), 943/50, 4060-78, шт</v>
          </cell>
        </row>
        <row r="622">
          <cell r="A622" t="str">
            <v>Подшипники, 307, 8338-75, шт</v>
          </cell>
        </row>
        <row r="623">
          <cell r="A623" t="str">
            <v>Подшипники, 46310, 831-75, шт</v>
          </cell>
        </row>
        <row r="624">
          <cell r="A624" t="str">
            <v xml:space="preserve">Пожарное оборудование, , , </v>
          </cell>
        </row>
        <row r="625">
          <cell r="A625" t="str">
            <v xml:space="preserve">            Порошки</v>
          </cell>
        </row>
        <row r="626">
          <cell r="A626" t="str">
            <v>Баббит, Б-83 ГОСТ 1320-74,  , т</v>
          </cell>
        </row>
        <row r="627">
          <cell r="A627" t="str">
            <v>Олово, СЗ ГОСТ 860-75,  , т</v>
          </cell>
        </row>
        <row r="628">
          <cell r="A628" t="str">
            <v>порошок магнезитовый каустический, ПМК-75, 1216-87, т</v>
          </cell>
        </row>
        <row r="629">
          <cell r="A629" t="str">
            <v>Порошок медный,  , 4960-75, т</v>
          </cell>
        </row>
        <row r="630">
          <cell r="A630" t="str">
            <v xml:space="preserve">            Резинотехнические изделия</v>
          </cell>
        </row>
        <row r="631">
          <cell r="A631" t="str">
            <v>Втулка распорная, полиэтилен,  , шт</v>
          </cell>
        </row>
        <row r="632">
          <cell r="A632" t="str">
            <v>Звездочка, резина,  , шт</v>
          </cell>
        </row>
        <row r="633">
          <cell r="A633" t="str">
            <v>Колцо  втулок муфты, резина  МБП, 7338-90, кг</v>
          </cell>
        </row>
        <row r="634">
          <cell r="A634" t="str">
            <v>Кольца втулок муфты, резина ТМКЩ-С, 7338-90, кг</v>
          </cell>
        </row>
        <row r="635">
          <cell r="A635" t="str">
            <v xml:space="preserve">Кольца сальника, полиамид,  ,  </v>
          </cell>
        </row>
        <row r="636">
          <cell r="A636" t="str">
            <v>Кольцо, резина, 9833-73, шт</v>
          </cell>
        </row>
        <row r="637">
          <cell r="A637" t="str">
            <v>Кольцо сальника, полиамид,  , шт</v>
          </cell>
        </row>
        <row r="638">
          <cell r="A638" t="str">
            <v>Кольцо уплотняющее, резина,  , шт</v>
          </cell>
        </row>
        <row r="639">
          <cell r="A639" t="str">
            <v>Кольцо упругой втулки, резина МБМ, ТУ38.105376-82, шт</v>
          </cell>
        </row>
        <row r="640">
          <cell r="A640" t="str">
            <v>Манжеты резин.армированные, 1-1-30,1-1-50, 8752-79, 1000шт</v>
          </cell>
        </row>
        <row r="641">
          <cell r="A641" t="str">
            <v>Паронит лист.,толщ.до 0,8, ПК, 481-80, кг</v>
          </cell>
        </row>
        <row r="642">
          <cell r="A642" t="str">
            <v>Паронит листовой 1-2мм, ПК, 481-80, кг</v>
          </cell>
        </row>
        <row r="643">
          <cell r="A643" t="str">
            <v>Паронит листовой т.1-2мм, ПОН-Б, 481-80, кг</v>
          </cell>
        </row>
        <row r="644">
          <cell r="A644" t="str">
            <v>Пластина  резиновая, ТИП1 ТМКЩ-М, 7338-90, кг</v>
          </cell>
        </row>
        <row r="645">
          <cell r="A645" t="str">
            <v>Пластина П,рулон, ПМБ, 7338-90, кг</v>
          </cell>
        </row>
        <row r="646">
          <cell r="A646" t="str">
            <v>Пластины резиновые, ПМБ, 7338-77, кг</v>
          </cell>
        </row>
        <row r="647">
          <cell r="A647" t="str">
            <v>Резина листовая губчатая,  , 19198-73, кг</v>
          </cell>
        </row>
        <row r="648">
          <cell r="A648" t="str">
            <v>Резина листовая техн.,  , 7338-90, кг</v>
          </cell>
        </row>
        <row r="649">
          <cell r="A649" t="str">
            <v>Резиностеклолакоткань, ЛСКР 0,15, 10156-78, м</v>
          </cell>
        </row>
        <row r="650">
          <cell r="A650" t="str">
            <v>Рукав рез. для газовой сварки и резки металла,  , 9356-75, м</v>
          </cell>
        </row>
        <row r="651">
          <cell r="A651" t="str">
            <v>Рукава резиновые с текстильным каркасом,  , 18698-79, м</v>
          </cell>
        </row>
        <row r="652">
          <cell r="A652" t="str">
            <v>Трубки медицинские резиновые, 12, 3399-76, м</v>
          </cell>
        </row>
        <row r="653">
          <cell r="A653" t="str">
            <v>Шкурка шлиф.тканевая,  , 5009-82, м2</v>
          </cell>
        </row>
        <row r="654">
          <cell r="A654" t="str">
            <v>Шнур резиновый, 2С-22, 6467-79, шт</v>
          </cell>
        </row>
        <row r="655">
          <cell r="A655" t="str">
            <v>Шнур шприцованный, 14Р2 8-10, ТУ38.00511667-7, кг</v>
          </cell>
        </row>
        <row r="656">
          <cell r="A656" t="str">
            <v>Шнуры резиновые круглого и прямоугольного сечения,  , 6467-79, кг</v>
          </cell>
        </row>
        <row r="657">
          <cell r="A657" t="str">
            <v xml:space="preserve">            Строит. и асбестовые материалы</v>
          </cell>
        </row>
        <row r="658">
          <cell r="A658" t="str">
            <v>Картон асбестовый, КАОН-1, 2850-80, т</v>
          </cell>
        </row>
        <row r="659">
          <cell r="A659" t="str">
            <v>Кольца асбографитовые, АГ-50,  , шт</v>
          </cell>
        </row>
        <row r="660">
          <cell r="A660" t="str">
            <v>Лесоматериалы хвойных пород,  , 9463-88, м3</v>
          </cell>
        </row>
        <row r="661">
          <cell r="A661" t="str">
            <v>Маты базальтовые в/о,  ,  , м3</v>
          </cell>
        </row>
        <row r="662">
          <cell r="A662" t="str">
            <v>Набивка плетен.асбест. пропит., АС,АП,ХБС,ХБП, 5152-84, т</v>
          </cell>
        </row>
        <row r="663">
          <cell r="A663" t="str">
            <v>Набивка плетен.асбест. сухая., АС,АП,ХБС,ХБП, 5152-84, т</v>
          </cell>
        </row>
        <row r="664">
          <cell r="A664" t="str">
            <v>Пиломатериалы  хв.пород,  , 8486-66, м3</v>
          </cell>
        </row>
        <row r="665">
          <cell r="A665" t="str">
            <v>Ткань асбестовая, АТ-2,АТ-6, 6102-78, м2</v>
          </cell>
        </row>
        <row r="666">
          <cell r="A666" t="str">
            <v>Шнур асбестовый, ШАОН, 1779-83, т</v>
          </cell>
        </row>
        <row r="667">
          <cell r="A667" t="str">
            <v>Шпалы  деревянные,  , 8993-75, шт</v>
          </cell>
        </row>
        <row r="668">
          <cell r="A668" t="str">
            <v xml:space="preserve">            Текстильные материалы</v>
          </cell>
        </row>
        <row r="669">
          <cell r="A669" t="str">
            <v>Бельтинг хлопчатобумажный фильтрованный,шир.1100,  , 332-69, м</v>
          </cell>
        </row>
        <row r="670">
          <cell r="A670" t="str">
            <v>Вата хлопчатобумажная,  , 5679-85, т</v>
          </cell>
        </row>
        <row r="671">
          <cell r="A671" t="str">
            <v>Ветошь обтирочн. сортированная,  , 5354-79, кг</v>
          </cell>
        </row>
        <row r="672">
          <cell r="A672" t="str">
            <v>Ветошь обтирочная,  , ТУ631787782, т</v>
          </cell>
        </row>
        <row r="673">
          <cell r="A673" t="str">
            <v>Ветошь обтирочная сортированная,  , 5354-79, кг</v>
          </cell>
        </row>
        <row r="674">
          <cell r="A674" t="str">
            <v>Войлок техн.полугрубошерс, ПС-6, 6308-71, кг</v>
          </cell>
        </row>
        <row r="675">
          <cell r="A675" t="str">
            <v>Войлок тонкошерстный для электрооборудования,  , 11025-78, м2</v>
          </cell>
        </row>
        <row r="676">
          <cell r="A676" t="str">
            <v>Канаты пеньковые,  , 483-75, кг</v>
          </cell>
        </row>
        <row r="677">
          <cell r="A677" t="str">
            <v>Концы обтирочные, ТУ63-178-101-86,  , кг</v>
          </cell>
        </row>
        <row r="678">
          <cell r="A678" t="str">
            <v>Лента киперная,лента тафтяная, К-(25-30),Т-(25-30), 4514-78, м</v>
          </cell>
        </row>
        <row r="679">
          <cell r="A679" t="str">
            <v>Набивка  сальниковая, ХБП 13х13, 5152-84, кг</v>
          </cell>
        </row>
        <row r="680">
          <cell r="A680" t="str">
            <v>Набивка  сальниковая,плет, АФТ 12х12, 5152-84, кг</v>
          </cell>
        </row>
        <row r="681">
          <cell r="A681" t="str">
            <v>Набивка сальн.плетеная, АФТ 10х10, 5152-84, кг</v>
          </cell>
        </row>
        <row r="682">
          <cell r="A682" t="str">
            <v>Набивка сальниковая, ХБП 10х10, 5152-84, кг</v>
          </cell>
        </row>
        <row r="683">
          <cell r="A683" t="str">
            <v>Набивка сальниковая, АФТ 13Х13, 5152-84, кг</v>
          </cell>
        </row>
        <row r="684">
          <cell r="A684" t="str">
            <v>Набивка сальниковая, АФВ 10х10, 5152-84, кг</v>
          </cell>
        </row>
        <row r="685">
          <cell r="A685" t="str">
            <v>Набивка сальниковая 10х10, АФТ, 5152-84, кг</v>
          </cell>
        </row>
        <row r="686">
          <cell r="A686" t="str">
            <v>Набивка сальниковая 6х6 м, АП-31, 5152-84, кг</v>
          </cell>
        </row>
        <row r="687">
          <cell r="A687" t="str">
            <v>Салфетка обтирочная,хлопчатобумажная,  , ТУ Лит.ССР 121-, шт</v>
          </cell>
        </row>
        <row r="688">
          <cell r="A688" t="str">
            <v>Ткани хлопчатобумажные,  , 9858-75, м</v>
          </cell>
        </row>
        <row r="689">
          <cell r="A689" t="str">
            <v>Ткани хлопчатобумажные бязевой группы,  , 11680-76, м</v>
          </cell>
        </row>
        <row r="690">
          <cell r="A690" t="str">
            <v>Шкурка шлифовальная, тканевая, 5009-82, м</v>
          </cell>
        </row>
        <row r="691">
          <cell r="A691" t="str">
            <v>Шкурка шлифовальная,ткан.,  , 5009-90, м2</v>
          </cell>
        </row>
        <row r="692">
          <cell r="A692" t="str">
            <v>Шнур лавсановый  4, ТУ 17-4814-71, ТУ 17-4814-71, м</v>
          </cell>
        </row>
        <row r="693">
          <cell r="A693" t="str">
            <v>Шнуры  льняные крученые 2-3,  , 17306-71, кг</v>
          </cell>
        </row>
        <row r="694">
          <cell r="A694" t="str">
            <v xml:space="preserve">            Трубы</v>
          </cell>
        </row>
        <row r="695">
          <cell r="A695" t="str">
            <v>тр. д 28х3, Ст 20, 1050-80, м</v>
          </cell>
        </row>
        <row r="696">
          <cell r="A696" t="str">
            <v>тр. д 32х4, Ст 20, 1050-80, м</v>
          </cell>
        </row>
        <row r="697">
          <cell r="A697" t="str">
            <v>тр. д 57х4, Ст 20, 1050-80, м</v>
          </cell>
        </row>
        <row r="698">
          <cell r="A698" t="str">
            <v>тр. д 60х3, Ст 20, 1050-80, м</v>
          </cell>
        </row>
        <row r="699">
          <cell r="A699" t="str">
            <v>тр. д273х11, Ст 20, 1050-80, м</v>
          </cell>
        </row>
        <row r="700">
          <cell r="A700" t="str">
            <v>тр. д45х2, Ст 20, 1050-80, м</v>
          </cell>
        </row>
        <row r="701">
          <cell r="A701" t="str">
            <v>тр. д630х13, Ст 20, 1050-80, м</v>
          </cell>
        </row>
        <row r="702">
          <cell r="A702" t="str">
            <v>Тр. ст. бесшовные для паровых котлов и трубопроводов катаные, ту14-3-460-75,  , т</v>
          </cell>
        </row>
        <row r="703">
          <cell r="A703" t="str">
            <v>Тр. ст. бесшовные для паровых котлов и трубопроводов тянутые, ту14-3-460-75,  , т</v>
          </cell>
        </row>
        <row r="704">
          <cell r="A704" t="str">
            <v>Тр.ст.бесш. водогазопроводная, Ст3ГОСТ 380-88, 8262-75, м</v>
          </cell>
        </row>
        <row r="705">
          <cell r="A705" t="str">
            <v>Тр.ст.бесш. хол.деформиров, Ст 20 ГОСТ 1054-74, 8734-75, м</v>
          </cell>
        </row>
        <row r="706">
          <cell r="A706" t="str">
            <v>Тр.электросварные, гост10705-80, 10704-76, т</v>
          </cell>
        </row>
        <row r="707">
          <cell r="A707" t="str">
            <v>Трубы нефтепроводные для котлов высокого давления, ту14-3-251-74, ту14-3-251-74, т</v>
          </cell>
        </row>
        <row r="708">
          <cell r="A708" t="str">
            <v>Трубы стальные бесшовные горяче-и холоднодеформированные, гост8731-74,8733-74, 8732-78, т</v>
          </cell>
        </row>
        <row r="709">
          <cell r="A709" t="str">
            <v>Трубы тонкостенные нержавеющие  общего назначения, гостгост5632-72, 9941-81, т</v>
          </cell>
        </row>
        <row r="710">
          <cell r="A710" t="str">
            <v xml:space="preserve">            Химреагенты</v>
          </cell>
        </row>
        <row r="711">
          <cell r="A711" t="str">
            <v>Аммиак водный технич.,  , 26543, т</v>
          </cell>
        </row>
        <row r="712">
          <cell r="A712" t="str">
            <v>Аргон,  , 10157-79, м3</v>
          </cell>
        </row>
        <row r="713">
          <cell r="A713" t="str">
            <v>Ацетилен,  , 5457-75, м3</v>
          </cell>
        </row>
        <row r="714">
          <cell r="A714" t="str">
            <v>Ацетилен,  ,  , л</v>
          </cell>
        </row>
        <row r="715">
          <cell r="A715" t="str">
            <v>Ацетилен(40л),  ,  , баллон</v>
          </cell>
        </row>
        <row r="716">
          <cell r="A716" t="str">
            <v>Ацетон технический,  , 2768-79, кг</v>
          </cell>
        </row>
        <row r="717">
          <cell r="A717" t="str">
            <v>Двуокись углерода,  , 8050-85, м3</v>
          </cell>
        </row>
        <row r="718">
          <cell r="A718" t="str">
            <v>Дибутифталат,  , 2102-67, кг</v>
          </cell>
        </row>
        <row r="719">
          <cell r="A719" t="str">
            <v>Дисульфид молибдена,  ,  , т</v>
          </cell>
        </row>
        <row r="720">
          <cell r="A720" t="str">
            <v>Карбид бора,  , 5744-85, т</v>
          </cell>
        </row>
        <row r="721">
          <cell r="A721" t="str">
            <v>Карбид кальция,  , 1460-81, кг</v>
          </cell>
        </row>
        <row r="722">
          <cell r="A722" t="str">
            <v>Кислород газообразный технический,  , 5583-78, м3</v>
          </cell>
        </row>
        <row r="723">
          <cell r="A723" t="str">
            <v>Кислота соляная,  , 857-88, т</v>
          </cell>
        </row>
        <row r="724">
          <cell r="A724" t="str">
            <v>Метилхлороформ или моющая жидкость, МФЭС-1, ТУ6-01-828-73,Т, кг</v>
          </cell>
        </row>
        <row r="725">
          <cell r="A725" t="str">
            <v>Натрий едкий регенерированный, NаОН  (ТУ-14-6), 168-79, кг</v>
          </cell>
        </row>
        <row r="726">
          <cell r="A726" t="str">
            <v>Нитрит  бора гексагональный,  ,  , т</v>
          </cell>
        </row>
        <row r="727">
          <cell r="A727" t="str">
            <v>Полиэтиленполиамин,  , ТУ 6-02-594-74, кг</v>
          </cell>
        </row>
        <row r="728">
          <cell r="A728" t="str">
            <v>Спирт этиловый техн.,  , 17299-78, л</v>
          </cell>
        </row>
        <row r="729">
          <cell r="A729" t="str">
            <v>Толуол каменноугольный  и сланцевый,  , 9880-76, кг</v>
          </cell>
        </row>
        <row r="730">
          <cell r="A730" t="str">
            <v>Углекислый газ,  , 8050-76, кг</v>
          </cell>
        </row>
        <row r="731">
          <cell r="A731" t="str">
            <v>Хладон, 12, 19212-73, баллон</v>
          </cell>
        </row>
        <row r="732">
          <cell r="A732" t="str">
            <v xml:space="preserve">            Цветной прокат(металл)</v>
          </cell>
        </row>
        <row r="733">
          <cell r="A733" t="str">
            <v>Баббит, Ч Б-83, 1320-74, т</v>
          </cell>
        </row>
        <row r="734">
          <cell r="A734" t="str">
            <v>Лента латунная d=1,0-1,5, Л-68, 2208-75, т</v>
          </cell>
        </row>
        <row r="735">
          <cell r="A735" t="str">
            <v>Лента оловянно-свинц.припоя  б3-5, ПОС-40, 2208-75, т</v>
          </cell>
        </row>
        <row r="736">
          <cell r="A736" t="str">
            <v>Лист медный, МЗ ГОСТ 859-78, 495-77, т</v>
          </cell>
        </row>
        <row r="737">
          <cell r="A737" t="str">
            <v>Лист цинковый(микроцинк), ЦМП, 18326-87, т</v>
          </cell>
        </row>
        <row r="738">
          <cell r="A738" t="str">
            <v>Листы и полосы латунные,  , 931-78, кг</v>
          </cell>
        </row>
        <row r="739">
          <cell r="A739" t="str">
            <v>Листы и полосы медные,  , 495-77, кг</v>
          </cell>
        </row>
        <row r="740">
          <cell r="A740" t="str">
            <v>Обод червячного колеса, Бр ОФ-10-1, 613-79, шт</v>
          </cell>
        </row>
        <row r="741">
          <cell r="A741" t="str">
            <v>Припои олов-свинцовые в изд.ПОССу40-0,5,ПОООССу61-0,5,  , 21931-76, кг</v>
          </cell>
        </row>
        <row r="742">
          <cell r="A742" t="str">
            <v>Пруток бронзовый, Бр ОЦ4-3, 6511-60, т</v>
          </cell>
        </row>
        <row r="743">
          <cell r="A743" t="str">
            <v>Пруток медный, МЗ ГОСТ 859-78, 1535-71, т</v>
          </cell>
        </row>
        <row r="744">
          <cell r="A744" t="str">
            <v>Фольга свинцовая,  , 18394-73, кг</v>
          </cell>
        </row>
        <row r="745">
          <cell r="A745" t="str">
            <v>Червяк, Ст 40 Х, 4543-71, шт</v>
          </cell>
        </row>
        <row r="746">
          <cell r="A746" t="str">
            <v xml:space="preserve">            Электроды</v>
          </cell>
        </row>
        <row r="747">
          <cell r="A747" t="str">
            <v>Электроды, ЦТ-36, 9466-75, т</v>
          </cell>
        </row>
        <row r="748">
          <cell r="A748" t="str">
            <v>Электроды  покр. метал. d 2,5, ЦЛ-39 ГОСТ 9467-75, 9466-75, т</v>
          </cell>
        </row>
        <row r="749">
          <cell r="A749" t="str">
            <v>Электроды  покр. метал. d 3-4, УОНИ 13/45ГОСТ 9467-75, 9466-75, т</v>
          </cell>
        </row>
        <row r="750">
          <cell r="A750" t="str">
            <v>Электроды  покр. метал. d 3-4, АНО-4 ГОСТ 9467-75, 9466-75, т</v>
          </cell>
        </row>
        <row r="751">
          <cell r="A751" t="str">
            <v>Электроды  покр. метал. d 3-4, УОНИ 13/55ГОСТ 9467-75, 9466-73, т</v>
          </cell>
        </row>
        <row r="752">
          <cell r="A752" t="str">
            <v>Электроды вольфрамовые,  ,  , кг</v>
          </cell>
        </row>
        <row r="753">
          <cell r="A753" t="str">
            <v>Электроды покр.метал. d 3-4, ЦТ-28, 9466-75, т</v>
          </cell>
        </row>
        <row r="754">
          <cell r="A754" t="str">
            <v>Электроды покр.метал.d 3-4, ЦТ-15, 9467-75, т</v>
          </cell>
        </row>
        <row r="755">
          <cell r="A755" t="str">
            <v>Электроды покр.метал.d3-4, ЭА-395/9, 9467-75, т</v>
          </cell>
        </row>
        <row r="756">
          <cell r="A756" t="str">
            <v>Электроды покрытые метал.для ручной дуговой сварки,  , 9467-75, кг</v>
          </cell>
        </row>
        <row r="757">
          <cell r="A757" t="str">
            <v>Электроды угольные,  ,  , т</v>
          </cell>
        </row>
      </sheetData>
      <sheetData sheetId="5"/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+5а"/>
      <sheetName val="+5б"/>
      <sheetName val="+5в"/>
      <sheetName val="6пл"/>
      <sheetName val="+6ф"/>
      <sheetName val="+6а"/>
      <sheetName val="+6б"/>
      <sheetName val="+6в"/>
      <sheetName val="+6г"/>
      <sheetName val="_6г"/>
      <sheetName val="7ф(б2)"/>
      <sheetName val="7ф(Б1)"/>
      <sheetName val="7ф(ТД)"/>
      <sheetName val="7ф(Завод)"/>
      <sheetName val="7ф(Вика)"/>
      <sheetName val="7а (Свод)"/>
      <sheetName val="+7фБ"/>
      <sheetName val="+8Б"/>
      <sheetName val="+8Т"/>
      <sheetName val="8 Мам"/>
      <sheetName val="+8К"/>
      <sheetName val="+8В"/>
      <sheetName val="+9Э"/>
      <sheetName val="+10"/>
      <sheetName val="_10-1"/>
      <sheetName val="+11"/>
      <sheetName val="+12"/>
      <sheetName val="+13"/>
      <sheetName val="+13-1"/>
      <sheetName val="14(Б-05)"/>
      <sheetName val="14(ТД-05)"/>
      <sheetName val="14(З-05)"/>
      <sheetName val="14(В-05)"/>
      <sheetName val="+14(б)"/>
      <sheetName val="+14(ТД-25)"/>
      <sheetName val="+14(З-25)"/>
      <sheetName val="+14(В-25)"/>
      <sheetName val="+15"/>
      <sheetName val="+16"/>
      <sheetName val="+17"/>
      <sheetName val="+20ТД"/>
      <sheetName val="+20(З)"/>
      <sheetName val="+20(В)"/>
      <sheetName val="+21С"/>
      <sheetName val="7а_(Свод)"/>
      <sheetName val="8_Мам"/>
    </sheetNames>
    <sheetDataSet>
      <sheetData sheetId="0" refreshError="1">
        <row r="18">
          <cell r="A18" t="str">
            <v>ТД "КАВЗ"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5а"/>
      <sheetName val="5б"/>
      <sheetName val="5в"/>
      <sheetName val="6Эпл"/>
      <sheetName val="6"/>
      <sheetName val="6а"/>
      <sheetName val="6б"/>
      <sheetName val="6в"/>
      <sheetName val="7аСвод"/>
      <sheetName val="7аТДК"/>
      <sheetName val="7аЗавод"/>
      <sheetName val="7аВика"/>
      <sheetName val="6г"/>
      <sheetName val="7ф(Б)"/>
      <sheetName val="7ф(ТД)"/>
      <sheetName val="7ф(З)"/>
      <sheetName val="7ф(Вика)"/>
      <sheetName val="8ТДК"/>
      <sheetName val="8КАВЗ"/>
      <sheetName val="8 (Вика)"/>
      <sheetName val="9Э (2)"/>
      <sheetName val="9Э"/>
      <sheetName val="10"/>
      <sheetName val="10-1"/>
      <sheetName val="11"/>
      <sheetName val="12"/>
      <sheetName val="13"/>
      <sheetName val="13-1"/>
      <sheetName val="14 (Б)"/>
      <sheetName val="14 ТД"/>
      <sheetName val="14З"/>
      <sheetName val="14 Вика"/>
      <sheetName val="15"/>
      <sheetName val="16"/>
      <sheetName val="17"/>
      <sheetName val="20ТД"/>
      <sheetName val="20Завод"/>
      <sheetName val="20Вика"/>
      <sheetName val="21С"/>
      <sheetName val="8_(Вика)"/>
      <sheetName val="9Э_(2)"/>
      <sheetName val="14_(Б)"/>
      <sheetName val="14_ТД"/>
      <sheetName val="14_Вика"/>
    </sheetNames>
    <sheetDataSet>
      <sheetData sheetId="0" refreshError="1">
        <row r="19">
          <cell r="A19" t="str">
            <v>Торговый Дом "КАВЗ"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.1 Бюджет доходов и расходов"/>
      <sheetName val="Прибыль АЗ план"/>
      <sheetName val="Ф2.2.1 Распределение план"/>
      <sheetName val="Прибыль АЗ факт"/>
      <sheetName val="Ф 2.2.1 распределение факт "/>
      <sheetName val="8 800 ед "/>
      <sheetName val="Ф2_1 Бюджет доходов и расходов"/>
      <sheetName val="Данные"/>
      <sheetName val="Ф2_1_Бюджет_доходов_и_расходов"/>
      <sheetName val="Прибыль_АЗ_план"/>
      <sheetName val="Ф2_2_1_Распределение_план"/>
      <sheetName val="Прибыль_АЗ_факт"/>
      <sheetName val="Ф_2_2_1_распределение_факт_"/>
      <sheetName val="8_800_ед_"/>
      <sheetName val="Ф2_1_Бюджет_доходов_и_расходов1"/>
    </sheetNames>
    <sheetDataSet>
      <sheetData sheetId="0" refreshError="1">
        <row r="10">
          <cell r="AQ10" t="str">
            <v>Всего по  2-м  Торговым  домам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Гр(27.07.00)5Х"/>
      <sheetName val="Гр5_о_"/>
      <sheetName val="топография"/>
      <sheetName val="Прочти меня!"/>
      <sheetName val="#ССЫЛКА"/>
      <sheetName val="Лист1"/>
      <sheetName val="2002(v1)"/>
      <sheetName val="Лист2"/>
      <sheetName val="Прочти_меня!"/>
      <sheetName val="2002(v2)"/>
      <sheetName val="Реж_НКК"/>
      <sheetName val="ДАО"/>
      <sheetName val="Список"/>
      <sheetName val="1999-veca"/>
      <sheetName val="влад-таблица"/>
      <sheetName val="Заявка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Огл. Графиков"/>
      <sheetName val="Текущие цены"/>
      <sheetName val="рабочий"/>
      <sheetName val="окраска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СБ"/>
      <sheetName val="База"/>
      <sheetName val="Факт БДР"/>
      <sheetName val="ДДС (Форма №3)"/>
      <sheetName val="заявка_на_произ"/>
      <sheetName val="темпы роста"/>
      <sheetName val="Перечень данных"/>
      <sheetName val="Движение по месяцам"/>
      <sheetName val="Факт07"/>
      <sheetName val="Управление"/>
      <sheetName val="multilats"/>
      <sheetName val="Лист3"/>
      <sheetName val="МАТЕР.433,452"/>
      <sheetName val="ЗП (админ)"/>
      <sheetName val="УПРАВЛЕНИЕ11"/>
      <sheetName val="Исх"/>
      <sheetName val="RAB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итул"/>
      <sheetName val="Прил 1"/>
      <sheetName val="Прил 2"/>
      <sheetName val="Прил 3"/>
      <sheetName val="Средний"/>
      <sheetName val="Прил_1"/>
      <sheetName val="Прил_2"/>
      <sheetName val="Прил_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Лист согласования"/>
      <sheetName val="Содержание"/>
      <sheetName val="ф1"/>
      <sheetName val="ф2"/>
      <sheetName val="ф2(замена)"/>
      <sheetName val="ф3"/>
      <sheetName val="ф4"/>
      <sheetName val="ф5"/>
      <sheetName val="ф6"/>
      <sheetName val="ф2 (ремонтники)-удалить"/>
      <sheetName val="ф7"/>
      <sheetName val="ф8"/>
      <sheetName val="ф9"/>
      <sheetName val="ф10"/>
      <sheetName val="ф11"/>
      <sheetName val="ф4(замена)"/>
      <sheetName val="ф5(замена)"/>
      <sheetName val="ф12"/>
      <sheetName val="ф13"/>
      <sheetName val="ф14"/>
      <sheetName val="ф15"/>
      <sheetName val="ф16"/>
      <sheetName val="ф7(замена)"/>
      <sheetName val="ф8(замена)"/>
      <sheetName val="ф9(замена)"/>
      <sheetName val="ф17"/>
      <sheetName val="ф18"/>
      <sheetName val="ф19"/>
      <sheetName val="ф20"/>
      <sheetName val="п2(удалить, объединить с ф.4)"/>
      <sheetName val="виды_д-ти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3</v>
          </cell>
        </row>
        <row r="10">
          <cell r="A10" t="str">
            <v>4</v>
          </cell>
        </row>
        <row r="11">
          <cell r="A11">
            <v>5</v>
          </cell>
        </row>
        <row r="12">
          <cell r="A12">
            <v>6</v>
          </cell>
        </row>
        <row r="13">
          <cell r="A13">
            <v>7</v>
          </cell>
        </row>
        <row r="14">
          <cell r="A14" t="str">
            <v>8</v>
          </cell>
        </row>
        <row r="15">
          <cell r="A15" t="str">
            <v>9</v>
          </cell>
        </row>
        <row r="16">
          <cell r="A16">
            <v>10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7">
          <cell r="E7" t="str">
            <v>Справочно: НДС (%ставка/нет)</v>
          </cell>
          <cell r="L7" t="str">
            <v>январь</v>
          </cell>
          <cell r="N7" t="str">
            <v>февраль</v>
          </cell>
          <cell r="P7" t="str">
            <v>март</v>
          </cell>
          <cell r="U7" t="str">
            <v>апрель</v>
          </cell>
          <cell r="W7" t="str">
            <v>май</v>
          </cell>
          <cell r="Y7" t="str">
            <v>июнь</v>
          </cell>
          <cell r="AA7" t="str">
            <v>2 квартал</v>
          </cell>
          <cell r="AD7" t="str">
            <v>июль</v>
          </cell>
          <cell r="AF7" t="str">
            <v>август</v>
          </cell>
          <cell r="AH7" t="str">
            <v>сентябрь</v>
          </cell>
          <cell r="AM7" t="str">
            <v>октябрь</v>
          </cell>
          <cell r="AO7" t="str">
            <v>ноябрь</v>
          </cell>
          <cell r="AQ7" t="str">
            <v>декабрь</v>
          </cell>
        </row>
        <row r="8">
          <cell r="L8" t="str">
            <v>Начислено</v>
          </cell>
          <cell r="M8" t="str">
            <v>Поступило  / Оплачено</v>
          </cell>
          <cell r="N8" t="str">
            <v>Начислено</v>
          </cell>
          <cell r="O8" t="str">
            <v>Поступило  / Оплачено</v>
          </cell>
          <cell r="P8" t="str">
            <v>Начислено</v>
          </cell>
          <cell r="Q8" t="str">
            <v>Поступило  / Оплачено</v>
          </cell>
          <cell r="U8" t="str">
            <v>Начислено</v>
          </cell>
          <cell r="V8" t="str">
            <v>Поступило  / Оплачено</v>
          </cell>
          <cell r="W8" t="str">
            <v>Начислено</v>
          </cell>
          <cell r="X8" t="str">
            <v>Поступило  / Оплачено</v>
          </cell>
          <cell r="Y8" t="str">
            <v>Начислено</v>
          </cell>
          <cell r="Z8" t="str">
            <v>Поступило  / Оплачено</v>
          </cell>
          <cell r="AA8" t="str">
            <v>Начислено</v>
          </cell>
          <cell r="AB8" t="str">
            <v>Поступило  / Оплачено</v>
          </cell>
          <cell r="AD8" t="str">
            <v>Начислено</v>
          </cell>
          <cell r="AE8" t="str">
            <v>Поступило  / Оплачено</v>
          </cell>
          <cell r="AF8" t="str">
            <v>Начислено</v>
          </cell>
          <cell r="AG8" t="str">
            <v>Поступило  / Оплачено</v>
          </cell>
          <cell r="AH8" t="str">
            <v>Начислено</v>
          </cell>
          <cell r="AI8" t="str">
            <v>Поступило  / Оплачено</v>
          </cell>
          <cell r="AM8" t="str">
            <v>Начислено</v>
          </cell>
          <cell r="AN8" t="str">
            <v>Поступило  / Оплачено</v>
          </cell>
          <cell r="AO8" t="str">
            <v>Начислено</v>
          </cell>
          <cell r="AP8" t="str">
            <v>Поступило  / Оплачено</v>
          </cell>
          <cell r="AQ8" t="str">
            <v>Начислено</v>
          </cell>
          <cell r="AR8" t="str">
            <v>Поступило  / Оплачено</v>
          </cell>
        </row>
        <row r="10">
          <cell r="M10">
            <v>7910</v>
          </cell>
          <cell r="O10">
            <v>21403.412748445673</v>
          </cell>
          <cell r="Q10">
            <v>28500.244506549094</v>
          </cell>
          <cell r="V10">
            <v>19755.077257389901</v>
          </cell>
          <cell r="X10">
            <v>20303.362993403924</v>
          </cell>
          <cell r="Z10">
            <v>24978.658256424544</v>
          </cell>
          <cell r="AA10">
            <v>19755.077257389901</v>
          </cell>
          <cell r="AE10">
            <v>20285.343442082631</v>
          </cell>
          <cell r="AG10">
            <v>15728.629480091926</v>
          </cell>
          <cell r="AI10">
            <v>15194.975243057188</v>
          </cell>
          <cell r="AN10">
            <v>13566.088849541962</v>
          </cell>
          <cell r="AP10">
            <v>12322.711092262027</v>
          </cell>
          <cell r="AR10">
            <v>7506.3446009429163</v>
          </cell>
        </row>
        <row r="15">
          <cell r="L15">
            <v>118919.50199999999</v>
          </cell>
          <cell r="M15">
            <v>89262.746400000004</v>
          </cell>
          <cell r="N15">
            <v>102546.65980000001</v>
          </cell>
          <cell r="O15">
            <v>96919.506399999998</v>
          </cell>
          <cell r="P15">
            <v>89433.296199999997</v>
          </cell>
          <cell r="Q15">
            <v>87546.656399999993</v>
          </cell>
          <cell r="U15">
            <v>52635.291200000007</v>
          </cell>
          <cell r="V15">
            <v>76433.296400000007</v>
          </cell>
          <cell r="W15">
            <v>10045.5512</v>
          </cell>
          <cell r="X15">
            <v>52634.453400000006</v>
          </cell>
          <cell r="Y15">
            <v>9793.8690000000006</v>
          </cell>
          <cell r="Z15">
            <v>21940.551199999998</v>
          </cell>
          <cell r="AA15">
            <v>72474.7114</v>
          </cell>
          <cell r="AB15">
            <v>151008.30100000001</v>
          </cell>
          <cell r="AD15">
            <v>10333.5538</v>
          </cell>
          <cell r="AE15">
            <v>25111.938599999998</v>
          </cell>
          <cell r="AF15">
            <v>6489.5385999999999</v>
          </cell>
          <cell r="AG15">
            <v>25712.558599999997</v>
          </cell>
          <cell r="AH15">
            <v>10074.697200000001</v>
          </cell>
          <cell r="AI15">
            <v>22289.5386</v>
          </cell>
          <cell r="AM15">
            <v>18972.7114</v>
          </cell>
          <cell r="AN15">
            <v>27075.5664</v>
          </cell>
          <cell r="AO15">
            <v>80720.718999999997</v>
          </cell>
          <cell r="AP15">
            <v>35972.7114</v>
          </cell>
          <cell r="AQ15">
            <v>104052.08020000001</v>
          </cell>
          <cell r="AR15">
            <v>80720.718999999997</v>
          </cell>
        </row>
        <row r="16">
          <cell r="L16">
            <v>118895.50199999999</v>
          </cell>
          <cell r="M16">
            <v>73127.4764</v>
          </cell>
          <cell r="N16">
            <v>102522.65980000001</v>
          </cell>
          <cell r="O16">
            <v>96895.506399999998</v>
          </cell>
          <cell r="P16">
            <v>89409.296199999997</v>
          </cell>
          <cell r="Q16">
            <v>87522.656399999993</v>
          </cell>
          <cell r="U16">
            <v>52611.291200000007</v>
          </cell>
          <cell r="V16">
            <v>76409.296400000007</v>
          </cell>
          <cell r="W16">
            <v>10021.5512</v>
          </cell>
          <cell r="X16">
            <v>52610.453400000006</v>
          </cell>
          <cell r="Y16">
            <v>9769.8690000000006</v>
          </cell>
          <cell r="Z16">
            <v>21916.551199999998</v>
          </cell>
          <cell r="AA16">
            <v>72402.7114</v>
          </cell>
          <cell r="AB16">
            <v>150936.30100000001</v>
          </cell>
          <cell r="AD16">
            <v>10309.5538</v>
          </cell>
          <cell r="AE16">
            <v>25087.938599999998</v>
          </cell>
          <cell r="AF16">
            <v>6465.5385999999999</v>
          </cell>
          <cell r="AG16">
            <v>25688.558599999997</v>
          </cell>
          <cell r="AH16">
            <v>10050.697200000001</v>
          </cell>
          <cell r="AI16">
            <v>22265.5386</v>
          </cell>
          <cell r="AM16">
            <v>18948.7114</v>
          </cell>
          <cell r="AN16">
            <v>27051.5664</v>
          </cell>
          <cell r="AO16">
            <v>80696.718999999997</v>
          </cell>
          <cell r="AP16">
            <v>35948.7114</v>
          </cell>
          <cell r="AQ16">
            <v>104028.08020000001</v>
          </cell>
          <cell r="AR16">
            <v>80696.718999999997</v>
          </cell>
        </row>
        <row r="17">
          <cell r="E17">
            <v>0.18</v>
          </cell>
          <cell r="AA17">
            <v>0</v>
          </cell>
          <cell r="AB17">
            <v>0</v>
          </cell>
        </row>
        <row r="18">
          <cell r="E18">
            <v>0.18</v>
          </cell>
          <cell r="AA18">
            <v>0</v>
          </cell>
          <cell r="AB18">
            <v>0</v>
          </cell>
        </row>
        <row r="19">
          <cell r="E19">
            <v>0.18</v>
          </cell>
          <cell r="L19">
            <v>118807.02559999999</v>
          </cell>
          <cell r="M19">
            <v>73039</v>
          </cell>
          <cell r="N19">
            <v>102434.18340000001</v>
          </cell>
          <cell r="O19">
            <v>96807.03</v>
          </cell>
          <cell r="P19">
            <v>89320.819799999997</v>
          </cell>
          <cell r="Q19">
            <v>87434.18</v>
          </cell>
          <cell r="U19">
            <v>52522.814800000007</v>
          </cell>
          <cell r="V19">
            <v>76320.820000000007</v>
          </cell>
          <cell r="W19">
            <v>9933.9125999999997</v>
          </cell>
          <cell r="X19">
            <v>52522.814800000007</v>
          </cell>
          <cell r="Y19">
            <v>9682.2304000000004</v>
          </cell>
          <cell r="Z19">
            <v>21828.9126</v>
          </cell>
          <cell r="AA19">
            <v>72138.957800000004</v>
          </cell>
          <cell r="AB19">
            <v>150672.54740000001</v>
          </cell>
          <cell r="AD19">
            <v>10221.915199999999</v>
          </cell>
          <cell r="AE19">
            <v>25000.3</v>
          </cell>
          <cell r="AF19">
            <v>6377.9</v>
          </cell>
          <cell r="AG19">
            <v>25600.92</v>
          </cell>
          <cell r="AH19">
            <v>9963.0586000000003</v>
          </cell>
          <cell r="AI19">
            <v>22177.9</v>
          </cell>
          <cell r="AM19">
            <v>18860.235000000001</v>
          </cell>
          <cell r="AN19">
            <v>26963.09</v>
          </cell>
          <cell r="AO19">
            <v>80608.242599999998</v>
          </cell>
          <cell r="AP19">
            <v>35860.235000000001</v>
          </cell>
          <cell r="AQ19">
            <v>103939.60380000001</v>
          </cell>
          <cell r="AR19">
            <v>80608.242599999998</v>
          </cell>
        </row>
        <row r="20">
          <cell r="E20">
            <v>0.18</v>
          </cell>
          <cell r="AA20">
            <v>0</v>
          </cell>
          <cell r="AB20">
            <v>0</v>
          </cell>
        </row>
        <row r="21">
          <cell r="E21">
            <v>0.18</v>
          </cell>
          <cell r="AA21">
            <v>0</v>
          </cell>
          <cell r="AB21">
            <v>0</v>
          </cell>
        </row>
        <row r="22">
          <cell r="E22">
            <v>0.18</v>
          </cell>
          <cell r="AA22">
            <v>0</v>
          </cell>
          <cell r="AB22">
            <v>0</v>
          </cell>
        </row>
        <row r="23">
          <cell r="E23">
            <v>0.18</v>
          </cell>
          <cell r="L23">
            <v>88.476399999999998</v>
          </cell>
          <cell r="M23">
            <v>88.476399999999998</v>
          </cell>
          <cell r="N23">
            <v>88.476399999999998</v>
          </cell>
          <cell r="O23">
            <v>88.476399999999998</v>
          </cell>
          <cell r="P23">
            <v>88.476399999999998</v>
          </cell>
          <cell r="Q23">
            <v>88.476399999999998</v>
          </cell>
          <cell r="U23">
            <v>88.476399999999998</v>
          </cell>
          <cell r="V23">
            <v>88.476399999999998</v>
          </cell>
          <cell r="W23">
            <v>87.638599999999997</v>
          </cell>
          <cell r="X23">
            <v>87.638599999999997</v>
          </cell>
          <cell r="Y23">
            <v>87.638599999999997</v>
          </cell>
          <cell r="Z23">
            <v>87.638599999999997</v>
          </cell>
          <cell r="AA23">
            <v>263.75360000000001</v>
          </cell>
          <cell r="AB23">
            <v>263.75360000000001</v>
          </cell>
          <cell r="AD23">
            <v>87.638599999999997</v>
          </cell>
          <cell r="AE23">
            <v>87.638599999999997</v>
          </cell>
          <cell r="AF23">
            <v>87.638599999999997</v>
          </cell>
          <cell r="AG23">
            <v>87.638599999999997</v>
          </cell>
          <cell r="AH23">
            <v>87.638599999999997</v>
          </cell>
          <cell r="AI23">
            <v>87.638599999999997</v>
          </cell>
          <cell r="AM23">
            <v>88.476399999999998</v>
          </cell>
          <cell r="AN23">
            <v>88.476399999999998</v>
          </cell>
          <cell r="AO23">
            <v>88.476399999999998</v>
          </cell>
          <cell r="AP23">
            <v>88.476399999999998</v>
          </cell>
          <cell r="AQ23">
            <v>88.476399999999998</v>
          </cell>
          <cell r="AR23">
            <v>88.476399999999998</v>
          </cell>
        </row>
        <row r="24">
          <cell r="AA24">
            <v>0</v>
          </cell>
          <cell r="AB24">
            <v>0</v>
          </cell>
        </row>
        <row r="25">
          <cell r="L25">
            <v>24</v>
          </cell>
          <cell r="M25">
            <v>16135.27</v>
          </cell>
          <cell r="N25">
            <v>24</v>
          </cell>
          <cell r="O25">
            <v>24</v>
          </cell>
          <cell r="P25">
            <v>24</v>
          </cell>
          <cell r="Q25">
            <v>24</v>
          </cell>
          <cell r="U25">
            <v>24</v>
          </cell>
          <cell r="V25">
            <v>24</v>
          </cell>
          <cell r="W25">
            <v>24</v>
          </cell>
          <cell r="X25">
            <v>24</v>
          </cell>
          <cell r="Y25">
            <v>24</v>
          </cell>
          <cell r="Z25">
            <v>24</v>
          </cell>
          <cell r="AA25">
            <v>72</v>
          </cell>
          <cell r="AB25">
            <v>72</v>
          </cell>
          <cell r="AD25">
            <v>24</v>
          </cell>
          <cell r="AE25">
            <v>24</v>
          </cell>
          <cell r="AF25">
            <v>24</v>
          </cell>
          <cell r="AG25">
            <v>24</v>
          </cell>
          <cell r="AH25">
            <v>24</v>
          </cell>
          <cell r="AI25">
            <v>24</v>
          </cell>
          <cell r="AM25">
            <v>24</v>
          </cell>
          <cell r="AN25">
            <v>24</v>
          </cell>
          <cell r="AO25">
            <v>24</v>
          </cell>
          <cell r="AP25">
            <v>24</v>
          </cell>
          <cell r="AQ25">
            <v>24</v>
          </cell>
          <cell r="AR25">
            <v>24</v>
          </cell>
        </row>
        <row r="26">
          <cell r="E26">
            <v>0.18</v>
          </cell>
          <cell r="AA26">
            <v>0</v>
          </cell>
          <cell r="AB26">
            <v>0</v>
          </cell>
        </row>
        <row r="27">
          <cell r="E27">
            <v>0.18</v>
          </cell>
          <cell r="AA27">
            <v>0</v>
          </cell>
          <cell r="AB27">
            <v>0</v>
          </cell>
        </row>
        <row r="28">
          <cell r="E28">
            <v>0.18</v>
          </cell>
          <cell r="M28">
            <v>16111.27</v>
          </cell>
          <cell r="AA28">
            <v>0</v>
          </cell>
          <cell r="AB28">
            <v>0</v>
          </cell>
        </row>
        <row r="29">
          <cell r="E29">
            <v>0.18</v>
          </cell>
          <cell r="L29">
            <v>24</v>
          </cell>
          <cell r="M29">
            <v>24</v>
          </cell>
          <cell r="N29">
            <v>24</v>
          </cell>
          <cell r="O29">
            <v>24</v>
          </cell>
          <cell r="P29">
            <v>24</v>
          </cell>
          <cell r="Q29">
            <v>24</v>
          </cell>
          <cell r="U29">
            <v>24</v>
          </cell>
          <cell r="V29">
            <v>24</v>
          </cell>
          <cell r="W29">
            <v>24</v>
          </cell>
          <cell r="X29">
            <v>24</v>
          </cell>
          <cell r="Y29">
            <v>24</v>
          </cell>
          <cell r="Z29">
            <v>24</v>
          </cell>
          <cell r="AA29">
            <v>72</v>
          </cell>
          <cell r="AB29">
            <v>72</v>
          </cell>
          <cell r="AD29">
            <v>24</v>
          </cell>
          <cell r="AE29">
            <v>24</v>
          </cell>
          <cell r="AF29">
            <v>24</v>
          </cell>
          <cell r="AG29">
            <v>24</v>
          </cell>
          <cell r="AH29">
            <v>24</v>
          </cell>
          <cell r="AI29">
            <v>24</v>
          </cell>
          <cell r="AM29">
            <v>24</v>
          </cell>
          <cell r="AN29">
            <v>24</v>
          </cell>
          <cell r="AO29">
            <v>24</v>
          </cell>
          <cell r="AP29">
            <v>24</v>
          </cell>
          <cell r="AQ29">
            <v>24</v>
          </cell>
          <cell r="AR29">
            <v>24</v>
          </cell>
        </row>
        <row r="30">
          <cell r="E30">
            <v>0.18</v>
          </cell>
          <cell r="AA30">
            <v>0</v>
          </cell>
          <cell r="AB30">
            <v>0</v>
          </cell>
        </row>
        <row r="31">
          <cell r="E31">
            <v>0.18</v>
          </cell>
          <cell r="AA31">
            <v>0</v>
          </cell>
          <cell r="AB31">
            <v>0</v>
          </cell>
        </row>
        <row r="32">
          <cell r="E32">
            <v>0.18</v>
          </cell>
          <cell r="AA32">
            <v>0</v>
          </cell>
          <cell r="AB32">
            <v>0</v>
          </cell>
        </row>
        <row r="33">
          <cell r="E33" t="str">
            <v>нет</v>
          </cell>
          <cell r="L33">
            <v>24</v>
          </cell>
          <cell r="M33">
            <v>24</v>
          </cell>
          <cell r="N33">
            <v>24</v>
          </cell>
          <cell r="O33">
            <v>24</v>
          </cell>
          <cell r="P33">
            <v>24</v>
          </cell>
          <cell r="Q33">
            <v>24</v>
          </cell>
          <cell r="U33">
            <v>24</v>
          </cell>
          <cell r="V33">
            <v>24</v>
          </cell>
          <cell r="W33">
            <v>24</v>
          </cell>
          <cell r="X33">
            <v>24</v>
          </cell>
          <cell r="Y33">
            <v>24</v>
          </cell>
          <cell r="Z33">
            <v>24</v>
          </cell>
          <cell r="AA33">
            <v>72</v>
          </cell>
          <cell r="AB33">
            <v>72</v>
          </cell>
          <cell r="AD33">
            <v>24</v>
          </cell>
          <cell r="AE33">
            <v>24</v>
          </cell>
          <cell r="AF33">
            <v>24</v>
          </cell>
          <cell r="AG33">
            <v>24</v>
          </cell>
          <cell r="AH33">
            <v>24</v>
          </cell>
          <cell r="AI33">
            <v>24</v>
          </cell>
          <cell r="AM33">
            <v>24</v>
          </cell>
          <cell r="AN33">
            <v>24</v>
          </cell>
          <cell r="AO33">
            <v>24</v>
          </cell>
          <cell r="AP33">
            <v>24</v>
          </cell>
          <cell r="AQ33">
            <v>24</v>
          </cell>
          <cell r="AR33">
            <v>24</v>
          </cell>
        </row>
        <row r="34">
          <cell r="L34">
            <v>96654.475020119993</v>
          </cell>
          <cell r="M34">
            <v>75433.836051554332</v>
          </cell>
          <cell r="N34">
            <v>84300.903673800334</v>
          </cell>
          <cell r="O34">
            <v>87487.177041896575</v>
          </cell>
          <cell r="P34">
            <v>77306.321275659997</v>
          </cell>
          <cell r="Q34">
            <v>82956.326049159179</v>
          </cell>
          <cell r="U34">
            <v>53936.948451718854</v>
          </cell>
          <cell r="V34">
            <v>72550.513063985985</v>
          </cell>
          <cell r="W34">
            <v>22048.535633924188</v>
          </cell>
          <cell r="X34">
            <v>47623.660536979391</v>
          </cell>
          <cell r="Y34">
            <v>23419.43704881785</v>
          </cell>
          <cell r="Z34">
            <v>26298.368414341912</v>
          </cell>
          <cell r="AA34">
            <v>99404.931134460916</v>
          </cell>
          <cell r="AB34">
            <v>146088.12201530731</v>
          </cell>
          <cell r="AD34">
            <v>24459.972738420427</v>
          </cell>
          <cell r="AE34">
            <v>28333.154961990705</v>
          </cell>
          <cell r="AF34">
            <v>19915.461396450635</v>
          </cell>
          <cell r="AG34">
            <v>24910.715237034736</v>
          </cell>
          <cell r="AH34">
            <v>21864.741692838827</v>
          </cell>
          <cell r="AI34">
            <v>22582.927393515227</v>
          </cell>
          <cell r="AM34">
            <v>30324.9522333155</v>
          </cell>
          <cell r="AN34">
            <v>27013.890557279934</v>
          </cell>
          <cell r="AO34">
            <v>69590.202308597494</v>
          </cell>
          <cell r="AP34">
            <v>39484.02429131911</v>
          </cell>
          <cell r="AQ34">
            <v>87533.550386057977</v>
          </cell>
          <cell r="AR34">
            <v>85531.031498514261</v>
          </cell>
        </row>
        <row r="35">
          <cell r="L35">
            <v>40035.470445119994</v>
          </cell>
          <cell r="M35">
            <v>31939.142599999999</v>
          </cell>
          <cell r="N35">
            <v>34531.767305579997</v>
          </cell>
          <cell r="O35">
            <v>35035.470445119994</v>
          </cell>
          <cell r="P35">
            <v>30273.571935659995</v>
          </cell>
          <cell r="Q35">
            <v>29531.767305579997</v>
          </cell>
          <cell r="U35">
            <v>18252.831604799998</v>
          </cell>
          <cell r="V35">
            <v>25273.571935659995</v>
          </cell>
          <cell r="W35">
            <v>4534.99484106</v>
          </cell>
          <cell r="X35">
            <v>14485.481604799998</v>
          </cell>
          <cell r="Y35">
            <v>4422.5020025399999</v>
          </cell>
          <cell r="Z35">
            <v>4534.99484106</v>
          </cell>
          <cell r="AA35">
            <v>27210.3284484</v>
          </cell>
          <cell r="AB35">
            <v>44294.048381519991</v>
          </cell>
          <cell r="AD35">
            <v>4875.1194541394998</v>
          </cell>
          <cell r="AE35">
            <v>4422.5020025399999</v>
          </cell>
          <cell r="AF35">
            <v>3083.001614409</v>
          </cell>
          <cell r="AG35">
            <v>2271.1194541394998</v>
          </cell>
          <cell r="AH35">
            <v>4754.1896527304998</v>
          </cell>
          <cell r="AI35">
            <v>3083.001614409</v>
          </cell>
          <cell r="AM35">
            <v>8751.0548143154992</v>
          </cell>
          <cell r="AN35">
            <v>4754.1896527304998</v>
          </cell>
          <cell r="AO35">
            <v>37241.2917975975</v>
          </cell>
          <cell r="AP35">
            <v>8751.0548143154992</v>
          </cell>
          <cell r="AQ35">
            <v>48026.517233057995</v>
          </cell>
          <cell r="AR35">
            <v>48238.5</v>
          </cell>
        </row>
        <row r="36">
          <cell r="E36">
            <v>0.18</v>
          </cell>
          <cell r="L36">
            <v>40035.470445119994</v>
          </cell>
          <cell r="M36">
            <v>31939.142599999999</v>
          </cell>
          <cell r="N36">
            <v>34531.767305579997</v>
          </cell>
          <cell r="O36">
            <v>35035.470445119994</v>
          </cell>
          <cell r="P36">
            <v>30273.571935659995</v>
          </cell>
          <cell r="Q36">
            <v>29531.767305579997</v>
          </cell>
          <cell r="U36">
            <v>18252.831604799998</v>
          </cell>
          <cell r="V36">
            <v>25273.571935659995</v>
          </cell>
          <cell r="W36">
            <v>4534.99484106</v>
          </cell>
          <cell r="X36">
            <v>14485.481604799998</v>
          </cell>
          <cell r="Y36">
            <v>4422.5020025399999</v>
          </cell>
          <cell r="Z36">
            <v>4534.99484106</v>
          </cell>
          <cell r="AA36">
            <v>27210.3284484</v>
          </cell>
          <cell r="AB36">
            <v>44294.048381519991</v>
          </cell>
          <cell r="AD36">
            <v>4875.1194541394998</v>
          </cell>
          <cell r="AE36">
            <v>4422.5020025399999</v>
          </cell>
          <cell r="AF36">
            <v>3083.001614409</v>
          </cell>
          <cell r="AG36">
            <v>2271.1194541394998</v>
          </cell>
          <cell r="AH36">
            <v>4754.1896527304998</v>
          </cell>
          <cell r="AI36">
            <v>3083.001614409</v>
          </cell>
          <cell r="AM36">
            <v>8751.0548143154992</v>
          </cell>
          <cell r="AN36">
            <v>4754.1896527304998</v>
          </cell>
          <cell r="AO36">
            <v>37241.2917975975</v>
          </cell>
          <cell r="AP36">
            <v>8751.0548143154992</v>
          </cell>
          <cell r="AQ36">
            <v>48026.517233057995</v>
          </cell>
          <cell r="AR36">
            <v>48238.5</v>
          </cell>
        </row>
        <row r="37">
          <cell r="L37">
            <v>29568.986339999999</v>
          </cell>
          <cell r="M37">
            <v>10410.097599999999</v>
          </cell>
          <cell r="N37">
            <v>25553.2186</v>
          </cell>
          <cell r="O37">
            <v>23531.062860000002</v>
          </cell>
          <cell r="P37">
            <v>22422.139339999998</v>
          </cell>
          <cell r="Q37">
            <v>24837.554639999995</v>
          </cell>
          <cell r="U37">
            <v>13449.783959999999</v>
          </cell>
          <cell r="V37">
            <v>21343.277060000004</v>
          </cell>
          <cell r="W37">
            <v>2580.4121999999998</v>
          </cell>
          <cell r="X37">
            <v>12264.729499999998</v>
          </cell>
          <cell r="Y37">
            <v>2528.7871999999998</v>
          </cell>
          <cell r="Z37">
            <v>2999.4656</v>
          </cell>
          <cell r="AA37">
            <v>18558.983359999995</v>
          </cell>
          <cell r="AB37">
            <v>36607.472160000005</v>
          </cell>
          <cell r="AD37">
            <v>3030.7709999999997</v>
          </cell>
          <cell r="AE37">
            <v>2667.3973999999998</v>
          </cell>
          <cell r="AF37">
            <v>1907.2221999999999</v>
          </cell>
          <cell r="AG37">
            <v>3262.6150399999992</v>
          </cell>
          <cell r="AH37">
            <v>2828.5898000000002</v>
          </cell>
          <cell r="AI37">
            <v>2362.3812399999997</v>
          </cell>
          <cell r="AM37">
            <v>4390.5110190000005</v>
          </cell>
          <cell r="AN37">
            <v>3594.3425399999996</v>
          </cell>
          <cell r="AO37">
            <v>9639.4807110000002</v>
          </cell>
          <cell r="AP37">
            <v>7262.0469189999994</v>
          </cell>
          <cell r="AQ37">
            <v>11757.759953000001</v>
          </cell>
          <cell r="AR37">
            <v>10813.198311</v>
          </cell>
        </row>
        <row r="38">
          <cell r="E38">
            <v>0.18</v>
          </cell>
          <cell r="L38">
            <v>192.82733999999999</v>
          </cell>
          <cell r="M38">
            <v>189.28379999999999</v>
          </cell>
          <cell r="N38">
            <v>162.86359999999999</v>
          </cell>
          <cell r="O38">
            <v>167.98733999999999</v>
          </cell>
          <cell r="P38">
            <v>132.74173999999999</v>
          </cell>
          <cell r="Q38">
            <v>162.86359999999999</v>
          </cell>
          <cell r="U38">
            <v>58.188159999999996</v>
          </cell>
          <cell r="V38">
            <v>132.74173999999999</v>
          </cell>
          <cell r="W38">
            <v>0</v>
          </cell>
          <cell r="X38">
            <v>58.188159999999996</v>
          </cell>
          <cell r="Y38">
            <v>0</v>
          </cell>
          <cell r="Z38">
            <v>0</v>
          </cell>
          <cell r="AA38">
            <v>58.188159999999996</v>
          </cell>
          <cell r="AB38">
            <v>190.92989999999998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M38">
            <v>5.229819</v>
          </cell>
          <cell r="AN38">
            <v>0</v>
          </cell>
          <cell r="AO38">
            <v>111.81851099999999</v>
          </cell>
          <cell r="AP38">
            <v>5.229819</v>
          </cell>
          <cell r="AQ38">
            <v>164.44875299999998</v>
          </cell>
          <cell r="AR38">
            <v>111.81851099999999</v>
          </cell>
        </row>
        <row r="39">
          <cell r="E39">
            <v>0.18</v>
          </cell>
          <cell r="AA39">
            <v>0</v>
          </cell>
          <cell r="AB39">
            <v>0</v>
          </cell>
        </row>
        <row r="40">
          <cell r="E40">
            <v>0.18</v>
          </cell>
          <cell r="L40">
            <v>4284.4619999999995</v>
          </cell>
          <cell r="M40">
            <v>3745.7060000000001</v>
          </cell>
          <cell r="N40">
            <v>3703.0995999999996</v>
          </cell>
          <cell r="O40">
            <v>3376.6317199999994</v>
          </cell>
          <cell r="P40">
            <v>3278.2051999999999</v>
          </cell>
          <cell r="Q40">
            <v>2997.8432399999992</v>
          </cell>
          <cell r="U40">
            <v>2025.6115999999997</v>
          </cell>
          <cell r="V40">
            <v>2196.1333199999999</v>
          </cell>
          <cell r="W40">
            <v>607.33420000000001</v>
          </cell>
          <cell r="X40">
            <v>950.74553999999989</v>
          </cell>
          <cell r="Y40">
            <v>592.00599999999997</v>
          </cell>
          <cell r="Z40">
            <v>1021.7384</v>
          </cell>
          <cell r="AA40">
            <v>3224.9517999999994</v>
          </cell>
          <cell r="AB40">
            <v>4168.61726</v>
          </cell>
          <cell r="AD40">
            <v>667.05399999999986</v>
          </cell>
          <cell r="AE40">
            <v>679.66379999999981</v>
          </cell>
          <cell r="AF40">
            <v>435.23119999999994</v>
          </cell>
          <cell r="AG40">
            <v>971.71583999999984</v>
          </cell>
          <cell r="AH40">
            <v>650.22719999999993</v>
          </cell>
          <cell r="AI40">
            <v>890.39023999999984</v>
          </cell>
          <cell r="AM40">
            <v>1091.1342</v>
          </cell>
          <cell r="AN40">
            <v>1414.0211399999998</v>
          </cell>
          <cell r="AO40">
            <v>4105.7509999999993</v>
          </cell>
          <cell r="AP40">
            <v>3965.1598999999992</v>
          </cell>
          <cell r="AQ40">
            <v>5248.1680000000006</v>
          </cell>
          <cell r="AR40">
            <v>5279.4685999999992</v>
          </cell>
        </row>
        <row r="41">
          <cell r="E41">
            <v>0.18</v>
          </cell>
          <cell r="L41">
            <v>2413.5484000000001</v>
          </cell>
          <cell r="M41">
            <v>1313.2573999999997</v>
          </cell>
          <cell r="N41">
            <v>2078.6053999999999</v>
          </cell>
          <cell r="O41">
            <v>2413.5484000000001</v>
          </cell>
          <cell r="P41">
            <v>1806.2731999999999</v>
          </cell>
          <cell r="Q41">
            <v>2078.6053999999999</v>
          </cell>
          <cell r="U41">
            <v>1134.6171999999999</v>
          </cell>
          <cell r="V41">
            <v>1806.2731999999999</v>
          </cell>
          <cell r="W41">
            <v>197.57919999999999</v>
          </cell>
          <cell r="X41">
            <v>1134.6171999999999</v>
          </cell>
          <cell r="Y41">
            <v>192.37539999999998</v>
          </cell>
          <cell r="Z41">
            <v>197.57919999999999</v>
          </cell>
          <cell r="AA41">
            <v>1524.5717999999997</v>
          </cell>
          <cell r="AB41">
            <v>3138.4695999999999</v>
          </cell>
          <cell r="AD41">
            <v>226.1824</v>
          </cell>
          <cell r="AE41">
            <v>192.37539999999998</v>
          </cell>
          <cell r="AF41">
            <v>141.1044</v>
          </cell>
          <cell r="AG41">
            <v>226.1824</v>
          </cell>
          <cell r="AH41">
            <v>220.22339999999997</v>
          </cell>
          <cell r="AI41">
            <v>141.1044</v>
          </cell>
          <cell r="AM41">
            <v>653.16539999999998</v>
          </cell>
          <cell r="AN41">
            <v>220.22339999999997</v>
          </cell>
          <cell r="AO41">
            <v>1569.4235999999999</v>
          </cell>
          <cell r="AP41">
            <v>653.16539999999998</v>
          </cell>
          <cell r="AQ41">
            <v>2025.7531999999999</v>
          </cell>
          <cell r="AR41">
            <v>1569.4235999999999</v>
          </cell>
        </row>
        <row r="42">
          <cell r="E42">
            <v>0.18</v>
          </cell>
          <cell r="L42">
            <v>1619.3021999999999</v>
          </cell>
          <cell r="M42">
            <v>2209.2431999999999</v>
          </cell>
          <cell r="N42">
            <v>1505.1843999999999</v>
          </cell>
          <cell r="O42">
            <v>1619.3021999999999</v>
          </cell>
          <cell r="P42">
            <v>1619.3021999999999</v>
          </cell>
          <cell r="Q42">
            <v>1505.1843999999999</v>
          </cell>
          <cell r="U42">
            <v>1568.1374000000001</v>
          </cell>
          <cell r="V42">
            <v>1619.3021999999999</v>
          </cell>
          <cell r="W42">
            <v>1593.3775999999998</v>
          </cell>
          <cell r="X42">
            <v>1568.1374000000001</v>
          </cell>
          <cell r="Y42">
            <v>1555.3461999999997</v>
          </cell>
          <cell r="Z42">
            <v>1593.3775999999998</v>
          </cell>
          <cell r="AA42">
            <v>4716.8611999999994</v>
          </cell>
          <cell r="AB42">
            <v>4780.8171999999995</v>
          </cell>
          <cell r="AD42">
            <v>1824.4215999999997</v>
          </cell>
          <cell r="AE42">
            <v>1555.3461999999997</v>
          </cell>
          <cell r="AF42">
            <v>1171.8226</v>
          </cell>
          <cell r="AG42">
            <v>1824.4215999999997</v>
          </cell>
          <cell r="AH42">
            <v>1780.8678</v>
          </cell>
          <cell r="AI42">
            <v>1171.8226</v>
          </cell>
          <cell r="AM42">
            <v>1839.0771999999999</v>
          </cell>
          <cell r="AN42">
            <v>1780.8678</v>
          </cell>
          <cell r="AO42">
            <v>1810.5447999999999</v>
          </cell>
          <cell r="AP42">
            <v>1839.0771999999999</v>
          </cell>
          <cell r="AQ42">
            <v>1854.1103999999998</v>
          </cell>
          <cell r="AR42">
            <v>1810.5447999999999</v>
          </cell>
        </row>
        <row r="43">
          <cell r="E43">
            <v>0.18</v>
          </cell>
          <cell r="L43">
            <v>20750.063999999998</v>
          </cell>
          <cell r="M43">
            <v>2561.98</v>
          </cell>
          <cell r="N43">
            <v>17873.46</v>
          </cell>
          <cell r="O43">
            <v>15673.06</v>
          </cell>
          <cell r="P43">
            <v>15345.9</v>
          </cell>
          <cell r="Q43">
            <v>17873.46</v>
          </cell>
          <cell r="U43">
            <v>8425.1999999999989</v>
          </cell>
          <cell r="V43">
            <v>15345.9</v>
          </cell>
          <cell r="W43">
            <v>108.32399999999998</v>
          </cell>
          <cell r="X43">
            <v>8425.1999999999989</v>
          </cell>
          <cell r="Y43">
            <v>108.32399999999998</v>
          </cell>
          <cell r="Z43">
            <v>108.32399999999998</v>
          </cell>
          <cell r="AA43">
            <v>8641.848</v>
          </cell>
          <cell r="AB43">
            <v>23879.423999999999</v>
          </cell>
          <cell r="AD43">
            <v>113.63399999999999</v>
          </cell>
          <cell r="AE43">
            <v>108.32399999999998</v>
          </cell>
          <cell r="AF43">
            <v>63.129999999999995</v>
          </cell>
          <cell r="AG43">
            <v>113.63399999999999</v>
          </cell>
          <cell r="AH43">
            <v>113.63399999999999</v>
          </cell>
          <cell r="AI43">
            <v>63.129999999999995</v>
          </cell>
          <cell r="AM43">
            <v>441.90999999999997</v>
          </cell>
          <cell r="AN43">
            <v>113.63399999999999</v>
          </cell>
          <cell r="AO43">
            <v>1679.2579999999998</v>
          </cell>
          <cell r="AP43">
            <v>441.90999999999997</v>
          </cell>
          <cell r="AQ43">
            <v>2108.5419999999999</v>
          </cell>
          <cell r="AR43">
            <v>1679.2579999999998</v>
          </cell>
        </row>
        <row r="44">
          <cell r="E44">
            <v>0.18</v>
          </cell>
          <cell r="L44">
            <v>145.39959999999999</v>
          </cell>
          <cell r="M44">
            <v>227.24439999999998</v>
          </cell>
          <cell r="N44">
            <v>94.872</v>
          </cell>
          <cell r="O44">
            <v>145.39959999999999</v>
          </cell>
          <cell r="P44">
            <v>114.991</v>
          </cell>
          <cell r="Q44">
            <v>94.872</v>
          </cell>
          <cell r="U44">
            <v>110.09399999999999</v>
          </cell>
          <cell r="V44">
            <v>114.991</v>
          </cell>
          <cell r="W44">
            <v>56.05</v>
          </cell>
          <cell r="X44">
            <v>110.09399999999999</v>
          </cell>
          <cell r="Y44">
            <v>58.339199999999991</v>
          </cell>
          <cell r="Z44">
            <v>56.05</v>
          </cell>
          <cell r="AA44">
            <v>224.48320000000001</v>
          </cell>
          <cell r="AB44">
            <v>281.13499999999999</v>
          </cell>
          <cell r="AD44">
            <v>126.13019999999999</v>
          </cell>
          <cell r="AE44">
            <v>58.339199999999991</v>
          </cell>
          <cell r="AF44">
            <v>95.402999999999992</v>
          </cell>
          <cell r="AG44">
            <v>126.13019999999999</v>
          </cell>
          <cell r="AH44">
            <v>63.106399999999994</v>
          </cell>
          <cell r="AI44">
            <v>95.402999999999992</v>
          </cell>
          <cell r="AM44">
            <v>357.50460000000004</v>
          </cell>
          <cell r="AN44">
            <v>63.106399999999994</v>
          </cell>
          <cell r="AO44">
            <v>362.6848</v>
          </cell>
          <cell r="AP44">
            <v>357.50460000000004</v>
          </cell>
          <cell r="AQ44">
            <v>356.73759999999999</v>
          </cell>
          <cell r="AR44">
            <v>362.6848</v>
          </cell>
        </row>
        <row r="45">
          <cell r="E45">
            <v>0.18</v>
          </cell>
          <cell r="AA45">
            <v>0</v>
          </cell>
          <cell r="AB45">
            <v>0</v>
          </cell>
        </row>
        <row r="46">
          <cell r="E46">
            <v>0.18</v>
          </cell>
          <cell r="AA46">
            <v>0</v>
          </cell>
          <cell r="AB46">
            <v>0</v>
          </cell>
        </row>
        <row r="47">
          <cell r="E47">
            <v>0.18</v>
          </cell>
          <cell r="L47">
            <v>163.3828</v>
          </cell>
          <cell r="M47">
            <v>163.3828</v>
          </cell>
          <cell r="N47">
            <v>135.1336</v>
          </cell>
          <cell r="O47">
            <v>135.1336</v>
          </cell>
          <cell r="P47">
            <v>124.726</v>
          </cell>
          <cell r="Q47">
            <v>124.726</v>
          </cell>
          <cell r="U47">
            <v>127.93559999999999</v>
          </cell>
          <cell r="V47">
            <v>127.93559999999999</v>
          </cell>
          <cell r="W47">
            <v>17.747199999999999</v>
          </cell>
          <cell r="X47">
            <v>17.747199999999999</v>
          </cell>
          <cell r="Y47">
            <v>22.3964</v>
          </cell>
          <cell r="Z47">
            <v>22.3964</v>
          </cell>
          <cell r="AA47">
            <v>168.07919999999999</v>
          </cell>
          <cell r="AB47">
            <v>168.07919999999999</v>
          </cell>
          <cell r="AD47">
            <v>73.348799999999997</v>
          </cell>
          <cell r="AE47">
            <v>73.348799999999997</v>
          </cell>
          <cell r="AF47">
            <v>0.53100000000000003</v>
          </cell>
          <cell r="AG47">
            <v>0.53100000000000003</v>
          </cell>
          <cell r="AH47">
            <v>0.53100000000000003</v>
          </cell>
          <cell r="AI47">
            <v>0.53100000000000003</v>
          </cell>
          <cell r="AM47">
            <v>2.4897999999999998</v>
          </cell>
          <cell r="AN47">
            <v>2.4897999999999998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E48">
            <v>0.18</v>
          </cell>
          <cell r="AA48">
            <v>0</v>
          </cell>
          <cell r="AB48">
            <v>0</v>
          </cell>
        </row>
        <row r="49">
          <cell r="E49" t="str">
            <v>нет</v>
          </cell>
          <cell r="L49">
            <v>12704.819999999998</v>
          </cell>
          <cell r="M49">
            <v>14519.077416554332</v>
          </cell>
          <cell r="N49">
            <v>10823.269999999999</v>
          </cell>
          <cell r="O49">
            <v>12005.823668556242</v>
          </cell>
          <cell r="P49">
            <v>9000.6500000000033</v>
          </cell>
          <cell r="Q49">
            <v>9947.5692535791768</v>
          </cell>
          <cell r="U49">
            <v>4982.9272869188671</v>
          </cell>
          <cell r="V49">
            <v>5191.2911183259866</v>
          </cell>
          <cell r="W49">
            <v>-692.01100713580672</v>
          </cell>
          <cell r="X49">
            <v>3174.8105321794001</v>
          </cell>
          <cell r="Y49">
            <v>-1129.6333537221428</v>
          </cell>
          <cell r="Z49">
            <v>532.08042328191459</v>
          </cell>
          <cell r="AA49">
            <v>3161.2829260609192</v>
          </cell>
          <cell r="AB49">
            <v>8898.1820737873022</v>
          </cell>
          <cell r="AD49">
            <v>-1225.3453157190752</v>
          </cell>
          <cell r="AE49">
            <v>796.81840945070439</v>
          </cell>
          <cell r="AF49">
            <v>-1357.4094179583649</v>
          </cell>
          <cell r="AG49">
            <v>1350.770992895234</v>
          </cell>
          <cell r="AH49">
            <v>-850.18695989166736</v>
          </cell>
          <cell r="AI49">
            <v>1208.5318391062324</v>
          </cell>
          <cell r="AM49">
            <v>2708.9900000000002</v>
          </cell>
          <cell r="AN49">
            <v>2030.2159645494346</v>
          </cell>
          <cell r="AO49">
            <v>9811.2799999999988</v>
          </cell>
          <cell r="AP49">
            <v>7703.7857580036061</v>
          </cell>
          <cell r="AQ49">
            <v>13688.900000000001</v>
          </cell>
          <cell r="AR49">
            <v>11045.601837514267</v>
          </cell>
        </row>
        <row r="50">
          <cell r="E50" t="str">
            <v>нет</v>
          </cell>
          <cell r="L50">
            <v>4934.13</v>
          </cell>
          <cell r="M50">
            <v>4934.13</v>
          </cell>
          <cell r="N50">
            <v>4034.89</v>
          </cell>
          <cell r="O50">
            <v>4034.89</v>
          </cell>
          <cell r="P50">
            <v>2812.5</v>
          </cell>
          <cell r="Q50">
            <v>2812.5</v>
          </cell>
          <cell r="U50">
            <v>-36.39</v>
          </cell>
          <cell r="V50">
            <v>-36.39</v>
          </cell>
          <cell r="W50">
            <v>-2734.24</v>
          </cell>
          <cell r="X50">
            <v>-2445.2399999999998</v>
          </cell>
          <cell r="Y50">
            <v>-2970.52</v>
          </cell>
          <cell r="Z50">
            <v>-2970.52</v>
          </cell>
          <cell r="AA50">
            <v>-5741.15</v>
          </cell>
          <cell r="AB50">
            <v>-5452.15</v>
          </cell>
          <cell r="AD50">
            <v>-2997.39</v>
          </cell>
          <cell r="AE50">
            <v>-2997.39</v>
          </cell>
          <cell r="AF50">
            <v>-2975.18</v>
          </cell>
          <cell r="AG50">
            <v>-2975.18</v>
          </cell>
          <cell r="AH50">
            <v>-2705.62</v>
          </cell>
          <cell r="AI50">
            <v>-2705.62</v>
          </cell>
          <cell r="AM50">
            <v>-2429.4499999999998</v>
          </cell>
          <cell r="AN50">
            <v>-2429.4499999999998</v>
          </cell>
          <cell r="AO50">
            <v>2602.89</v>
          </cell>
          <cell r="AP50">
            <v>2602.89</v>
          </cell>
          <cell r="AQ50">
            <v>4232.96</v>
          </cell>
          <cell r="AR50">
            <v>4232.96</v>
          </cell>
        </row>
        <row r="51">
          <cell r="E51" t="str">
            <v>нет</v>
          </cell>
          <cell r="L51">
            <v>4934.13</v>
          </cell>
          <cell r="M51">
            <v>4934.13</v>
          </cell>
          <cell r="N51">
            <v>4034.89</v>
          </cell>
          <cell r="O51">
            <v>4034.89</v>
          </cell>
          <cell r="P51">
            <v>2812.5</v>
          </cell>
          <cell r="Q51">
            <v>2812.5</v>
          </cell>
          <cell r="U51">
            <v>-36.39</v>
          </cell>
          <cell r="V51">
            <v>-36.39</v>
          </cell>
          <cell r="W51">
            <v>-2734.24</v>
          </cell>
          <cell r="X51">
            <v>-2445.2399999999998</v>
          </cell>
          <cell r="Y51">
            <v>-2970.52</v>
          </cell>
          <cell r="Z51">
            <v>-2970.52</v>
          </cell>
          <cell r="AA51">
            <v>-5741.15</v>
          </cell>
          <cell r="AB51">
            <v>-5452.15</v>
          </cell>
          <cell r="AD51">
            <v>-2997.39</v>
          </cell>
          <cell r="AE51">
            <v>-2997.39</v>
          </cell>
          <cell r="AF51">
            <v>-2975.18</v>
          </cell>
          <cell r="AG51">
            <v>-2975.18</v>
          </cell>
          <cell r="AH51">
            <v>-2705.62</v>
          </cell>
          <cell r="AI51">
            <v>-2705.62</v>
          </cell>
          <cell r="AM51">
            <v>-2429.4499999999998</v>
          </cell>
          <cell r="AN51">
            <v>-2429.4499999999998</v>
          </cell>
          <cell r="AO51">
            <v>2602.89</v>
          </cell>
          <cell r="AP51">
            <v>2602.89</v>
          </cell>
          <cell r="AQ51">
            <v>4232.96</v>
          </cell>
          <cell r="AR51">
            <v>4232.96</v>
          </cell>
        </row>
        <row r="52">
          <cell r="E52" t="str">
            <v>нет</v>
          </cell>
          <cell r="AA52">
            <v>0</v>
          </cell>
          <cell r="AB52">
            <v>0</v>
          </cell>
        </row>
        <row r="53">
          <cell r="E53" t="str">
            <v>нет</v>
          </cell>
          <cell r="L53">
            <v>4978.51</v>
          </cell>
          <cell r="M53">
            <v>6355.5974165543303</v>
          </cell>
          <cell r="N53">
            <v>3970.74</v>
          </cell>
          <cell r="O53">
            <v>5178.7536685562427</v>
          </cell>
          <cell r="P53">
            <v>3352.44</v>
          </cell>
          <cell r="Q53">
            <v>4317.4292535791774</v>
          </cell>
          <cell r="U53">
            <v>2276.0972869188672</v>
          </cell>
          <cell r="V53">
            <v>2391.971118325986</v>
          </cell>
          <cell r="W53">
            <v>-395.52100713580671</v>
          </cell>
          <cell r="X53">
            <v>2876.8305321793996</v>
          </cell>
          <cell r="Y53">
            <v>-617.61335372214307</v>
          </cell>
          <cell r="Z53">
            <v>1064.8504232819146</v>
          </cell>
          <cell r="AA53">
            <v>1262.9629260609181</v>
          </cell>
          <cell r="AB53">
            <v>6333.6520737872997</v>
          </cell>
          <cell r="AD53">
            <v>-630.9253157190758</v>
          </cell>
          <cell r="AE53">
            <v>1335.708409450704</v>
          </cell>
          <cell r="AF53">
            <v>-688.15941795836545</v>
          </cell>
          <cell r="AG53">
            <v>1922.9809928952336</v>
          </cell>
          <cell r="AH53">
            <v>-474.01695989166751</v>
          </cell>
          <cell r="AI53">
            <v>1608.221839106232</v>
          </cell>
          <cell r="AM53">
            <v>2257</v>
          </cell>
          <cell r="AN53">
            <v>2117.5159645494346</v>
          </cell>
          <cell r="AO53">
            <v>4586</v>
          </cell>
          <cell r="AP53">
            <v>2506.4557580036058</v>
          </cell>
          <cell r="AQ53">
            <v>6189</v>
          </cell>
          <cell r="AR53">
            <v>4190.2518375142663</v>
          </cell>
        </row>
        <row r="54">
          <cell r="E54" t="str">
            <v>нет</v>
          </cell>
          <cell r="L54">
            <v>18140.259999999998</v>
          </cell>
          <cell r="M54">
            <v>13616.35</v>
          </cell>
          <cell r="N54">
            <v>15642.71</v>
          </cell>
          <cell r="O54">
            <v>14784.33</v>
          </cell>
          <cell r="P54">
            <v>13642.37</v>
          </cell>
          <cell r="Q54">
            <v>13354.57</v>
          </cell>
          <cell r="U54">
            <v>8029.11</v>
          </cell>
          <cell r="V54">
            <v>10954.24</v>
          </cell>
          <cell r="W54">
            <v>1532.37</v>
          </cell>
          <cell r="X54">
            <v>8028.98</v>
          </cell>
          <cell r="Y54">
            <v>1493.98</v>
          </cell>
          <cell r="Z54">
            <v>3346.86</v>
          </cell>
          <cell r="AA54">
            <v>11055.46</v>
          </cell>
          <cell r="AB54">
            <v>22330.080000000002</v>
          </cell>
          <cell r="AD54">
            <v>1576.3</v>
          </cell>
          <cell r="AE54">
            <v>3830.63</v>
          </cell>
          <cell r="AF54">
            <v>989.93</v>
          </cell>
          <cell r="AG54">
            <v>3922.25</v>
          </cell>
          <cell r="AH54">
            <v>1536.82</v>
          </cell>
          <cell r="AI54">
            <v>3400.1</v>
          </cell>
          <cell r="AM54">
            <v>2894.14</v>
          </cell>
          <cell r="AN54">
            <v>4130.17</v>
          </cell>
          <cell r="AO54">
            <v>12313.33</v>
          </cell>
          <cell r="AP54">
            <v>5487.36</v>
          </cell>
          <cell r="AQ54">
            <v>15872.35</v>
          </cell>
          <cell r="AR54">
            <v>13533.33</v>
          </cell>
        </row>
        <row r="55">
          <cell r="E55" t="str">
            <v>нет</v>
          </cell>
          <cell r="L55">
            <v>11341.751371886914</v>
          </cell>
          <cell r="M55">
            <v>7260.7525834456701</v>
          </cell>
          <cell r="N55">
            <v>9760.6281455343214</v>
          </cell>
          <cell r="O55">
            <v>9605.5763314437572</v>
          </cell>
          <cell r="P55">
            <v>8789.9286794076725</v>
          </cell>
          <cell r="Q55">
            <v>9037.1407464208223</v>
          </cell>
          <cell r="U55">
            <v>5753.0127130811325</v>
          </cell>
          <cell r="V55">
            <v>8562.2688816740138</v>
          </cell>
          <cell r="W55">
            <v>1927.8910071358066</v>
          </cell>
          <cell r="X55">
            <v>5152.1494678206</v>
          </cell>
          <cell r="Y55">
            <v>2111.5933537221431</v>
          </cell>
          <cell r="Z55">
            <v>2282.0095767180856</v>
          </cell>
          <cell r="AA55">
            <v>9792.497073939081</v>
          </cell>
          <cell r="AB55">
            <v>15996.427926212704</v>
          </cell>
          <cell r="AD55">
            <v>2207.2253157190758</v>
          </cell>
          <cell r="AE55">
            <v>2494.9215905492961</v>
          </cell>
          <cell r="AF55">
            <v>1678.0894179583654</v>
          </cell>
          <cell r="AG55">
            <v>1999.2690071047664</v>
          </cell>
          <cell r="AH55">
            <v>2010.8369598916674</v>
          </cell>
          <cell r="AI55">
            <v>1791.8781608937679</v>
          </cell>
          <cell r="AM55">
            <v>2636.7100027351289</v>
          </cell>
          <cell r="AN55">
            <v>2012.6540354505655</v>
          </cell>
          <cell r="AO55">
            <v>7727.0573214576461</v>
          </cell>
          <cell r="AP55">
            <v>2980.9042419963939</v>
          </cell>
          <cell r="AQ55">
            <v>9683.3359505590142</v>
          </cell>
          <cell r="AR55">
            <v>9343.0781624857336</v>
          </cell>
        </row>
        <row r="56">
          <cell r="E56" t="str">
            <v>нет</v>
          </cell>
          <cell r="L56">
            <v>2773.6887417218541</v>
          </cell>
          <cell r="M56">
            <v>3146.51</v>
          </cell>
          <cell r="N56">
            <v>2798.980132450331</v>
          </cell>
          <cell r="O56">
            <v>2773.6887417218541</v>
          </cell>
          <cell r="P56">
            <v>2743.1920529801328</v>
          </cell>
          <cell r="Q56">
            <v>2798.980132450331</v>
          </cell>
          <cell r="U56">
            <v>2725.0529801324506</v>
          </cell>
          <cell r="V56">
            <v>2743.1920529801328</v>
          </cell>
          <cell r="W56">
            <v>2421.6059602649007</v>
          </cell>
          <cell r="X56">
            <v>2725.0529801324506</v>
          </cell>
          <cell r="Y56">
            <v>2368.4801324503314</v>
          </cell>
          <cell r="Z56">
            <v>2421.6059602649007</v>
          </cell>
          <cell r="AA56">
            <v>7515.1390728476827</v>
          </cell>
          <cell r="AB56">
            <v>7889.850993377484</v>
          </cell>
          <cell r="AD56">
            <v>2387.0562913907288</v>
          </cell>
          <cell r="AE56">
            <v>2368.4801324503314</v>
          </cell>
          <cell r="AF56">
            <v>2290.6589403973512</v>
          </cell>
          <cell r="AG56">
            <v>2387.0562913907288</v>
          </cell>
          <cell r="AH56">
            <v>2240.2847682119204</v>
          </cell>
          <cell r="AI56">
            <v>2290.6589403973512</v>
          </cell>
          <cell r="AM56">
            <v>2862.35761589404</v>
          </cell>
          <cell r="AN56">
            <v>2240.2847682119204</v>
          </cell>
          <cell r="AO56">
            <v>2605.0231788079468</v>
          </cell>
          <cell r="AP56">
            <v>2575.35761589404</v>
          </cell>
          <cell r="AQ56">
            <v>3171.5662251655631</v>
          </cell>
          <cell r="AR56">
            <v>2605.0231788079468</v>
          </cell>
        </row>
        <row r="57">
          <cell r="E57" t="str">
            <v>нет</v>
          </cell>
          <cell r="L57">
            <v>2773.6887417218541</v>
          </cell>
          <cell r="M57">
            <v>3146.51</v>
          </cell>
          <cell r="N57">
            <v>2798.980132450331</v>
          </cell>
          <cell r="O57">
            <v>2773.6887417218541</v>
          </cell>
          <cell r="P57">
            <v>2743.1920529801328</v>
          </cell>
          <cell r="Q57">
            <v>2798.980132450331</v>
          </cell>
          <cell r="U57">
            <v>2725.0529801324506</v>
          </cell>
          <cell r="V57">
            <v>2743.1920529801328</v>
          </cell>
          <cell r="W57">
            <v>2421.6059602649007</v>
          </cell>
          <cell r="X57">
            <v>2725.0529801324506</v>
          </cell>
          <cell r="Y57">
            <v>2368.4801324503314</v>
          </cell>
          <cell r="Z57">
            <v>2421.6059602649007</v>
          </cell>
          <cell r="AA57">
            <v>7515.1390728476827</v>
          </cell>
          <cell r="AB57">
            <v>7889.850993377484</v>
          </cell>
          <cell r="AD57">
            <v>2387.0562913907288</v>
          </cell>
          <cell r="AE57">
            <v>2368.4801324503314</v>
          </cell>
          <cell r="AF57">
            <v>2290.6589403973512</v>
          </cell>
          <cell r="AG57">
            <v>2387.0562913907288</v>
          </cell>
          <cell r="AH57">
            <v>2240.2847682119204</v>
          </cell>
          <cell r="AI57">
            <v>2290.6589403973512</v>
          </cell>
          <cell r="AM57">
            <v>2862.35761589404</v>
          </cell>
          <cell r="AN57">
            <v>2240.2847682119204</v>
          </cell>
          <cell r="AO57">
            <v>2605.0231788079468</v>
          </cell>
          <cell r="AP57">
            <v>2575.35761589404</v>
          </cell>
          <cell r="AQ57">
            <v>3171.5662251655631</v>
          </cell>
          <cell r="AR57">
            <v>2605.0231788079468</v>
          </cell>
        </row>
        <row r="58">
          <cell r="E58" t="str">
            <v>нет</v>
          </cell>
          <cell r="AA58">
            <v>0</v>
          </cell>
          <cell r="AB58">
            <v>0</v>
          </cell>
        </row>
        <row r="59">
          <cell r="E59" t="str">
            <v>нет</v>
          </cell>
          <cell r="L59">
            <v>18.491258278145693</v>
          </cell>
          <cell r="M59">
            <v>21.11</v>
          </cell>
          <cell r="N59">
            <v>18.659867549668874</v>
          </cell>
          <cell r="O59">
            <v>18.491258278145693</v>
          </cell>
          <cell r="P59">
            <v>18.287947019867552</v>
          </cell>
          <cell r="Q59">
            <v>18.659867549668874</v>
          </cell>
          <cell r="U59">
            <v>18.167019867549669</v>
          </cell>
          <cell r="V59">
            <v>18.287947019867552</v>
          </cell>
          <cell r="W59">
            <v>16.144039735099337</v>
          </cell>
          <cell r="X59">
            <v>18.167019867549669</v>
          </cell>
          <cell r="Y59">
            <v>15.789867549668877</v>
          </cell>
          <cell r="Z59">
            <v>16.144039735099337</v>
          </cell>
          <cell r="AA59">
            <v>50.100927152317887</v>
          </cell>
          <cell r="AB59">
            <v>52.599006622516555</v>
          </cell>
          <cell r="AD59">
            <v>15.913708609271527</v>
          </cell>
          <cell r="AE59">
            <v>15.789867549668877</v>
          </cell>
          <cell r="AF59">
            <v>15.271059602649007</v>
          </cell>
          <cell r="AG59">
            <v>15.913708609271527</v>
          </cell>
          <cell r="AH59">
            <v>14.93523178807947</v>
          </cell>
          <cell r="AI59">
            <v>15.271059602649007</v>
          </cell>
          <cell r="AM59">
            <v>19.082384105960269</v>
          </cell>
          <cell r="AN59">
            <v>14.93523178807947</v>
          </cell>
          <cell r="AO59">
            <v>17.366821192052978</v>
          </cell>
          <cell r="AP59">
            <v>19.082384105960269</v>
          </cell>
          <cell r="AQ59">
            <v>21.143774834437089</v>
          </cell>
          <cell r="AR59">
            <v>17.366821192052978</v>
          </cell>
        </row>
        <row r="60">
          <cell r="E60" t="str">
            <v>нет</v>
          </cell>
          <cell r="L60">
            <v>18.491258278145693</v>
          </cell>
          <cell r="M60">
            <v>21.11</v>
          </cell>
          <cell r="N60">
            <v>18.659867549668874</v>
          </cell>
          <cell r="O60">
            <v>18.491258278145693</v>
          </cell>
          <cell r="P60">
            <v>18.287947019867552</v>
          </cell>
          <cell r="Q60">
            <v>18.659867549668874</v>
          </cell>
          <cell r="U60">
            <v>18.167019867549669</v>
          </cell>
          <cell r="V60">
            <v>18.287947019867552</v>
          </cell>
          <cell r="W60">
            <v>16.144039735099337</v>
          </cell>
          <cell r="X60">
            <v>18.167019867549669</v>
          </cell>
          <cell r="Y60">
            <v>15.789867549668877</v>
          </cell>
          <cell r="Z60">
            <v>16.144039735099337</v>
          </cell>
          <cell r="AA60">
            <v>50.100927152317887</v>
          </cell>
          <cell r="AB60">
            <v>52.599006622516555</v>
          </cell>
          <cell r="AD60">
            <v>15.913708609271527</v>
          </cell>
          <cell r="AE60">
            <v>15.789867549668877</v>
          </cell>
          <cell r="AF60">
            <v>15.271059602649007</v>
          </cell>
          <cell r="AG60">
            <v>15.913708609271527</v>
          </cell>
          <cell r="AH60">
            <v>14.93523178807947</v>
          </cell>
          <cell r="AI60">
            <v>15.271059602649007</v>
          </cell>
          <cell r="AM60">
            <v>19.082384105960269</v>
          </cell>
          <cell r="AN60">
            <v>14.93523178807947</v>
          </cell>
          <cell r="AO60">
            <v>17.366821192052978</v>
          </cell>
          <cell r="AP60">
            <v>19.082384105960269</v>
          </cell>
          <cell r="AQ60">
            <v>21.143774834437089</v>
          </cell>
          <cell r="AR60">
            <v>17.366821192052978</v>
          </cell>
        </row>
        <row r="61">
          <cell r="E61" t="str">
            <v>нет</v>
          </cell>
          <cell r="AA61">
            <v>0</v>
          </cell>
          <cell r="AB61">
            <v>0</v>
          </cell>
        </row>
        <row r="62">
          <cell r="E62" t="str">
            <v>нет</v>
          </cell>
          <cell r="L62">
            <v>0</v>
          </cell>
          <cell r="M62">
            <v>25.34</v>
          </cell>
          <cell r="N62">
            <v>0</v>
          </cell>
          <cell r="O62">
            <v>0</v>
          </cell>
          <cell r="P62">
            <v>36.04</v>
          </cell>
          <cell r="Q62">
            <v>0</v>
          </cell>
          <cell r="U62">
            <v>0</v>
          </cell>
          <cell r="V62">
            <v>36.04</v>
          </cell>
          <cell r="W62">
            <v>0</v>
          </cell>
          <cell r="X62">
            <v>0</v>
          </cell>
          <cell r="Y62">
            <v>36.04</v>
          </cell>
          <cell r="Z62">
            <v>0</v>
          </cell>
          <cell r="AA62">
            <v>36.04</v>
          </cell>
          <cell r="AB62">
            <v>36.04</v>
          </cell>
          <cell r="AD62">
            <v>0</v>
          </cell>
          <cell r="AE62">
            <v>36.04</v>
          </cell>
          <cell r="AF62">
            <v>0</v>
          </cell>
          <cell r="AG62">
            <v>0</v>
          </cell>
          <cell r="AH62">
            <v>36.04</v>
          </cell>
          <cell r="AI62">
            <v>0</v>
          </cell>
          <cell r="AM62">
            <v>0</v>
          </cell>
          <cell r="AN62">
            <v>48.739999999999995</v>
          </cell>
          <cell r="AO62">
            <v>0</v>
          </cell>
          <cell r="AP62">
            <v>0</v>
          </cell>
          <cell r="AQ62">
            <v>36.04</v>
          </cell>
          <cell r="AR62">
            <v>0</v>
          </cell>
        </row>
        <row r="63">
          <cell r="E63" t="str">
            <v>нет</v>
          </cell>
          <cell r="L63">
            <v>0</v>
          </cell>
          <cell r="M63">
            <v>25.34</v>
          </cell>
          <cell r="N63">
            <v>0</v>
          </cell>
          <cell r="O63">
            <v>0</v>
          </cell>
          <cell r="P63">
            <v>36.04</v>
          </cell>
          <cell r="U63">
            <v>0</v>
          </cell>
          <cell r="V63">
            <v>36.04</v>
          </cell>
          <cell r="W63">
            <v>0</v>
          </cell>
          <cell r="Y63">
            <v>36.04</v>
          </cell>
          <cell r="AA63">
            <v>36.04</v>
          </cell>
          <cell r="AB63">
            <v>36.04</v>
          </cell>
          <cell r="AD63">
            <v>0</v>
          </cell>
          <cell r="AE63">
            <v>36.04</v>
          </cell>
          <cell r="AF63">
            <v>0</v>
          </cell>
          <cell r="AH63">
            <v>36.04</v>
          </cell>
          <cell r="AM63">
            <v>0</v>
          </cell>
          <cell r="AN63">
            <v>36.04</v>
          </cell>
          <cell r="AO63">
            <v>0</v>
          </cell>
          <cell r="AQ63">
            <v>36.04</v>
          </cell>
        </row>
        <row r="64">
          <cell r="E64" t="str">
            <v>нет</v>
          </cell>
          <cell r="AA64">
            <v>0</v>
          </cell>
          <cell r="AB64">
            <v>0</v>
          </cell>
        </row>
        <row r="65">
          <cell r="E65" t="str">
            <v>нет</v>
          </cell>
          <cell r="L65">
            <v>0</v>
          </cell>
          <cell r="M65">
            <v>15.48</v>
          </cell>
          <cell r="N65">
            <v>0</v>
          </cell>
          <cell r="O65">
            <v>0</v>
          </cell>
          <cell r="P65">
            <v>19.68</v>
          </cell>
          <cell r="Q65">
            <v>0</v>
          </cell>
          <cell r="U65">
            <v>0</v>
          </cell>
          <cell r="V65">
            <v>19.68</v>
          </cell>
          <cell r="W65">
            <v>0</v>
          </cell>
          <cell r="X65">
            <v>0</v>
          </cell>
          <cell r="Y65">
            <v>19.68</v>
          </cell>
          <cell r="Z65">
            <v>0</v>
          </cell>
          <cell r="AA65">
            <v>19.68</v>
          </cell>
          <cell r="AB65">
            <v>19.68</v>
          </cell>
          <cell r="AD65">
            <v>0</v>
          </cell>
          <cell r="AE65">
            <v>19.68</v>
          </cell>
          <cell r="AF65">
            <v>0</v>
          </cell>
          <cell r="AG65">
            <v>0</v>
          </cell>
          <cell r="AH65">
            <v>19.68</v>
          </cell>
          <cell r="AI65">
            <v>0</v>
          </cell>
          <cell r="AM65">
            <v>0</v>
          </cell>
          <cell r="AN65">
            <v>19.68</v>
          </cell>
          <cell r="AO65">
            <v>0</v>
          </cell>
          <cell r="AP65">
            <v>0</v>
          </cell>
          <cell r="AQ65">
            <v>19.68</v>
          </cell>
          <cell r="AR65">
            <v>0</v>
          </cell>
        </row>
        <row r="66">
          <cell r="E66" t="str">
            <v>нет</v>
          </cell>
          <cell r="L66">
            <v>0</v>
          </cell>
          <cell r="M66">
            <v>15.48</v>
          </cell>
          <cell r="N66">
            <v>0</v>
          </cell>
          <cell r="P66">
            <v>19.68</v>
          </cell>
          <cell r="U66">
            <v>0</v>
          </cell>
          <cell r="V66">
            <v>19.68</v>
          </cell>
          <cell r="W66">
            <v>0</v>
          </cell>
          <cell r="Y66">
            <v>19.68</v>
          </cell>
          <cell r="AA66">
            <v>19.68</v>
          </cell>
          <cell r="AB66">
            <v>19.68</v>
          </cell>
          <cell r="AD66">
            <v>0</v>
          </cell>
          <cell r="AE66">
            <v>19.68</v>
          </cell>
          <cell r="AF66">
            <v>0</v>
          </cell>
          <cell r="AH66">
            <v>19.68</v>
          </cell>
          <cell r="AM66">
            <v>0</v>
          </cell>
          <cell r="AN66">
            <v>19.68</v>
          </cell>
          <cell r="AO66">
            <v>0</v>
          </cell>
          <cell r="AQ66">
            <v>19.68</v>
          </cell>
        </row>
        <row r="67">
          <cell r="E67" t="str">
            <v>нет</v>
          </cell>
          <cell r="AA67">
            <v>0</v>
          </cell>
          <cell r="AB67">
            <v>0</v>
          </cell>
        </row>
        <row r="68">
          <cell r="E68" t="str">
            <v>нет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</row>
        <row r="69">
          <cell r="E69" t="str">
            <v>нет</v>
          </cell>
          <cell r="AA69">
            <v>0</v>
          </cell>
          <cell r="AB69">
            <v>0</v>
          </cell>
        </row>
        <row r="70">
          <cell r="E70" t="str">
            <v>нет</v>
          </cell>
          <cell r="AA70">
            <v>0</v>
          </cell>
          <cell r="AB70">
            <v>0</v>
          </cell>
        </row>
        <row r="71">
          <cell r="E71" t="str">
            <v>нет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</row>
        <row r="72">
          <cell r="E72" t="str">
            <v>нет</v>
          </cell>
          <cell r="AA72">
            <v>0</v>
          </cell>
          <cell r="AB72">
            <v>0</v>
          </cell>
        </row>
        <row r="73">
          <cell r="E73" t="str">
            <v>нет</v>
          </cell>
          <cell r="AA73">
            <v>0</v>
          </cell>
          <cell r="AB73">
            <v>0</v>
          </cell>
        </row>
        <row r="74">
          <cell r="E74" t="str">
            <v>нет</v>
          </cell>
          <cell r="L74">
            <v>0</v>
          </cell>
          <cell r="M74">
            <v>20.91</v>
          </cell>
          <cell r="N74">
            <v>0</v>
          </cell>
          <cell r="O74">
            <v>0</v>
          </cell>
          <cell r="P74">
            <v>18.509999999999998</v>
          </cell>
          <cell r="Q74">
            <v>0</v>
          </cell>
          <cell r="U74">
            <v>0</v>
          </cell>
          <cell r="V74">
            <v>18.509999999999998</v>
          </cell>
          <cell r="W74">
            <v>0</v>
          </cell>
          <cell r="X74">
            <v>0</v>
          </cell>
          <cell r="Y74">
            <v>18.509999999999998</v>
          </cell>
          <cell r="Z74">
            <v>0</v>
          </cell>
          <cell r="AA74">
            <v>18.509999999999998</v>
          </cell>
          <cell r="AB74">
            <v>18.509999999999998</v>
          </cell>
          <cell r="AD74">
            <v>0</v>
          </cell>
          <cell r="AE74">
            <v>18.509999999999998</v>
          </cell>
          <cell r="AF74">
            <v>0</v>
          </cell>
          <cell r="AG74">
            <v>0</v>
          </cell>
          <cell r="AH74">
            <v>18.509999999999998</v>
          </cell>
          <cell r="AI74">
            <v>0</v>
          </cell>
          <cell r="AM74">
            <v>0</v>
          </cell>
          <cell r="AN74">
            <v>18.509999999999998</v>
          </cell>
          <cell r="AO74">
            <v>0</v>
          </cell>
          <cell r="AP74">
            <v>0</v>
          </cell>
          <cell r="AQ74">
            <v>18.509999999999998</v>
          </cell>
          <cell r="AR74">
            <v>0</v>
          </cell>
        </row>
        <row r="75">
          <cell r="E75" t="str">
            <v>нет</v>
          </cell>
          <cell r="L75">
            <v>0</v>
          </cell>
          <cell r="M75">
            <v>20.91</v>
          </cell>
          <cell r="N75">
            <v>0</v>
          </cell>
          <cell r="P75">
            <v>18.509999999999998</v>
          </cell>
          <cell r="U75">
            <v>0</v>
          </cell>
          <cell r="V75">
            <v>18.509999999999998</v>
          </cell>
          <cell r="W75">
            <v>0</v>
          </cell>
          <cell r="Y75">
            <v>18.509999999999998</v>
          </cell>
          <cell r="AA75">
            <v>18.509999999999998</v>
          </cell>
          <cell r="AB75">
            <v>18.509999999999998</v>
          </cell>
          <cell r="AD75">
            <v>0</v>
          </cell>
          <cell r="AE75">
            <v>18.509999999999998</v>
          </cell>
          <cell r="AF75">
            <v>0</v>
          </cell>
          <cell r="AH75">
            <v>18.509999999999998</v>
          </cell>
          <cell r="AM75">
            <v>0</v>
          </cell>
          <cell r="AN75">
            <v>18.509999999999998</v>
          </cell>
          <cell r="AO75">
            <v>0</v>
          </cell>
          <cell r="AQ75">
            <v>18.509999999999998</v>
          </cell>
        </row>
        <row r="76">
          <cell r="E76" t="str">
            <v>нет</v>
          </cell>
          <cell r="AA76">
            <v>0</v>
          </cell>
          <cell r="AB76">
            <v>0</v>
          </cell>
        </row>
        <row r="77">
          <cell r="E77" t="str">
            <v>нет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E78" t="str">
            <v>нет</v>
          </cell>
          <cell r="L78">
            <v>0</v>
          </cell>
          <cell r="N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</row>
        <row r="79">
          <cell r="E79" t="str">
            <v>нет</v>
          </cell>
          <cell r="AA79">
            <v>0</v>
          </cell>
          <cell r="AB79">
            <v>0</v>
          </cell>
        </row>
        <row r="80">
          <cell r="E80" t="str">
            <v>нет</v>
          </cell>
          <cell r="L80">
            <v>9230.64</v>
          </cell>
          <cell r="M80">
            <v>9948.9583999999995</v>
          </cell>
          <cell r="N80">
            <v>9194.9400000000023</v>
          </cell>
          <cell r="O80">
            <v>9215.1105000000007</v>
          </cell>
          <cell r="P80">
            <v>9048.9699999999993</v>
          </cell>
          <cell r="Q80">
            <v>9131.4430500000017</v>
          </cell>
          <cell r="U80">
            <v>9068.5</v>
          </cell>
          <cell r="V80">
            <v>9057.465549999999</v>
          </cell>
          <cell r="W80">
            <v>8057</v>
          </cell>
          <cell r="X80">
            <v>8628.4975000000013</v>
          </cell>
          <cell r="Y80">
            <v>7879.93</v>
          </cell>
          <cell r="Z80">
            <v>7979.9745499999999</v>
          </cell>
          <cell r="AA80">
            <v>25005.43</v>
          </cell>
          <cell r="AB80">
            <v>25665.937599999997</v>
          </cell>
          <cell r="AD80">
            <v>7941.8600000000006</v>
          </cell>
          <cell r="AE80">
            <v>7906.8695500000003</v>
          </cell>
          <cell r="AF80">
            <v>7620.5100000000011</v>
          </cell>
          <cell r="AG80">
            <v>7802.0727500000012</v>
          </cell>
          <cell r="AH80">
            <v>7452.61</v>
          </cell>
          <cell r="AI80">
            <v>7547.473500000001</v>
          </cell>
          <cell r="AM80">
            <v>9526.2100000000009</v>
          </cell>
          <cell r="AN80">
            <v>8354.6260000000002</v>
          </cell>
          <cell r="AO80">
            <v>8668.41</v>
          </cell>
          <cell r="AP80">
            <v>9153.0670000000009</v>
          </cell>
          <cell r="AQ80">
            <v>9881.8999999999978</v>
          </cell>
          <cell r="AR80">
            <v>8845.9281499999997</v>
          </cell>
        </row>
        <row r="81">
          <cell r="E81" t="str">
            <v>нет</v>
          </cell>
          <cell r="L81">
            <v>8030.6567999999997</v>
          </cell>
          <cell r="M81">
            <v>8381.9084000000003</v>
          </cell>
          <cell r="N81">
            <v>7999.5978000000023</v>
          </cell>
          <cell r="O81">
            <v>8015.127300000001</v>
          </cell>
          <cell r="P81">
            <v>7872.6038999999992</v>
          </cell>
          <cell r="Q81">
            <v>7936.1008500000007</v>
          </cell>
          <cell r="U81">
            <v>7889.5950000000003</v>
          </cell>
          <cell r="V81">
            <v>7881.0994499999997</v>
          </cell>
          <cell r="W81">
            <v>7009.59</v>
          </cell>
          <cell r="X81">
            <v>7449.5925000000007</v>
          </cell>
          <cell r="Y81">
            <v>6855.5391</v>
          </cell>
          <cell r="Z81">
            <v>6932.5645500000001</v>
          </cell>
          <cell r="AA81">
            <v>21754.724099999999</v>
          </cell>
          <cell r="AB81">
            <v>22263.2565</v>
          </cell>
          <cell r="AD81">
            <v>6909.4182000000001</v>
          </cell>
          <cell r="AE81">
            <v>6882.47865</v>
          </cell>
          <cell r="AF81">
            <v>6629.8437000000013</v>
          </cell>
          <cell r="AG81">
            <v>6769.6309500000007</v>
          </cell>
          <cell r="AH81">
            <v>6483.7707</v>
          </cell>
          <cell r="AI81">
            <v>6556.8072000000011</v>
          </cell>
          <cell r="AM81">
            <v>8287.8027000000002</v>
          </cell>
          <cell r="AN81">
            <v>7385.7867000000006</v>
          </cell>
          <cell r="AO81">
            <v>7541.5167000000001</v>
          </cell>
          <cell r="AP81">
            <v>7914.6597000000002</v>
          </cell>
          <cell r="AQ81">
            <v>8597.2529999999988</v>
          </cell>
          <cell r="AR81">
            <v>8001.4348499999996</v>
          </cell>
        </row>
        <row r="82">
          <cell r="E82" t="str">
            <v>нет</v>
          </cell>
          <cell r="L82">
            <v>1199.9831999999999</v>
          </cell>
          <cell r="M82">
            <v>1567.05</v>
          </cell>
          <cell r="N82">
            <v>1195.3422000000003</v>
          </cell>
          <cell r="O82">
            <v>1199.9831999999999</v>
          </cell>
          <cell r="P82">
            <v>1176.3661</v>
          </cell>
          <cell r="Q82">
            <v>1195.3422000000003</v>
          </cell>
          <cell r="U82">
            <v>1178.905</v>
          </cell>
          <cell r="V82">
            <v>1176.3661</v>
          </cell>
          <cell r="W82">
            <v>1047.4100000000001</v>
          </cell>
          <cell r="X82">
            <v>1178.905</v>
          </cell>
          <cell r="Y82">
            <v>1024.3909000000001</v>
          </cell>
          <cell r="Z82">
            <v>1047.4100000000001</v>
          </cell>
          <cell r="AA82">
            <v>3250.7058999999999</v>
          </cell>
          <cell r="AB82">
            <v>3402.6810999999998</v>
          </cell>
          <cell r="AD82">
            <v>1032.4418000000001</v>
          </cell>
          <cell r="AE82">
            <v>1024.3909000000001</v>
          </cell>
          <cell r="AF82">
            <v>990.66630000000021</v>
          </cell>
          <cell r="AG82">
            <v>1032.4418000000001</v>
          </cell>
          <cell r="AH82">
            <v>968.83929999999998</v>
          </cell>
          <cell r="AI82">
            <v>990.66630000000021</v>
          </cell>
          <cell r="AM82">
            <v>1238.4073000000001</v>
          </cell>
          <cell r="AN82">
            <v>968.83929999999998</v>
          </cell>
          <cell r="AO82">
            <v>1126.8933</v>
          </cell>
          <cell r="AP82">
            <v>1238.4073000000001</v>
          </cell>
          <cell r="AQ82">
            <v>1284.6469999999997</v>
          </cell>
          <cell r="AR82">
            <v>844.49329999999998</v>
          </cell>
        </row>
        <row r="83">
          <cell r="E83" t="str">
            <v>нет</v>
          </cell>
          <cell r="L83">
            <v>473.66</v>
          </cell>
          <cell r="M83">
            <v>473.66</v>
          </cell>
          <cell r="N83">
            <v>427.82</v>
          </cell>
          <cell r="O83">
            <v>427.82</v>
          </cell>
          <cell r="P83">
            <v>473.66</v>
          </cell>
          <cell r="Q83">
            <v>473.66</v>
          </cell>
          <cell r="U83">
            <v>458.38</v>
          </cell>
          <cell r="V83">
            <v>458.38</v>
          </cell>
          <cell r="W83">
            <v>473.66</v>
          </cell>
          <cell r="X83">
            <v>473.66</v>
          </cell>
          <cell r="Y83">
            <v>458.38</v>
          </cell>
          <cell r="Z83">
            <v>458.38</v>
          </cell>
          <cell r="AA83">
            <v>1390.43</v>
          </cell>
          <cell r="AB83">
            <v>1006</v>
          </cell>
          <cell r="AD83">
            <v>473.66</v>
          </cell>
          <cell r="AE83">
            <v>473.66</v>
          </cell>
          <cell r="AF83">
            <v>473.66</v>
          </cell>
          <cell r="AG83">
            <v>473.66</v>
          </cell>
          <cell r="AH83">
            <v>458.38</v>
          </cell>
          <cell r="AI83">
            <v>458.38</v>
          </cell>
          <cell r="AM83">
            <v>369.67</v>
          </cell>
          <cell r="AO83">
            <v>369.67</v>
          </cell>
          <cell r="AQ83">
            <v>368.67</v>
          </cell>
          <cell r="AR83">
            <v>1276</v>
          </cell>
        </row>
        <row r="84">
          <cell r="E84" t="str">
            <v>нет</v>
          </cell>
          <cell r="AA84">
            <v>0</v>
          </cell>
          <cell r="AB84">
            <v>0</v>
          </cell>
        </row>
        <row r="85">
          <cell r="L85">
            <v>4636.4378349999997</v>
          </cell>
          <cell r="M85">
            <v>8138.4396349999997</v>
          </cell>
          <cell r="N85">
            <v>3765.4273682203384</v>
          </cell>
          <cell r="O85">
            <v>7267.4291682203384</v>
          </cell>
          <cell r="P85">
            <v>6082.8695999999982</v>
          </cell>
          <cell r="Q85">
            <v>9029.8713999999982</v>
          </cell>
          <cell r="U85">
            <v>7720.4427999999989</v>
          </cell>
          <cell r="V85">
            <v>11222.444600000003</v>
          </cell>
          <cell r="W85">
            <v>6994.3919999999971</v>
          </cell>
          <cell r="X85">
            <v>8496.393799999998</v>
          </cell>
          <cell r="Y85">
            <v>9255.3883999999962</v>
          </cell>
          <cell r="Z85">
            <v>9789.390199999998</v>
          </cell>
          <cell r="AA85">
            <v>23970.223199999997</v>
          </cell>
          <cell r="AB85">
            <v>29508.228599999999</v>
          </cell>
          <cell r="AD85">
            <v>9359.8248000000003</v>
          </cell>
          <cell r="AE85">
            <v>12061.824800000002</v>
          </cell>
          <cell r="AF85">
            <v>8184.3941999999979</v>
          </cell>
          <cell r="AG85">
            <v>9746.3942000000006</v>
          </cell>
          <cell r="AH85">
            <v>7217.0763999999972</v>
          </cell>
          <cell r="AI85">
            <v>7919.0763999999981</v>
          </cell>
          <cell r="AM85">
            <v>4574.0559999999987</v>
          </cell>
          <cell r="AN85">
            <v>8276.0560000000005</v>
          </cell>
          <cell r="AO85">
            <v>3855.6093999999998</v>
          </cell>
          <cell r="AP85">
            <v>6609.6094000000003</v>
          </cell>
          <cell r="AQ85">
            <v>3805.3427999999985</v>
          </cell>
          <cell r="AR85">
            <v>5307.3428000000004</v>
          </cell>
        </row>
        <row r="86">
          <cell r="E86">
            <v>0.18</v>
          </cell>
          <cell r="L86">
            <v>54.87</v>
          </cell>
          <cell r="M86">
            <v>54.87</v>
          </cell>
          <cell r="N86">
            <v>107.97</v>
          </cell>
          <cell r="O86">
            <v>107.97</v>
          </cell>
          <cell r="P86">
            <v>1072.502</v>
          </cell>
          <cell r="Q86">
            <v>1072.502</v>
          </cell>
          <cell r="U86">
            <v>1889.7936</v>
          </cell>
          <cell r="V86">
            <v>1889.7936</v>
          </cell>
          <cell r="W86">
            <v>1814.1674</v>
          </cell>
          <cell r="X86">
            <v>1814.1674</v>
          </cell>
          <cell r="Y86">
            <v>2513.2701999999999</v>
          </cell>
          <cell r="Z86">
            <v>2513.2701999999999</v>
          </cell>
          <cell r="AA86">
            <v>6217.2312000000002</v>
          </cell>
          <cell r="AB86">
            <v>6217.2312000000002</v>
          </cell>
          <cell r="AD86">
            <v>3033.2371999999996</v>
          </cell>
          <cell r="AE86">
            <v>3033.2371999999996</v>
          </cell>
          <cell r="AF86">
            <v>2413.8197999999998</v>
          </cell>
          <cell r="AG86">
            <v>2413.8197999999998</v>
          </cell>
          <cell r="AH86">
            <v>1866.2525999999998</v>
          </cell>
          <cell r="AI86">
            <v>1866.2525999999998</v>
          </cell>
          <cell r="AM86">
            <v>601.0566</v>
          </cell>
          <cell r="AN86">
            <v>601.0566</v>
          </cell>
          <cell r="AO86">
            <v>222.11139999999997</v>
          </cell>
          <cell r="AP86">
            <v>222.11139999999997</v>
          </cell>
          <cell r="AQ86">
            <v>94.340999999999994</v>
          </cell>
          <cell r="AR86">
            <v>94.340999999999994</v>
          </cell>
        </row>
        <row r="87">
          <cell r="E87">
            <v>0.18</v>
          </cell>
          <cell r="L87">
            <v>54.87</v>
          </cell>
          <cell r="M87">
            <v>54.87</v>
          </cell>
          <cell r="N87">
            <v>107.97</v>
          </cell>
          <cell r="O87">
            <v>107.97</v>
          </cell>
          <cell r="P87">
            <v>1072.502</v>
          </cell>
          <cell r="Q87">
            <v>1072.502</v>
          </cell>
          <cell r="U87">
            <v>1889.7936</v>
          </cell>
          <cell r="V87">
            <v>1889.7936</v>
          </cell>
          <cell r="W87">
            <v>1814.1674</v>
          </cell>
          <cell r="X87">
            <v>1814.1674</v>
          </cell>
          <cell r="Y87">
            <v>2513.2701999999999</v>
          </cell>
          <cell r="Z87">
            <v>2513.2701999999999</v>
          </cell>
          <cell r="AA87">
            <v>6217.2312000000002</v>
          </cell>
          <cell r="AB87">
            <v>6217.2312000000002</v>
          </cell>
          <cell r="AD87">
            <v>3033.2371999999996</v>
          </cell>
          <cell r="AE87">
            <v>3033.2371999999996</v>
          </cell>
          <cell r="AF87">
            <v>2413.8197999999998</v>
          </cell>
          <cell r="AG87">
            <v>2413.8197999999998</v>
          </cell>
          <cell r="AH87">
            <v>1866.2525999999998</v>
          </cell>
          <cell r="AI87">
            <v>1866.2525999999998</v>
          </cell>
          <cell r="AM87">
            <v>601.0566</v>
          </cell>
          <cell r="AN87">
            <v>601.0566</v>
          </cell>
          <cell r="AO87">
            <v>222.11139999999997</v>
          </cell>
          <cell r="AP87">
            <v>222.11139999999997</v>
          </cell>
          <cell r="AQ87">
            <v>94.340999999999994</v>
          </cell>
          <cell r="AR87">
            <v>94.340999999999994</v>
          </cell>
        </row>
        <row r="88">
          <cell r="E88">
            <v>0.18</v>
          </cell>
          <cell r="AA88">
            <v>0</v>
          </cell>
          <cell r="AB88">
            <v>0</v>
          </cell>
        </row>
        <row r="89">
          <cell r="E89">
            <v>0.18</v>
          </cell>
          <cell r="AA89">
            <v>0</v>
          </cell>
          <cell r="AB89">
            <v>0</v>
          </cell>
        </row>
        <row r="90">
          <cell r="E90">
            <v>0.18</v>
          </cell>
          <cell r="L90">
            <v>2383.1751999999997</v>
          </cell>
          <cell r="M90">
            <v>2885.1769999999997</v>
          </cell>
          <cell r="N90">
            <v>2383.1751999999997</v>
          </cell>
          <cell r="O90">
            <v>2885.1769999999997</v>
          </cell>
          <cell r="P90">
            <v>2383.1751999999997</v>
          </cell>
          <cell r="Q90">
            <v>2330.1769999999997</v>
          </cell>
          <cell r="U90">
            <v>2383.1751999999997</v>
          </cell>
          <cell r="V90">
            <v>5885.1770000000006</v>
          </cell>
          <cell r="W90">
            <v>2381.4759999999997</v>
          </cell>
          <cell r="X90">
            <v>3883.4777999999997</v>
          </cell>
          <cell r="Y90">
            <v>2381.4759999999997</v>
          </cell>
          <cell r="Z90">
            <v>2915.4777999999997</v>
          </cell>
          <cell r="AA90">
            <v>7146.1271999999999</v>
          </cell>
          <cell r="AB90">
            <v>12684.132599999999</v>
          </cell>
          <cell r="AD90">
            <v>2381.4759999999997</v>
          </cell>
          <cell r="AE90">
            <v>5083.4760000000006</v>
          </cell>
          <cell r="AF90">
            <v>2381.4759999999997</v>
          </cell>
          <cell r="AG90">
            <v>3943.4760000000001</v>
          </cell>
          <cell r="AH90">
            <v>2381.4759999999997</v>
          </cell>
          <cell r="AI90">
            <v>3083.4760000000001</v>
          </cell>
          <cell r="AM90">
            <v>2381.4759999999997</v>
          </cell>
          <cell r="AN90">
            <v>3083.4760000000001</v>
          </cell>
          <cell r="AO90">
            <v>2381.4759999999997</v>
          </cell>
          <cell r="AP90">
            <v>2135.4760000000001</v>
          </cell>
          <cell r="AQ90">
            <v>2381.4759999999997</v>
          </cell>
          <cell r="AR90">
            <v>883.476</v>
          </cell>
        </row>
        <row r="91">
          <cell r="E91">
            <v>0.18</v>
          </cell>
          <cell r="L91">
            <v>2365.8881999999999</v>
          </cell>
          <cell r="M91">
            <v>2867.89</v>
          </cell>
          <cell r="N91">
            <v>2365.8881999999999</v>
          </cell>
          <cell r="O91">
            <v>2867.89</v>
          </cell>
          <cell r="P91">
            <v>2365.8881999999999</v>
          </cell>
          <cell r="Q91">
            <v>2312.89</v>
          </cell>
          <cell r="U91">
            <v>2365.8881999999999</v>
          </cell>
          <cell r="V91">
            <v>5867.89</v>
          </cell>
          <cell r="W91">
            <v>2365.8881999999999</v>
          </cell>
          <cell r="X91">
            <v>3867.89</v>
          </cell>
          <cell r="Y91">
            <v>2365.8881999999999</v>
          </cell>
          <cell r="Z91">
            <v>2899.89</v>
          </cell>
          <cell r="AA91">
            <v>7097.6646000000001</v>
          </cell>
          <cell r="AB91">
            <v>12635.67</v>
          </cell>
          <cell r="AD91">
            <v>2365.8881999999999</v>
          </cell>
          <cell r="AE91">
            <v>5067.8882000000003</v>
          </cell>
          <cell r="AF91">
            <v>2365.8881999999999</v>
          </cell>
          <cell r="AG91">
            <v>3927.8882000000003</v>
          </cell>
          <cell r="AH91">
            <v>2365.8881999999999</v>
          </cell>
          <cell r="AI91">
            <v>3067.8882000000003</v>
          </cell>
          <cell r="AM91">
            <v>2365.8881999999999</v>
          </cell>
          <cell r="AN91">
            <v>3067.8882000000003</v>
          </cell>
          <cell r="AO91">
            <v>2365.8881999999999</v>
          </cell>
          <cell r="AP91">
            <v>2119.8882000000003</v>
          </cell>
          <cell r="AQ91">
            <v>2365.8881999999999</v>
          </cell>
          <cell r="AR91">
            <v>867.8882000000001</v>
          </cell>
        </row>
        <row r="92">
          <cell r="E92">
            <v>0.18</v>
          </cell>
          <cell r="L92">
            <v>8.8971999999999998</v>
          </cell>
          <cell r="M92">
            <v>8.8971999999999998</v>
          </cell>
          <cell r="N92">
            <v>8.8971999999999998</v>
          </cell>
          <cell r="O92">
            <v>8.8971999999999998</v>
          </cell>
          <cell r="P92">
            <v>8.8971999999999998</v>
          </cell>
          <cell r="Q92">
            <v>8.8971999999999998</v>
          </cell>
          <cell r="U92">
            <v>8.8971999999999998</v>
          </cell>
          <cell r="V92">
            <v>8.8971999999999998</v>
          </cell>
          <cell r="W92">
            <v>7.1979999999999995</v>
          </cell>
          <cell r="X92">
            <v>7.1979999999999995</v>
          </cell>
          <cell r="Y92">
            <v>7.1979999999999995</v>
          </cell>
          <cell r="Z92">
            <v>7.1979999999999995</v>
          </cell>
          <cell r="AA92">
            <v>23.293199999999999</v>
          </cell>
          <cell r="AB92">
            <v>23.293199999999999</v>
          </cell>
          <cell r="AD92">
            <v>7.1979999999999995</v>
          </cell>
          <cell r="AE92">
            <v>7.1979999999999995</v>
          </cell>
          <cell r="AF92">
            <v>7.1979999999999995</v>
          </cell>
          <cell r="AG92">
            <v>7.1979999999999995</v>
          </cell>
          <cell r="AH92">
            <v>7.1979999999999995</v>
          </cell>
          <cell r="AI92">
            <v>7.1979999999999995</v>
          </cell>
          <cell r="AM92">
            <v>7.1979999999999995</v>
          </cell>
          <cell r="AN92">
            <v>7.1979999999999995</v>
          </cell>
          <cell r="AO92">
            <v>7.1979999999999995</v>
          </cell>
          <cell r="AP92">
            <v>7.1979999999999995</v>
          </cell>
          <cell r="AQ92">
            <v>7.1979999999999995</v>
          </cell>
          <cell r="AR92">
            <v>7.1979999999999995</v>
          </cell>
        </row>
        <row r="93">
          <cell r="E93">
            <v>0.18</v>
          </cell>
          <cell r="L93">
            <v>6.7849999999999993</v>
          </cell>
          <cell r="M93">
            <v>6.7849999999999993</v>
          </cell>
          <cell r="N93">
            <v>6.7849999999999993</v>
          </cell>
          <cell r="O93">
            <v>6.7849999999999993</v>
          </cell>
          <cell r="P93">
            <v>6.7849999999999993</v>
          </cell>
          <cell r="Q93">
            <v>6.7849999999999993</v>
          </cell>
          <cell r="U93">
            <v>6.7849999999999993</v>
          </cell>
          <cell r="V93">
            <v>6.7849999999999993</v>
          </cell>
          <cell r="W93">
            <v>6.7849999999999993</v>
          </cell>
          <cell r="X93">
            <v>6.7849999999999993</v>
          </cell>
          <cell r="Y93">
            <v>6.7849999999999993</v>
          </cell>
          <cell r="Z93">
            <v>6.7849999999999993</v>
          </cell>
          <cell r="AA93">
            <v>20.354999999999997</v>
          </cell>
          <cell r="AB93">
            <v>20.354999999999997</v>
          </cell>
          <cell r="AD93">
            <v>6.7849999999999993</v>
          </cell>
          <cell r="AE93">
            <v>6.7849999999999993</v>
          </cell>
          <cell r="AF93">
            <v>6.7849999999999993</v>
          </cell>
          <cell r="AG93">
            <v>6.7849999999999993</v>
          </cell>
          <cell r="AH93">
            <v>6.7849999999999993</v>
          </cell>
          <cell r="AI93">
            <v>6.7849999999999993</v>
          </cell>
          <cell r="AM93">
            <v>6.7849999999999993</v>
          </cell>
          <cell r="AN93">
            <v>6.7849999999999993</v>
          </cell>
          <cell r="AO93">
            <v>6.7849999999999993</v>
          </cell>
          <cell r="AP93">
            <v>6.7849999999999993</v>
          </cell>
          <cell r="AQ93">
            <v>6.7849999999999993</v>
          </cell>
          <cell r="AR93">
            <v>6.7849999999999993</v>
          </cell>
        </row>
        <row r="94">
          <cell r="E94">
            <v>0.18</v>
          </cell>
          <cell r="L94">
            <v>1.6048</v>
          </cell>
          <cell r="M94">
            <v>1.6048</v>
          </cell>
          <cell r="N94">
            <v>1.6048</v>
          </cell>
          <cell r="O94">
            <v>1.6048</v>
          </cell>
          <cell r="P94">
            <v>1.6048</v>
          </cell>
          <cell r="Q94">
            <v>1.6048</v>
          </cell>
          <cell r="U94">
            <v>1.6048</v>
          </cell>
          <cell r="V94">
            <v>1.6048</v>
          </cell>
          <cell r="W94">
            <v>1.6048</v>
          </cell>
          <cell r="X94">
            <v>1.6048</v>
          </cell>
          <cell r="Y94">
            <v>1.6048</v>
          </cell>
          <cell r="Z94">
            <v>1.6048</v>
          </cell>
          <cell r="AA94">
            <v>4.8144</v>
          </cell>
          <cell r="AB94">
            <v>4.8144</v>
          </cell>
          <cell r="AD94">
            <v>1.6048</v>
          </cell>
          <cell r="AE94">
            <v>1.6048</v>
          </cell>
          <cell r="AF94">
            <v>1.6048</v>
          </cell>
          <cell r="AG94">
            <v>1.6048</v>
          </cell>
          <cell r="AH94">
            <v>1.6048</v>
          </cell>
          <cell r="AI94">
            <v>1.6048</v>
          </cell>
          <cell r="AM94">
            <v>1.6048</v>
          </cell>
          <cell r="AN94">
            <v>1.6048</v>
          </cell>
          <cell r="AO94">
            <v>1.6048</v>
          </cell>
          <cell r="AP94">
            <v>1.6048</v>
          </cell>
          <cell r="AQ94">
            <v>1.6048</v>
          </cell>
          <cell r="AR94">
            <v>1.6048</v>
          </cell>
        </row>
        <row r="95">
          <cell r="E95">
            <v>0.18</v>
          </cell>
          <cell r="AA95">
            <v>0</v>
          </cell>
          <cell r="AB95">
            <v>0</v>
          </cell>
        </row>
        <row r="96">
          <cell r="E96" t="str">
            <v>нет</v>
          </cell>
          <cell r="L96">
            <v>63.620000000000005</v>
          </cell>
          <cell r="M96">
            <v>63.620000000000005</v>
          </cell>
          <cell r="N96">
            <v>33</v>
          </cell>
          <cell r="O96">
            <v>33</v>
          </cell>
          <cell r="P96">
            <v>20.87</v>
          </cell>
          <cell r="Q96">
            <v>20.87</v>
          </cell>
          <cell r="U96">
            <v>64.05</v>
          </cell>
          <cell r="V96">
            <v>64.05</v>
          </cell>
          <cell r="W96">
            <v>0</v>
          </cell>
          <cell r="X96">
            <v>0</v>
          </cell>
          <cell r="Y96">
            <v>100.52000000000001</v>
          </cell>
          <cell r="Z96">
            <v>100.52000000000001</v>
          </cell>
          <cell r="AA96">
            <v>164.57</v>
          </cell>
          <cell r="AB96">
            <v>164.57</v>
          </cell>
          <cell r="AD96">
            <v>7.33</v>
          </cell>
          <cell r="AE96">
            <v>7.33</v>
          </cell>
          <cell r="AF96">
            <v>30.66</v>
          </cell>
          <cell r="AG96">
            <v>30.66</v>
          </cell>
          <cell r="AH96">
            <v>0</v>
          </cell>
          <cell r="AI96">
            <v>0</v>
          </cell>
          <cell r="AM96">
            <v>43.89</v>
          </cell>
          <cell r="AN96">
            <v>43.89</v>
          </cell>
          <cell r="AO96">
            <v>80.66</v>
          </cell>
          <cell r="AP96">
            <v>80.66</v>
          </cell>
          <cell r="AQ96">
            <v>100.78999999999999</v>
          </cell>
          <cell r="AR96">
            <v>100.78999999999999</v>
          </cell>
        </row>
        <row r="97">
          <cell r="E97" t="str">
            <v>нет</v>
          </cell>
          <cell r="L97">
            <v>0</v>
          </cell>
          <cell r="M97">
            <v>0</v>
          </cell>
          <cell r="N97">
            <v>28</v>
          </cell>
          <cell r="O97">
            <v>28</v>
          </cell>
          <cell r="P97">
            <v>4.2</v>
          </cell>
          <cell r="Q97">
            <v>4.2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</row>
        <row r="98">
          <cell r="E98" t="str">
            <v>нет</v>
          </cell>
          <cell r="L98">
            <v>29.69</v>
          </cell>
          <cell r="M98">
            <v>29.69</v>
          </cell>
          <cell r="N98">
            <v>0</v>
          </cell>
          <cell r="O98">
            <v>0</v>
          </cell>
          <cell r="P98">
            <v>16.670000000000002</v>
          </cell>
          <cell r="Q98">
            <v>16.670000000000002</v>
          </cell>
          <cell r="U98">
            <v>64.05</v>
          </cell>
          <cell r="V98">
            <v>64.05</v>
          </cell>
          <cell r="W98">
            <v>0</v>
          </cell>
          <cell r="X98">
            <v>0</v>
          </cell>
          <cell r="Y98">
            <v>17.600000000000001</v>
          </cell>
          <cell r="Z98">
            <v>17.600000000000001</v>
          </cell>
          <cell r="AA98">
            <v>81.650000000000006</v>
          </cell>
          <cell r="AB98">
            <v>81.650000000000006</v>
          </cell>
          <cell r="AD98">
            <v>7.33</v>
          </cell>
          <cell r="AE98">
            <v>7.33</v>
          </cell>
          <cell r="AF98">
            <v>30.66</v>
          </cell>
          <cell r="AG98">
            <v>30.66</v>
          </cell>
          <cell r="AH98">
            <v>0</v>
          </cell>
          <cell r="AI98">
            <v>0</v>
          </cell>
          <cell r="AM98">
            <v>13.69</v>
          </cell>
          <cell r="AN98">
            <v>13.69</v>
          </cell>
          <cell r="AO98">
            <v>14.66</v>
          </cell>
          <cell r="AP98">
            <v>14.66</v>
          </cell>
          <cell r="AQ98">
            <v>36.35</v>
          </cell>
          <cell r="AR98">
            <v>36.35</v>
          </cell>
        </row>
        <row r="99">
          <cell r="E99" t="str">
            <v>нет</v>
          </cell>
          <cell r="L99">
            <v>33.93</v>
          </cell>
          <cell r="M99">
            <v>33.93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82.92</v>
          </cell>
          <cell r="Z99">
            <v>82.92</v>
          </cell>
          <cell r="AA99">
            <v>82.92</v>
          </cell>
          <cell r="AB99">
            <v>82.92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M99">
            <v>30.2</v>
          </cell>
          <cell r="AN99">
            <v>30.2</v>
          </cell>
          <cell r="AO99">
            <v>66</v>
          </cell>
          <cell r="AP99">
            <v>66</v>
          </cell>
          <cell r="AQ99">
            <v>64.44</v>
          </cell>
          <cell r="AR99">
            <v>64.44</v>
          </cell>
        </row>
        <row r="100">
          <cell r="E100" t="str">
            <v>нет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</row>
        <row r="101">
          <cell r="E101" t="str">
            <v>нет</v>
          </cell>
          <cell r="L101">
            <v>0</v>
          </cell>
          <cell r="M101">
            <v>0</v>
          </cell>
          <cell r="N101">
            <v>5</v>
          </cell>
          <cell r="O101">
            <v>5</v>
          </cell>
          <cell r="P101">
            <v>0</v>
          </cell>
          <cell r="Q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E102">
            <v>0.18</v>
          </cell>
          <cell r="L102">
            <v>18.950799999999997</v>
          </cell>
          <cell r="M102">
            <v>18.950799999999997</v>
          </cell>
          <cell r="N102">
            <v>18.950799999999997</v>
          </cell>
          <cell r="O102">
            <v>18.950799999999997</v>
          </cell>
          <cell r="P102">
            <v>18.950799999999997</v>
          </cell>
          <cell r="Q102">
            <v>18.950799999999997</v>
          </cell>
          <cell r="U102">
            <v>389.04599999999999</v>
          </cell>
          <cell r="V102">
            <v>389.04599999999999</v>
          </cell>
          <cell r="W102">
            <v>18.950799999999997</v>
          </cell>
          <cell r="X102">
            <v>18.950799999999997</v>
          </cell>
          <cell r="Y102">
            <v>18.950799999999997</v>
          </cell>
          <cell r="Z102">
            <v>18.950799999999997</v>
          </cell>
          <cell r="AA102">
            <v>426.94760000000002</v>
          </cell>
          <cell r="AB102">
            <v>426.94760000000002</v>
          </cell>
          <cell r="AD102">
            <v>18.950799999999997</v>
          </cell>
          <cell r="AE102">
            <v>18.950799999999997</v>
          </cell>
          <cell r="AF102">
            <v>18.950799999999997</v>
          </cell>
          <cell r="AG102">
            <v>18.950799999999997</v>
          </cell>
          <cell r="AH102">
            <v>18.950799999999997</v>
          </cell>
          <cell r="AI102">
            <v>18.950799999999997</v>
          </cell>
          <cell r="AM102">
            <v>18.950799999999997</v>
          </cell>
          <cell r="AN102">
            <v>18.950799999999997</v>
          </cell>
          <cell r="AO102">
            <v>18.950799999999997</v>
          </cell>
          <cell r="AP102">
            <v>18.950799999999997</v>
          </cell>
          <cell r="AQ102">
            <v>18.950799999999997</v>
          </cell>
          <cell r="AR102">
            <v>18.950799999999997</v>
          </cell>
        </row>
        <row r="103">
          <cell r="E103">
            <v>0.18</v>
          </cell>
          <cell r="M103">
            <v>0</v>
          </cell>
          <cell r="O103">
            <v>0</v>
          </cell>
          <cell r="Q103">
            <v>0</v>
          </cell>
          <cell r="V103">
            <v>0</v>
          </cell>
          <cell r="X103">
            <v>0</v>
          </cell>
          <cell r="Z103">
            <v>0</v>
          </cell>
          <cell r="AA103">
            <v>0</v>
          </cell>
          <cell r="AB103">
            <v>0</v>
          </cell>
          <cell r="AE103">
            <v>0</v>
          </cell>
          <cell r="AG103">
            <v>0</v>
          </cell>
          <cell r="AI103">
            <v>0</v>
          </cell>
          <cell r="AN103">
            <v>0</v>
          </cell>
          <cell r="AP103">
            <v>0</v>
          </cell>
          <cell r="AR103">
            <v>0</v>
          </cell>
        </row>
        <row r="104">
          <cell r="E104">
            <v>0.18</v>
          </cell>
          <cell r="L104">
            <v>18.950799999999997</v>
          </cell>
          <cell r="M104">
            <v>18.950799999999997</v>
          </cell>
          <cell r="N104">
            <v>18.950799999999997</v>
          </cell>
          <cell r="O104">
            <v>18.950799999999997</v>
          </cell>
          <cell r="P104">
            <v>18.950799999999997</v>
          </cell>
          <cell r="Q104">
            <v>18.950799999999997</v>
          </cell>
          <cell r="U104">
            <v>389.04599999999999</v>
          </cell>
          <cell r="V104">
            <v>389.04599999999999</v>
          </cell>
          <cell r="W104">
            <v>18.950799999999997</v>
          </cell>
          <cell r="X104">
            <v>18.950799999999997</v>
          </cell>
          <cell r="Y104">
            <v>18.950799999999997</v>
          </cell>
          <cell r="Z104">
            <v>18.950799999999997</v>
          </cell>
          <cell r="AA104">
            <v>426.94760000000002</v>
          </cell>
          <cell r="AB104">
            <v>426.94760000000002</v>
          </cell>
          <cell r="AD104">
            <v>18.950799999999997</v>
          </cell>
          <cell r="AE104">
            <v>18.950799999999997</v>
          </cell>
          <cell r="AF104">
            <v>18.950799999999997</v>
          </cell>
          <cell r="AG104">
            <v>18.950799999999997</v>
          </cell>
          <cell r="AH104">
            <v>18.950799999999997</v>
          </cell>
          <cell r="AI104">
            <v>18.950799999999997</v>
          </cell>
          <cell r="AM104">
            <v>18.950799999999997</v>
          </cell>
          <cell r="AN104">
            <v>18.950799999999997</v>
          </cell>
          <cell r="AO104">
            <v>18.950799999999997</v>
          </cell>
          <cell r="AP104">
            <v>18.950799999999997</v>
          </cell>
          <cell r="AQ104">
            <v>18.950799999999997</v>
          </cell>
          <cell r="AR104">
            <v>18.950799999999997</v>
          </cell>
        </row>
        <row r="105">
          <cell r="E105">
            <v>0.18</v>
          </cell>
          <cell r="L105">
            <v>476.18899999999996</v>
          </cell>
          <cell r="M105">
            <v>476.18899999999996</v>
          </cell>
          <cell r="N105">
            <v>490.46699999999998</v>
          </cell>
          <cell r="O105">
            <v>490.46699999999998</v>
          </cell>
          <cell r="P105">
            <v>430.22799999999995</v>
          </cell>
          <cell r="Q105">
            <v>430.22799999999995</v>
          </cell>
          <cell r="U105">
            <v>455.78679999999997</v>
          </cell>
          <cell r="V105">
            <v>455.78679999999997</v>
          </cell>
          <cell r="W105">
            <v>494.34919999999988</v>
          </cell>
          <cell r="X105">
            <v>494.34919999999988</v>
          </cell>
          <cell r="Y105">
            <v>493.05119999999988</v>
          </cell>
          <cell r="Z105">
            <v>493.05119999999988</v>
          </cell>
          <cell r="AA105">
            <v>1443.1871999999998</v>
          </cell>
          <cell r="AB105">
            <v>1443.1871999999998</v>
          </cell>
          <cell r="AD105">
            <v>395.25279999999998</v>
          </cell>
          <cell r="AE105">
            <v>395.25279999999998</v>
          </cell>
          <cell r="AF105">
            <v>467.74019999999996</v>
          </cell>
          <cell r="AG105">
            <v>467.74019999999996</v>
          </cell>
          <cell r="AH105">
            <v>521.96119999999996</v>
          </cell>
          <cell r="AI105">
            <v>521.96119999999996</v>
          </cell>
          <cell r="AM105">
            <v>450.46500000000003</v>
          </cell>
          <cell r="AN105">
            <v>450.46500000000003</v>
          </cell>
          <cell r="AO105">
            <v>477.43979999999999</v>
          </cell>
          <cell r="AP105">
            <v>477.43979999999999</v>
          </cell>
          <cell r="AQ105">
            <v>478.077</v>
          </cell>
          <cell r="AR105">
            <v>478.077</v>
          </cell>
        </row>
        <row r="106">
          <cell r="E106">
            <v>0.18</v>
          </cell>
          <cell r="L106">
            <v>314.17500000000001</v>
          </cell>
          <cell r="M106">
            <v>314.17500000000001</v>
          </cell>
          <cell r="N106">
            <v>314.17500000000001</v>
          </cell>
          <cell r="O106">
            <v>314.17500000000001</v>
          </cell>
          <cell r="P106">
            <v>314.17500000000001</v>
          </cell>
          <cell r="Q106">
            <v>314.17500000000001</v>
          </cell>
          <cell r="U106">
            <v>295.63719999999995</v>
          </cell>
          <cell r="V106">
            <v>295.63719999999995</v>
          </cell>
          <cell r="W106">
            <v>295.63719999999995</v>
          </cell>
          <cell r="X106">
            <v>295.63719999999995</v>
          </cell>
          <cell r="Y106">
            <v>295.63719999999995</v>
          </cell>
          <cell r="Z106">
            <v>295.63719999999995</v>
          </cell>
          <cell r="AA106">
            <v>886.91159999999991</v>
          </cell>
          <cell r="AB106">
            <v>886.91159999999991</v>
          </cell>
          <cell r="AD106">
            <v>295.63719999999995</v>
          </cell>
          <cell r="AE106">
            <v>295.63719999999995</v>
          </cell>
          <cell r="AF106">
            <v>295.63719999999995</v>
          </cell>
          <cell r="AG106">
            <v>295.63719999999995</v>
          </cell>
          <cell r="AH106">
            <v>295.63719999999995</v>
          </cell>
          <cell r="AI106">
            <v>295.63719999999995</v>
          </cell>
          <cell r="AM106">
            <v>314.17500000000001</v>
          </cell>
          <cell r="AN106">
            <v>314.17500000000001</v>
          </cell>
          <cell r="AO106">
            <v>314.17500000000001</v>
          </cell>
          <cell r="AP106">
            <v>314.17500000000001</v>
          </cell>
          <cell r="AQ106">
            <v>314.17500000000001</v>
          </cell>
          <cell r="AR106">
            <v>314.17500000000001</v>
          </cell>
        </row>
        <row r="107">
          <cell r="E107">
            <v>0.18</v>
          </cell>
          <cell r="L107">
            <v>47.908000000000001</v>
          </cell>
          <cell r="M107">
            <v>47.908000000000001</v>
          </cell>
          <cell r="N107">
            <v>20.295999999999999</v>
          </cell>
          <cell r="O107">
            <v>20.295999999999999</v>
          </cell>
          <cell r="P107">
            <v>0</v>
          </cell>
          <cell r="Q107">
            <v>0</v>
          </cell>
          <cell r="U107">
            <v>1.7935999999999999</v>
          </cell>
          <cell r="V107">
            <v>1.7935999999999999</v>
          </cell>
          <cell r="W107">
            <v>106.55399999999999</v>
          </cell>
          <cell r="X107">
            <v>106.55399999999999</v>
          </cell>
          <cell r="Y107">
            <v>55.223999999999997</v>
          </cell>
          <cell r="Z107">
            <v>55.223999999999997</v>
          </cell>
          <cell r="AA107">
            <v>163.57159999999999</v>
          </cell>
          <cell r="AB107">
            <v>163.57159999999999</v>
          </cell>
          <cell r="AD107">
            <v>7.4576000000000002</v>
          </cell>
          <cell r="AE107">
            <v>7.4576000000000002</v>
          </cell>
          <cell r="AF107">
            <v>39.647999999999996</v>
          </cell>
          <cell r="AG107">
            <v>39.647999999999996</v>
          </cell>
          <cell r="AH107">
            <v>93.927999999999983</v>
          </cell>
          <cell r="AI107">
            <v>93.927999999999983</v>
          </cell>
          <cell r="AM107">
            <v>44.131999999999998</v>
          </cell>
          <cell r="AN107">
            <v>44.131999999999998</v>
          </cell>
          <cell r="AO107">
            <v>62.54</v>
          </cell>
          <cell r="AP107">
            <v>62.54</v>
          </cell>
          <cell r="AQ107">
            <v>32.095999999999997</v>
          </cell>
          <cell r="AR107">
            <v>32.095999999999997</v>
          </cell>
        </row>
        <row r="108">
          <cell r="E108">
            <v>0.18</v>
          </cell>
          <cell r="L108">
            <v>21.948</v>
          </cell>
          <cell r="M108">
            <v>21.948</v>
          </cell>
          <cell r="N108">
            <v>63.838000000000001</v>
          </cell>
          <cell r="O108">
            <v>63.838000000000001</v>
          </cell>
          <cell r="P108">
            <v>23.895</v>
          </cell>
          <cell r="Q108">
            <v>23.895</v>
          </cell>
          <cell r="U108">
            <v>66.197999999999993</v>
          </cell>
          <cell r="V108">
            <v>66.197999999999993</v>
          </cell>
          <cell r="W108">
            <v>0</v>
          </cell>
          <cell r="X108">
            <v>0</v>
          </cell>
          <cell r="Y108">
            <v>50.031999999999996</v>
          </cell>
          <cell r="Z108">
            <v>50.031999999999996</v>
          </cell>
          <cell r="AA108">
            <v>116.22999999999999</v>
          </cell>
          <cell r="AB108">
            <v>116.22999999999999</v>
          </cell>
          <cell r="AD108">
            <v>0</v>
          </cell>
          <cell r="AE108">
            <v>0</v>
          </cell>
          <cell r="AF108">
            <v>40.296999999999997</v>
          </cell>
          <cell r="AG108">
            <v>40.296999999999997</v>
          </cell>
          <cell r="AH108">
            <v>40.238</v>
          </cell>
          <cell r="AI108">
            <v>40.238</v>
          </cell>
          <cell r="AM108">
            <v>0</v>
          </cell>
          <cell r="AN108">
            <v>0</v>
          </cell>
          <cell r="AO108">
            <v>8.5667999999999989</v>
          </cell>
          <cell r="AP108">
            <v>8.5667999999999989</v>
          </cell>
          <cell r="AQ108">
            <v>39.647999999999996</v>
          </cell>
          <cell r="AR108">
            <v>39.647999999999996</v>
          </cell>
        </row>
        <row r="109">
          <cell r="E109">
            <v>0.18</v>
          </cell>
          <cell r="L109">
            <v>92.157999999999987</v>
          </cell>
          <cell r="M109">
            <v>92.157999999999987</v>
          </cell>
          <cell r="N109">
            <v>92.157999999999987</v>
          </cell>
          <cell r="O109">
            <v>92.157999999999987</v>
          </cell>
          <cell r="P109">
            <v>92.157999999999987</v>
          </cell>
          <cell r="Q109">
            <v>92.157999999999987</v>
          </cell>
          <cell r="U109">
            <v>92.157999999999987</v>
          </cell>
          <cell r="V109">
            <v>92.157999999999987</v>
          </cell>
          <cell r="W109">
            <v>92.157999999999987</v>
          </cell>
          <cell r="X109">
            <v>92.157999999999987</v>
          </cell>
          <cell r="Y109">
            <v>92.157999999999987</v>
          </cell>
          <cell r="Z109">
            <v>92.157999999999987</v>
          </cell>
          <cell r="AA109">
            <v>276.47399999999993</v>
          </cell>
          <cell r="AB109">
            <v>276.47399999999993</v>
          </cell>
          <cell r="AD109">
            <v>92.157999999999987</v>
          </cell>
          <cell r="AE109">
            <v>92.157999999999987</v>
          </cell>
          <cell r="AF109">
            <v>92.157999999999987</v>
          </cell>
          <cell r="AG109">
            <v>92.157999999999987</v>
          </cell>
          <cell r="AH109">
            <v>92.157999999999987</v>
          </cell>
          <cell r="AI109">
            <v>92.157999999999987</v>
          </cell>
          <cell r="AM109">
            <v>92.157999999999987</v>
          </cell>
          <cell r="AN109">
            <v>92.157999999999987</v>
          </cell>
          <cell r="AO109">
            <v>92.157999999999987</v>
          </cell>
          <cell r="AP109">
            <v>92.157999999999987</v>
          </cell>
          <cell r="AQ109">
            <v>92.157999999999987</v>
          </cell>
          <cell r="AR109">
            <v>92.157999999999987</v>
          </cell>
        </row>
        <row r="110">
          <cell r="E110">
            <v>0.18</v>
          </cell>
          <cell r="L110">
            <v>26.077999999999999</v>
          </cell>
          <cell r="M110">
            <v>26.077999999999999</v>
          </cell>
          <cell r="N110">
            <v>48.332799999999999</v>
          </cell>
          <cell r="O110">
            <v>48.332799999999999</v>
          </cell>
          <cell r="P110">
            <v>22.160399999999999</v>
          </cell>
          <cell r="Q110">
            <v>22.160399999999999</v>
          </cell>
          <cell r="U110">
            <v>25.759399999999996</v>
          </cell>
          <cell r="V110">
            <v>25.759399999999996</v>
          </cell>
          <cell r="W110">
            <v>35.789399999999993</v>
          </cell>
          <cell r="X110">
            <v>35.789399999999993</v>
          </cell>
          <cell r="Y110">
            <v>19.3874</v>
          </cell>
          <cell r="Z110">
            <v>19.3874</v>
          </cell>
          <cell r="AA110">
            <v>80.936199999999985</v>
          </cell>
          <cell r="AB110">
            <v>80.936199999999985</v>
          </cell>
          <cell r="AD110">
            <v>23.635400000000001</v>
          </cell>
          <cell r="AE110">
            <v>23.635400000000001</v>
          </cell>
          <cell r="AF110">
            <v>21.888999999999999</v>
          </cell>
          <cell r="AG110">
            <v>21.888999999999999</v>
          </cell>
          <cell r="AH110">
            <v>19.3874</v>
          </cell>
          <cell r="AI110">
            <v>19.3874</v>
          </cell>
          <cell r="AM110">
            <v>65.018000000000001</v>
          </cell>
          <cell r="AN110">
            <v>65.018000000000001</v>
          </cell>
          <cell r="AO110">
            <v>61.631399999999992</v>
          </cell>
          <cell r="AP110">
            <v>61.631399999999992</v>
          </cell>
          <cell r="AQ110">
            <v>26.089799999999997</v>
          </cell>
          <cell r="AR110">
            <v>26.089799999999997</v>
          </cell>
        </row>
        <row r="111">
          <cell r="E111" t="str">
            <v>нет</v>
          </cell>
          <cell r="L111">
            <v>48.5</v>
          </cell>
          <cell r="M111">
            <v>48.5</v>
          </cell>
          <cell r="N111">
            <v>0.7</v>
          </cell>
          <cell r="O111">
            <v>0.7</v>
          </cell>
          <cell r="P111">
            <v>25.5</v>
          </cell>
          <cell r="Q111">
            <v>25.5</v>
          </cell>
          <cell r="U111">
            <v>23</v>
          </cell>
          <cell r="V111">
            <v>23</v>
          </cell>
          <cell r="W111">
            <v>26.2</v>
          </cell>
          <cell r="X111">
            <v>26.2</v>
          </cell>
          <cell r="Y111">
            <v>23</v>
          </cell>
          <cell r="Z111">
            <v>23</v>
          </cell>
          <cell r="AA111">
            <v>72.2</v>
          </cell>
          <cell r="AB111">
            <v>72.2</v>
          </cell>
          <cell r="AD111">
            <v>25.5</v>
          </cell>
          <cell r="AE111">
            <v>25.5</v>
          </cell>
          <cell r="AF111">
            <v>0.7</v>
          </cell>
          <cell r="AG111">
            <v>0.7</v>
          </cell>
          <cell r="AH111">
            <v>25.5</v>
          </cell>
          <cell r="AI111">
            <v>25.5</v>
          </cell>
          <cell r="AM111">
            <v>23</v>
          </cell>
          <cell r="AN111">
            <v>23</v>
          </cell>
          <cell r="AO111">
            <v>26.2</v>
          </cell>
          <cell r="AP111">
            <v>26.2</v>
          </cell>
          <cell r="AQ111">
            <v>23</v>
          </cell>
          <cell r="AR111">
            <v>23</v>
          </cell>
        </row>
        <row r="112">
          <cell r="E112">
            <v>0.18</v>
          </cell>
          <cell r="L112">
            <v>1072.7300349999998</v>
          </cell>
          <cell r="M112">
            <v>1072.7300349999998</v>
          </cell>
          <cell r="N112">
            <v>34.212168220338981</v>
          </cell>
          <cell r="O112">
            <v>34.212168220338981</v>
          </cell>
          <cell r="P112">
            <v>222.44839999999999</v>
          </cell>
          <cell r="Q112">
            <v>222.44839999999999</v>
          </cell>
          <cell r="U112">
            <v>11.963999999999999</v>
          </cell>
          <cell r="V112">
            <v>11.963999999999999</v>
          </cell>
          <cell r="W112">
            <v>6.6550000000000002</v>
          </cell>
          <cell r="X112">
            <v>6.6550000000000002</v>
          </cell>
          <cell r="Y112">
            <v>90.366</v>
          </cell>
          <cell r="Z112">
            <v>90.366</v>
          </cell>
          <cell r="AA112">
            <v>108.985</v>
          </cell>
          <cell r="AB112">
            <v>108.985</v>
          </cell>
          <cell r="AD112">
            <v>8.5030000000000019</v>
          </cell>
          <cell r="AE112">
            <v>8.5030000000000019</v>
          </cell>
          <cell r="AF112">
            <v>21.600999999999999</v>
          </cell>
          <cell r="AG112">
            <v>21.600999999999999</v>
          </cell>
          <cell r="AH112">
            <v>87.900999999999996</v>
          </cell>
          <cell r="AI112">
            <v>87.900999999999996</v>
          </cell>
          <cell r="AM112">
            <v>8.1289999999999996</v>
          </cell>
          <cell r="AN112">
            <v>8.1289999999999996</v>
          </cell>
          <cell r="AO112">
            <v>9.0020000000000007</v>
          </cell>
          <cell r="AP112">
            <v>9.0020000000000007</v>
          </cell>
          <cell r="AQ112">
            <v>42.409399999999998</v>
          </cell>
          <cell r="AR112">
            <v>42.409399999999998</v>
          </cell>
        </row>
        <row r="113">
          <cell r="E113" t="str">
            <v>нет</v>
          </cell>
          <cell r="L113">
            <v>0</v>
          </cell>
          <cell r="M113">
            <v>0</v>
          </cell>
          <cell r="O113">
            <v>0</v>
          </cell>
          <cell r="Q113">
            <v>0</v>
          </cell>
          <cell r="V113">
            <v>0</v>
          </cell>
          <cell r="X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G113">
            <v>0</v>
          </cell>
          <cell r="AI113">
            <v>0</v>
          </cell>
          <cell r="AN113">
            <v>0</v>
          </cell>
          <cell r="AP113">
            <v>0</v>
          </cell>
          <cell r="AR113">
            <v>0</v>
          </cell>
        </row>
        <row r="114">
          <cell r="E114" t="str">
            <v>нет</v>
          </cell>
          <cell r="L114">
            <v>14.2</v>
          </cell>
          <cell r="M114">
            <v>14.2</v>
          </cell>
          <cell r="N114">
            <v>14.2</v>
          </cell>
          <cell r="O114">
            <v>14.2</v>
          </cell>
          <cell r="P114">
            <v>14.2</v>
          </cell>
          <cell r="Q114">
            <v>14.2</v>
          </cell>
          <cell r="U114">
            <v>14.2</v>
          </cell>
          <cell r="V114">
            <v>14.2</v>
          </cell>
          <cell r="W114">
            <v>14.2</v>
          </cell>
          <cell r="X114">
            <v>14.2</v>
          </cell>
          <cell r="Y114">
            <v>14.2</v>
          </cell>
          <cell r="Z114">
            <v>14.2</v>
          </cell>
          <cell r="AA114">
            <v>42.599999999999994</v>
          </cell>
          <cell r="AB114">
            <v>42.599999999999994</v>
          </cell>
          <cell r="AD114">
            <v>14.2</v>
          </cell>
          <cell r="AE114">
            <v>14.2</v>
          </cell>
          <cell r="AF114">
            <v>14.2</v>
          </cell>
          <cell r="AG114">
            <v>14.2</v>
          </cell>
          <cell r="AH114">
            <v>14.2</v>
          </cell>
          <cell r="AI114">
            <v>14.2</v>
          </cell>
          <cell r="AM114">
            <v>14.2</v>
          </cell>
          <cell r="AN114">
            <v>14.2</v>
          </cell>
          <cell r="AO114">
            <v>14.2</v>
          </cell>
          <cell r="AP114">
            <v>14.2</v>
          </cell>
          <cell r="AQ114">
            <v>14.2</v>
          </cell>
          <cell r="AR114">
            <v>14.2</v>
          </cell>
        </row>
        <row r="115">
          <cell r="E115">
            <v>0.18</v>
          </cell>
          <cell r="L115">
            <v>128.49019999999999</v>
          </cell>
          <cell r="M115">
            <v>128.49019999999999</v>
          </cell>
          <cell r="N115">
            <v>42.48</v>
          </cell>
          <cell r="O115">
            <v>42.48</v>
          </cell>
          <cell r="P115">
            <v>42.48</v>
          </cell>
          <cell r="Q115">
            <v>42.48</v>
          </cell>
          <cell r="U115">
            <v>42.48</v>
          </cell>
          <cell r="V115">
            <v>42.48</v>
          </cell>
          <cell r="W115">
            <v>67.366200000000006</v>
          </cell>
          <cell r="X115">
            <v>67.366200000000006</v>
          </cell>
          <cell r="Y115">
            <v>48.958199999999998</v>
          </cell>
          <cell r="Z115">
            <v>48.958199999999998</v>
          </cell>
          <cell r="AA115">
            <v>158.80440000000002</v>
          </cell>
          <cell r="AB115">
            <v>158.80440000000002</v>
          </cell>
          <cell r="AD115">
            <v>42.48</v>
          </cell>
          <cell r="AE115">
            <v>42.48</v>
          </cell>
          <cell r="AF115">
            <v>42.48</v>
          </cell>
          <cell r="AG115">
            <v>42.48</v>
          </cell>
          <cell r="AH115">
            <v>52.344799999999999</v>
          </cell>
          <cell r="AI115">
            <v>52.344799999999999</v>
          </cell>
          <cell r="AM115">
            <v>42.48</v>
          </cell>
          <cell r="AN115">
            <v>42.48</v>
          </cell>
          <cell r="AO115">
            <v>44.875399999999999</v>
          </cell>
          <cell r="AP115">
            <v>44.875399999999999</v>
          </cell>
          <cell r="AQ115">
            <v>42.48</v>
          </cell>
          <cell r="AR115">
            <v>42.48</v>
          </cell>
        </row>
        <row r="116">
          <cell r="E116">
            <v>0.18</v>
          </cell>
          <cell r="M116">
            <v>0</v>
          </cell>
          <cell r="O116">
            <v>0</v>
          </cell>
          <cell r="Q116">
            <v>0</v>
          </cell>
          <cell r="V116">
            <v>0</v>
          </cell>
          <cell r="X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0</v>
          </cell>
          <cell r="AG116">
            <v>0</v>
          </cell>
          <cell r="AI116">
            <v>0</v>
          </cell>
          <cell r="AN116">
            <v>0</v>
          </cell>
          <cell r="AP116">
            <v>0</v>
          </cell>
          <cell r="AR116">
            <v>0</v>
          </cell>
        </row>
        <row r="117">
          <cell r="E117" t="str">
            <v>нет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1.5</v>
          </cell>
          <cell r="Q117">
            <v>1.5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1.5</v>
          </cell>
          <cell r="Z117">
            <v>1.5</v>
          </cell>
          <cell r="AA117">
            <v>1.5</v>
          </cell>
          <cell r="AB117">
            <v>1.5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1.5</v>
          </cell>
          <cell r="AI117">
            <v>1.5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1.5</v>
          </cell>
          <cell r="AR117">
            <v>1.5</v>
          </cell>
        </row>
        <row r="118">
          <cell r="E118">
            <v>0.18</v>
          </cell>
          <cell r="L118">
            <v>51.919999999999995</v>
          </cell>
          <cell r="M118">
            <v>51.919999999999995</v>
          </cell>
          <cell r="N118">
            <v>51.919999999999995</v>
          </cell>
          <cell r="O118">
            <v>51.919999999999995</v>
          </cell>
          <cell r="P118">
            <v>51.919999999999995</v>
          </cell>
          <cell r="Q118">
            <v>51.919999999999995</v>
          </cell>
          <cell r="U118">
            <v>51.919999999999995</v>
          </cell>
          <cell r="V118">
            <v>51.919999999999995</v>
          </cell>
          <cell r="W118">
            <v>51.919999999999995</v>
          </cell>
          <cell r="X118">
            <v>51.919999999999995</v>
          </cell>
          <cell r="Y118">
            <v>51.919999999999995</v>
          </cell>
          <cell r="Z118">
            <v>51.919999999999995</v>
          </cell>
          <cell r="AA118">
            <v>155.76</v>
          </cell>
          <cell r="AB118">
            <v>155.76</v>
          </cell>
          <cell r="AD118">
            <v>51.919999999999995</v>
          </cell>
          <cell r="AE118">
            <v>51.919999999999995</v>
          </cell>
          <cell r="AF118">
            <v>51.919999999999995</v>
          </cell>
          <cell r="AG118">
            <v>51.919999999999995</v>
          </cell>
          <cell r="AH118">
            <v>51.919999999999995</v>
          </cell>
          <cell r="AI118">
            <v>51.919999999999995</v>
          </cell>
          <cell r="AM118">
            <v>51.919999999999995</v>
          </cell>
          <cell r="AN118">
            <v>51.919999999999995</v>
          </cell>
          <cell r="AO118">
            <v>51.919999999999995</v>
          </cell>
          <cell r="AP118">
            <v>51.919999999999995</v>
          </cell>
          <cell r="AQ118">
            <v>51.919999999999995</v>
          </cell>
          <cell r="AR118">
            <v>51.919999999999995</v>
          </cell>
        </row>
        <row r="119">
          <cell r="E119">
            <v>0.18</v>
          </cell>
          <cell r="L119">
            <v>7.08</v>
          </cell>
          <cell r="M119">
            <v>7.08</v>
          </cell>
          <cell r="N119">
            <v>7.08</v>
          </cell>
          <cell r="O119">
            <v>7.08</v>
          </cell>
          <cell r="P119">
            <v>7.08</v>
          </cell>
          <cell r="Q119">
            <v>7.08</v>
          </cell>
          <cell r="U119">
            <v>7.08</v>
          </cell>
          <cell r="V119">
            <v>7.08</v>
          </cell>
          <cell r="W119">
            <v>7.08</v>
          </cell>
          <cell r="X119">
            <v>7.08</v>
          </cell>
          <cell r="Y119">
            <v>7.08</v>
          </cell>
          <cell r="Z119">
            <v>7.08</v>
          </cell>
          <cell r="AA119">
            <v>21.240000000000002</v>
          </cell>
          <cell r="AB119">
            <v>21.240000000000002</v>
          </cell>
          <cell r="AD119">
            <v>7.08</v>
          </cell>
          <cell r="AE119">
            <v>7.08</v>
          </cell>
          <cell r="AF119">
            <v>7.08</v>
          </cell>
          <cell r="AG119">
            <v>7.08</v>
          </cell>
          <cell r="AH119">
            <v>7.08</v>
          </cell>
          <cell r="AI119">
            <v>7.08</v>
          </cell>
          <cell r="AM119">
            <v>7.08</v>
          </cell>
          <cell r="AN119">
            <v>7.08</v>
          </cell>
          <cell r="AO119">
            <v>7.08</v>
          </cell>
          <cell r="AP119">
            <v>7.08</v>
          </cell>
          <cell r="AQ119">
            <v>7.08</v>
          </cell>
          <cell r="AR119">
            <v>7.08</v>
          </cell>
        </row>
        <row r="120">
          <cell r="E120">
            <v>0.18</v>
          </cell>
          <cell r="L120">
            <v>0.22419999999999998</v>
          </cell>
          <cell r="M120">
            <v>0.22419999999999998</v>
          </cell>
          <cell r="N120">
            <v>0.22419999999999998</v>
          </cell>
          <cell r="O120">
            <v>0.22419999999999998</v>
          </cell>
          <cell r="P120">
            <v>0.22419999999999998</v>
          </cell>
          <cell r="Q120">
            <v>0.22419999999999998</v>
          </cell>
          <cell r="U120">
            <v>0.22419999999999998</v>
          </cell>
          <cell r="V120">
            <v>0.22419999999999998</v>
          </cell>
          <cell r="W120">
            <v>0.22419999999999998</v>
          </cell>
          <cell r="X120">
            <v>0.22419999999999998</v>
          </cell>
          <cell r="Y120">
            <v>3.4573999999999998</v>
          </cell>
          <cell r="Z120">
            <v>3.4573999999999998</v>
          </cell>
          <cell r="AA120">
            <v>3.9057999999999997</v>
          </cell>
          <cell r="AB120">
            <v>3.9057999999999997</v>
          </cell>
          <cell r="AD120">
            <v>0.22419999999999998</v>
          </cell>
          <cell r="AE120">
            <v>0.22419999999999998</v>
          </cell>
          <cell r="AF120">
            <v>0.22419999999999998</v>
          </cell>
          <cell r="AG120">
            <v>0.22419999999999998</v>
          </cell>
          <cell r="AH120">
            <v>0.22419999999999998</v>
          </cell>
          <cell r="AI120">
            <v>0.22419999999999998</v>
          </cell>
          <cell r="AM120">
            <v>0.22419999999999998</v>
          </cell>
          <cell r="AN120">
            <v>0.22419999999999998</v>
          </cell>
          <cell r="AO120">
            <v>0.22419999999999998</v>
          </cell>
          <cell r="AP120">
            <v>0.22419999999999998</v>
          </cell>
          <cell r="AQ120">
            <v>3.4573999999999998</v>
          </cell>
          <cell r="AR120">
            <v>3.4573999999999998</v>
          </cell>
        </row>
        <row r="121">
          <cell r="E121">
            <v>0.18</v>
          </cell>
          <cell r="L121">
            <v>67.366200000000006</v>
          </cell>
          <cell r="M121">
            <v>67.366200000000006</v>
          </cell>
          <cell r="N121">
            <v>67.366200000000006</v>
          </cell>
          <cell r="O121">
            <v>67.366200000000006</v>
          </cell>
          <cell r="P121">
            <v>67.366200000000006</v>
          </cell>
          <cell r="Q121">
            <v>67.366200000000006</v>
          </cell>
          <cell r="U121">
            <v>67.366200000000006</v>
          </cell>
          <cell r="V121">
            <v>67.366200000000006</v>
          </cell>
          <cell r="W121">
            <v>58.669599999999996</v>
          </cell>
          <cell r="X121">
            <v>58.669599999999996</v>
          </cell>
          <cell r="Y121">
            <v>58.669599999999996</v>
          </cell>
          <cell r="Z121">
            <v>58.669599999999996</v>
          </cell>
          <cell r="AA121">
            <v>184.7054</v>
          </cell>
          <cell r="AB121">
            <v>184.7054</v>
          </cell>
          <cell r="AD121">
            <v>58.669599999999996</v>
          </cell>
          <cell r="AE121">
            <v>58.669599999999996</v>
          </cell>
          <cell r="AF121">
            <v>58.669599999999996</v>
          </cell>
          <cell r="AG121">
            <v>58.669599999999996</v>
          </cell>
          <cell r="AH121">
            <v>58.669599999999996</v>
          </cell>
          <cell r="AI121">
            <v>58.669599999999996</v>
          </cell>
          <cell r="AM121">
            <v>67.366200000000006</v>
          </cell>
          <cell r="AN121">
            <v>67.366200000000006</v>
          </cell>
          <cell r="AO121">
            <v>67.366200000000006</v>
          </cell>
          <cell r="AP121">
            <v>67.366200000000006</v>
          </cell>
          <cell r="AQ121">
            <v>67.366200000000006</v>
          </cell>
          <cell r="AR121">
            <v>67.366200000000006</v>
          </cell>
        </row>
        <row r="122">
          <cell r="E122" t="str">
            <v>нет</v>
          </cell>
          <cell r="M122">
            <v>0</v>
          </cell>
          <cell r="O122">
            <v>0</v>
          </cell>
          <cell r="Q122">
            <v>0</v>
          </cell>
          <cell r="V122">
            <v>0</v>
          </cell>
          <cell r="X122">
            <v>0</v>
          </cell>
          <cell r="Z122">
            <v>0</v>
          </cell>
          <cell r="AA122">
            <v>0</v>
          </cell>
          <cell r="AB122">
            <v>0</v>
          </cell>
          <cell r="AE122">
            <v>0</v>
          </cell>
          <cell r="AG122">
            <v>0</v>
          </cell>
          <cell r="AI122">
            <v>0</v>
          </cell>
          <cell r="AN122">
            <v>0</v>
          </cell>
          <cell r="AP122">
            <v>0</v>
          </cell>
          <cell r="AR122">
            <v>0</v>
          </cell>
        </row>
        <row r="123">
          <cell r="E123" t="str">
            <v>нет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310.98</v>
          </cell>
          <cell r="Q123">
            <v>310.98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</row>
        <row r="124">
          <cell r="E124" t="str">
            <v>нет</v>
          </cell>
          <cell r="L124">
            <v>7</v>
          </cell>
          <cell r="M124">
            <v>7</v>
          </cell>
          <cell r="N124">
            <v>5</v>
          </cell>
          <cell r="O124">
            <v>5</v>
          </cell>
          <cell r="P124">
            <v>5</v>
          </cell>
          <cell r="Q124">
            <v>5</v>
          </cell>
          <cell r="U124">
            <v>7</v>
          </cell>
          <cell r="V124">
            <v>7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17</v>
          </cell>
          <cell r="AB124">
            <v>17</v>
          </cell>
          <cell r="AD124">
            <v>7</v>
          </cell>
          <cell r="AE124">
            <v>7</v>
          </cell>
          <cell r="AF124">
            <v>5</v>
          </cell>
          <cell r="AG124">
            <v>5</v>
          </cell>
          <cell r="AH124">
            <v>5</v>
          </cell>
          <cell r="AI124">
            <v>5</v>
          </cell>
          <cell r="AM124">
            <v>7</v>
          </cell>
          <cell r="AN124">
            <v>7</v>
          </cell>
          <cell r="AO124">
            <v>5</v>
          </cell>
          <cell r="AP124">
            <v>5</v>
          </cell>
          <cell r="AQ124">
            <v>5</v>
          </cell>
          <cell r="AR124">
            <v>5</v>
          </cell>
        </row>
        <row r="125">
          <cell r="E125">
            <v>0.18</v>
          </cell>
          <cell r="M125">
            <v>0</v>
          </cell>
          <cell r="O125">
            <v>0</v>
          </cell>
          <cell r="Q125">
            <v>0</v>
          </cell>
          <cell r="V125">
            <v>0</v>
          </cell>
          <cell r="X125">
            <v>0</v>
          </cell>
          <cell r="Z125">
            <v>0</v>
          </cell>
          <cell r="AA125">
            <v>0</v>
          </cell>
          <cell r="AB125">
            <v>0</v>
          </cell>
          <cell r="AE125">
            <v>0</v>
          </cell>
          <cell r="AG125">
            <v>0</v>
          </cell>
          <cell r="AI125">
            <v>0</v>
          </cell>
          <cell r="AN125">
            <v>0</v>
          </cell>
          <cell r="AP125">
            <v>0</v>
          </cell>
          <cell r="AR125">
            <v>0</v>
          </cell>
        </row>
        <row r="126">
          <cell r="E126">
            <v>0.18</v>
          </cell>
          <cell r="L126">
            <v>21.464200000000002</v>
          </cell>
          <cell r="M126">
            <v>21.464200000000002</v>
          </cell>
          <cell r="N126">
            <v>20.685400000000001</v>
          </cell>
          <cell r="O126">
            <v>20.685400000000001</v>
          </cell>
          <cell r="P126">
            <v>21.747399999999999</v>
          </cell>
          <cell r="Q126">
            <v>21.747399999999999</v>
          </cell>
          <cell r="U126">
            <v>173.62519999999998</v>
          </cell>
          <cell r="V126">
            <v>173.62519999999998</v>
          </cell>
          <cell r="W126">
            <v>65.430999999999997</v>
          </cell>
          <cell r="X126">
            <v>65.430999999999997</v>
          </cell>
          <cell r="Y126">
            <v>766.5634</v>
          </cell>
          <cell r="Z126">
            <v>766.5634</v>
          </cell>
          <cell r="AA126">
            <v>1005.6196</v>
          </cell>
          <cell r="AB126">
            <v>1005.6196</v>
          </cell>
          <cell r="AD126">
            <v>94.942799999999991</v>
          </cell>
          <cell r="AE126">
            <v>94.942799999999991</v>
          </cell>
          <cell r="AF126">
            <v>99.827999999999989</v>
          </cell>
          <cell r="AG126">
            <v>99.827999999999989</v>
          </cell>
          <cell r="AH126">
            <v>94.978199999999987</v>
          </cell>
          <cell r="AI126">
            <v>94.978199999999987</v>
          </cell>
          <cell r="AM126">
            <v>49.8078</v>
          </cell>
          <cell r="AN126">
            <v>49.8078</v>
          </cell>
          <cell r="AO126">
            <v>37.464999999999996</v>
          </cell>
          <cell r="AP126">
            <v>37.464999999999996</v>
          </cell>
          <cell r="AQ126">
            <v>44.143799999999992</v>
          </cell>
          <cell r="AR126">
            <v>44.143799999999992</v>
          </cell>
        </row>
        <row r="127">
          <cell r="E127">
            <v>0.18</v>
          </cell>
          <cell r="M127">
            <v>0</v>
          </cell>
          <cell r="O127">
            <v>0</v>
          </cell>
          <cell r="Q127">
            <v>0</v>
          </cell>
          <cell r="V127">
            <v>0</v>
          </cell>
          <cell r="X127">
            <v>0</v>
          </cell>
          <cell r="Z127">
            <v>0</v>
          </cell>
          <cell r="AA127">
            <v>0</v>
          </cell>
          <cell r="AB127">
            <v>0</v>
          </cell>
          <cell r="AE127">
            <v>0</v>
          </cell>
          <cell r="AG127">
            <v>0</v>
          </cell>
          <cell r="AI127">
            <v>0</v>
          </cell>
          <cell r="AN127">
            <v>0</v>
          </cell>
          <cell r="AP127">
            <v>0</v>
          </cell>
          <cell r="AR127">
            <v>0</v>
          </cell>
        </row>
        <row r="128">
          <cell r="E128">
            <v>0.18</v>
          </cell>
          <cell r="L128">
            <v>98.53</v>
          </cell>
          <cell r="M128">
            <v>98.53</v>
          </cell>
          <cell r="N128">
            <v>288.53359999999998</v>
          </cell>
          <cell r="O128">
            <v>288.53359999999998</v>
          </cell>
          <cell r="P128">
            <v>246.91499999999999</v>
          </cell>
          <cell r="Q128">
            <v>246.91499999999999</v>
          </cell>
          <cell r="U128">
            <v>173.77859999999998</v>
          </cell>
          <cell r="V128">
            <v>173.77859999999998</v>
          </cell>
          <cell r="W128">
            <v>85.325800000000001</v>
          </cell>
          <cell r="X128">
            <v>85.325800000000001</v>
          </cell>
          <cell r="Y128">
            <v>98.647999999999996</v>
          </cell>
          <cell r="Z128">
            <v>98.647999999999996</v>
          </cell>
          <cell r="AA128">
            <v>357.75239999999997</v>
          </cell>
          <cell r="AB128">
            <v>357.75239999999997</v>
          </cell>
          <cell r="AD128">
            <v>107.74579999999999</v>
          </cell>
          <cell r="AE128">
            <v>107.74579999999999</v>
          </cell>
          <cell r="AF128">
            <v>85.325799999999987</v>
          </cell>
          <cell r="AG128">
            <v>85.325799999999987</v>
          </cell>
          <cell r="AH128">
            <v>98.647999999999996</v>
          </cell>
          <cell r="AI128">
            <v>98.647999999999996</v>
          </cell>
          <cell r="AM128">
            <v>90.045799999999986</v>
          </cell>
          <cell r="AN128">
            <v>90.045799999999986</v>
          </cell>
          <cell r="AO128">
            <v>85.325799999999987</v>
          </cell>
          <cell r="AP128">
            <v>85.325799999999987</v>
          </cell>
          <cell r="AQ128">
            <v>153.7304</v>
          </cell>
          <cell r="AR128">
            <v>153.7304</v>
          </cell>
        </row>
        <row r="129">
          <cell r="E129" t="str">
            <v>нет</v>
          </cell>
          <cell r="L129">
            <v>6.18</v>
          </cell>
          <cell r="M129">
            <v>6.18</v>
          </cell>
          <cell r="N129">
            <v>8.16</v>
          </cell>
          <cell r="O129">
            <v>8.16</v>
          </cell>
          <cell r="P129">
            <v>10.119999999999999</v>
          </cell>
          <cell r="Q129">
            <v>10.119999999999999</v>
          </cell>
          <cell r="U129">
            <v>15.4</v>
          </cell>
          <cell r="V129">
            <v>15.4</v>
          </cell>
          <cell r="W129">
            <v>12.42</v>
          </cell>
          <cell r="X129">
            <v>12.42</v>
          </cell>
          <cell r="Y129">
            <v>11.1</v>
          </cell>
          <cell r="Z129">
            <v>11.1</v>
          </cell>
          <cell r="AA129">
            <v>38.92</v>
          </cell>
          <cell r="AB129">
            <v>38.92</v>
          </cell>
          <cell r="AD129">
            <v>13.44</v>
          </cell>
          <cell r="AE129">
            <v>13.44</v>
          </cell>
          <cell r="AF129">
            <v>14.01</v>
          </cell>
          <cell r="AG129">
            <v>14.01</v>
          </cell>
          <cell r="AH129">
            <v>9.83</v>
          </cell>
          <cell r="AI129">
            <v>9.83</v>
          </cell>
          <cell r="AM129">
            <v>15.89</v>
          </cell>
          <cell r="AN129">
            <v>15.89</v>
          </cell>
          <cell r="AO129">
            <v>7.57</v>
          </cell>
          <cell r="AP129">
            <v>7.57</v>
          </cell>
          <cell r="AQ129">
            <v>2.39</v>
          </cell>
          <cell r="AR129">
            <v>2.39</v>
          </cell>
        </row>
        <row r="130">
          <cell r="E130" t="str">
            <v>нет</v>
          </cell>
          <cell r="L130">
            <v>15</v>
          </cell>
          <cell r="M130">
            <v>15</v>
          </cell>
          <cell r="N130">
            <v>15</v>
          </cell>
          <cell r="O130">
            <v>15</v>
          </cell>
          <cell r="P130">
            <v>15</v>
          </cell>
          <cell r="Q130">
            <v>15</v>
          </cell>
          <cell r="U130">
            <v>15</v>
          </cell>
          <cell r="V130">
            <v>15</v>
          </cell>
          <cell r="W130">
            <v>15</v>
          </cell>
          <cell r="X130">
            <v>15</v>
          </cell>
          <cell r="Y130">
            <v>15</v>
          </cell>
          <cell r="Z130">
            <v>15</v>
          </cell>
          <cell r="AA130">
            <v>45</v>
          </cell>
          <cell r="AB130">
            <v>45</v>
          </cell>
          <cell r="AD130">
            <v>15</v>
          </cell>
          <cell r="AE130">
            <v>15</v>
          </cell>
          <cell r="AF130">
            <v>15</v>
          </cell>
          <cell r="AG130">
            <v>15</v>
          </cell>
          <cell r="AH130">
            <v>15</v>
          </cell>
          <cell r="AI130">
            <v>15</v>
          </cell>
          <cell r="AM130">
            <v>15</v>
          </cell>
          <cell r="AN130">
            <v>15</v>
          </cell>
          <cell r="AO130">
            <v>15</v>
          </cell>
          <cell r="AP130">
            <v>15</v>
          </cell>
          <cell r="AQ130">
            <v>75</v>
          </cell>
          <cell r="AR130">
            <v>75</v>
          </cell>
        </row>
        <row r="131">
          <cell r="E131">
            <v>0.18</v>
          </cell>
          <cell r="M131">
            <v>0</v>
          </cell>
          <cell r="O131">
            <v>0</v>
          </cell>
          <cell r="Q131">
            <v>0</v>
          </cell>
          <cell r="V131">
            <v>0</v>
          </cell>
          <cell r="X131">
            <v>0</v>
          </cell>
          <cell r="Z131">
            <v>0</v>
          </cell>
          <cell r="AA131">
            <v>0</v>
          </cell>
          <cell r="AB131">
            <v>0</v>
          </cell>
          <cell r="AE131">
            <v>0</v>
          </cell>
          <cell r="AG131">
            <v>0</v>
          </cell>
          <cell r="AI131">
            <v>0</v>
          </cell>
          <cell r="AN131">
            <v>0</v>
          </cell>
          <cell r="AP131">
            <v>0</v>
          </cell>
          <cell r="AR131">
            <v>0</v>
          </cell>
        </row>
        <row r="132">
          <cell r="E132">
            <v>0.18</v>
          </cell>
          <cell r="M132">
            <v>0</v>
          </cell>
          <cell r="O132">
            <v>0</v>
          </cell>
          <cell r="Q132">
            <v>0</v>
          </cell>
          <cell r="V132">
            <v>0</v>
          </cell>
          <cell r="X132">
            <v>0</v>
          </cell>
          <cell r="Z132">
            <v>0</v>
          </cell>
          <cell r="AA132">
            <v>0</v>
          </cell>
          <cell r="AB132">
            <v>0</v>
          </cell>
          <cell r="AE132">
            <v>0</v>
          </cell>
          <cell r="AG132">
            <v>0</v>
          </cell>
          <cell r="AI132">
            <v>0</v>
          </cell>
          <cell r="AN132">
            <v>0</v>
          </cell>
          <cell r="AP132">
            <v>0</v>
          </cell>
          <cell r="AR132">
            <v>0</v>
          </cell>
        </row>
        <row r="133">
          <cell r="E133" t="str">
            <v>нет</v>
          </cell>
          <cell r="M133">
            <v>0</v>
          </cell>
          <cell r="O133">
            <v>0</v>
          </cell>
          <cell r="Q133">
            <v>0</v>
          </cell>
          <cell r="V133">
            <v>0</v>
          </cell>
          <cell r="X133">
            <v>0</v>
          </cell>
          <cell r="Z133">
            <v>0</v>
          </cell>
          <cell r="AA133">
            <v>0</v>
          </cell>
          <cell r="AB133">
            <v>0</v>
          </cell>
          <cell r="AE133">
            <v>0</v>
          </cell>
          <cell r="AG133">
            <v>0</v>
          </cell>
          <cell r="AI133">
            <v>0</v>
          </cell>
          <cell r="AN133">
            <v>0</v>
          </cell>
          <cell r="AP133">
            <v>0</v>
          </cell>
          <cell r="AR133">
            <v>0</v>
          </cell>
        </row>
        <row r="134">
          <cell r="E134" t="str">
            <v>нет</v>
          </cell>
          <cell r="L134">
            <v>20</v>
          </cell>
          <cell r="M134">
            <v>20</v>
          </cell>
          <cell r="N134">
            <v>20</v>
          </cell>
          <cell r="O134">
            <v>20</v>
          </cell>
          <cell r="P134">
            <v>20</v>
          </cell>
          <cell r="Q134">
            <v>20</v>
          </cell>
          <cell r="U134">
            <v>20</v>
          </cell>
          <cell r="V134">
            <v>20</v>
          </cell>
          <cell r="W134">
            <v>20</v>
          </cell>
          <cell r="X134">
            <v>20</v>
          </cell>
          <cell r="Y134">
            <v>20</v>
          </cell>
          <cell r="Z134">
            <v>20</v>
          </cell>
          <cell r="AA134">
            <v>60</v>
          </cell>
          <cell r="AB134">
            <v>60</v>
          </cell>
          <cell r="AD134">
            <v>20</v>
          </cell>
          <cell r="AE134">
            <v>20</v>
          </cell>
          <cell r="AF134">
            <v>20</v>
          </cell>
          <cell r="AG134">
            <v>20</v>
          </cell>
          <cell r="AH134">
            <v>20</v>
          </cell>
          <cell r="AI134">
            <v>20</v>
          </cell>
          <cell r="AM134">
            <v>20</v>
          </cell>
          <cell r="AN134">
            <v>20</v>
          </cell>
          <cell r="AO134">
            <v>20</v>
          </cell>
          <cell r="AP134">
            <v>20</v>
          </cell>
          <cell r="AQ134">
            <v>20</v>
          </cell>
          <cell r="AR134">
            <v>20</v>
          </cell>
        </row>
        <row r="135">
          <cell r="E135" t="str">
            <v>нет</v>
          </cell>
          <cell r="M135">
            <v>0</v>
          </cell>
          <cell r="O135">
            <v>0</v>
          </cell>
          <cell r="Q135">
            <v>0</v>
          </cell>
          <cell r="V135">
            <v>0</v>
          </cell>
          <cell r="X135">
            <v>0</v>
          </cell>
          <cell r="Z135">
            <v>0</v>
          </cell>
          <cell r="AA135">
            <v>0</v>
          </cell>
          <cell r="AB135">
            <v>0</v>
          </cell>
          <cell r="AE135">
            <v>0</v>
          </cell>
          <cell r="AG135">
            <v>0</v>
          </cell>
          <cell r="AI135">
            <v>0</v>
          </cell>
          <cell r="AN135">
            <v>0</v>
          </cell>
          <cell r="AP135">
            <v>0</v>
          </cell>
          <cell r="AQ135">
            <v>57.6</v>
          </cell>
          <cell r="AR135">
            <v>57.6</v>
          </cell>
        </row>
        <row r="136">
          <cell r="E136" t="str">
            <v>нет</v>
          </cell>
          <cell r="M136">
            <v>0</v>
          </cell>
          <cell r="O136">
            <v>0</v>
          </cell>
          <cell r="Q136">
            <v>0</v>
          </cell>
          <cell r="V136">
            <v>0</v>
          </cell>
          <cell r="X136">
            <v>0</v>
          </cell>
          <cell r="Z136">
            <v>0</v>
          </cell>
          <cell r="AA136">
            <v>0</v>
          </cell>
          <cell r="AB136">
            <v>0</v>
          </cell>
          <cell r="AE136">
            <v>0</v>
          </cell>
          <cell r="AG136">
            <v>0</v>
          </cell>
          <cell r="AI136">
            <v>0</v>
          </cell>
          <cell r="AN136">
            <v>0</v>
          </cell>
          <cell r="AP136">
            <v>0</v>
          </cell>
          <cell r="AR136">
            <v>0</v>
          </cell>
        </row>
        <row r="137">
          <cell r="E137" t="str">
            <v>нет</v>
          </cell>
          <cell r="M137">
            <v>3000</v>
          </cell>
          <cell r="N137">
            <v>0</v>
          </cell>
          <cell r="O137">
            <v>3000</v>
          </cell>
          <cell r="P137">
            <v>0</v>
          </cell>
          <cell r="Q137">
            <v>3000</v>
          </cell>
          <cell r="W137">
            <v>0</v>
          </cell>
          <cell r="Y137">
            <v>0</v>
          </cell>
          <cell r="AA137">
            <v>0</v>
          </cell>
          <cell r="AB137">
            <v>0</v>
          </cell>
          <cell r="AF137">
            <v>0</v>
          </cell>
          <cell r="AN137">
            <v>3000</v>
          </cell>
          <cell r="AO137">
            <v>0</v>
          </cell>
          <cell r="AP137">
            <v>3000</v>
          </cell>
          <cell r="AQ137">
            <v>0</v>
          </cell>
          <cell r="AR137">
            <v>3000</v>
          </cell>
        </row>
        <row r="138">
          <cell r="L138">
            <v>4.4603999999999999</v>
          </cell>
          <cell r="M138">
            <v>4.4603999999999999</v>
          </cell>
          <cell r="N138">
            <v>4.4603999999999999</v>
          </cell>
          <cell r="O138">
            <v>4.4603999999999999</v>
          </cell>
          <cell r="P138">
            <v>4.4603999999999999</v>
          </cell>
          <cell r="Q138">
            <v>4.4603999999999999</v>
          </cell>
          <cell r="U138">
            <v>4.0827999999999998</v>
          </cell>
          <cell r="V138">
            <v>4.0827999999999998</v>
          </cell>
          <cell r="W138">
            <v>100.08759999999999</v>
          </cell>
          <cell r="X138">
            <v>100.08759999999999</v>
          </cell>
          <cell r="Y138">
            <v>4.0827999999999998</v>
          </cell>
          <cell r="Z138">
            <v>4.0827999999999998</v>
          </cell>
          <cell r="AA138">
            <v>108.25320000000001</v>
          </cell>
          <cell r="AB138">
            <v>108.25320000000001</v>
          </cell>
          <cell r="AD138">
            <v>4.0827999999999998</v>
          </cell>
          <cell r="AE138">
            <v>4.0827999999999998</v>
          </cell>
          <cell r="AF138">
            <v>4.0827999999999998</v>
          </cell>
          <cell r="AG138">
            <v>4.0827999999999998</v>
          </cell>
          <cell r="AH138">
            <v>4.0827999999999998</v>
          </cell>
          <cell r="AI138">
            <v>4.0827999999999998</v>
          </cell>
          <cell r="AM138">
            <v>4.4603999999999999</v>
          </cell>
          <cell r="AN138">
            <v>4.4603999999999999</v>
          </cell>
          <cell r="AO138">
            <v>4.4603999999999999</v>
          </cell>
          <cell r="AP138">
            <v>4.4603999999999999</v>
          </cell>
          <cell r="AQ138">
            <v>4.4603999999999999</v>
          </cell>
          <cell r="AR138">
            <v>4.4603999999999999</v>
          </cell>
        </row>
        <row r="139">
          <cell r="E139">
            <v>0.18</v>
          </cell>
          <cell r="L139">
            <v>4.4603999999999999</v>
          </cell>
          <cell r="M139">
            <v>4.4603999999999999</v>
          </cell>
          <cell r="N139">
            <v>4.4603999999999999</v>
          </cell>
          <cell r="O139">
            <v>4.4603999999999999</v>
          </cell>
          <cell r="P139">
            <v>4.4603999999999999</v>
          </cell>
          <cell r="Q139">
            <v>4.4603999999999999</v>
          </cell>
          <cell r="U139">
            <v>4.0827999999999998</v>
          </cell>
          <cell r="V139">
            <v>4.0827999999999998</v>
          </cell>
          <cell r="W139">
            <v>100.08759999999999</v>
          </cell>
          <cell r="X139">
            <v>100.08759999999999</v>
          </cell>
          <cell r="Y139">
            <v>4.0827999999999998</v>
          </cell>
          <cell r="Z139">
            <v>4.0827999999999998</v>
          </cell>
          <cell r="AA139">
            <v>108.25320000000001</v>
          </cell>
          <cell r="AB139">
            <v>108.25320000000001</v>
          </cell>
          <cell r="AD139">
            <v>4.0827999999999998</v>
          </cell>
          <cell r="AE139">
            <v>4.0827999999999998</v>
          </cell>
          <cell r="AF139">
            <v>4.0827999999999998</v>
          </cell>
          <cell r="AG139">
            <v>4.0827999999999998</v>
          </cell>
          <cell r="AH139">
            <v>4.0827999999999998</v>
          </cell>
          <cell r="AI139">
            <v>4.0827999999999998</v>
          </cell>
          <cell r="AM139">
            <v>4.4603999999999999</v>
          </cell>
          <cell r="AN139">
            <v>4.4603999999999999</v>
          </cell>
          <cell r="AO139">
            <v>4.4603999999999999</v>
          </cell>
          <cell r="AP139">
            <v>4.4603999999999999</v>
          </cell>
          <cell r="AQ139">
            <v>4.4603999999999999</v>
          </cell>
          <cell r="AR139">
            <v>4.4603999999999999</v>
          </cell>
        </row>
        <row r="140">
          <cell r="AA140">
            <v>0</v>
          </cell>
          <cell r="AB140">
            <v>0</v>
          </cell>
        </row>
        <row r="141">
          <cell r="AA141">
            <v>0</v>
          </cell>
          <cell r="AB141">
            <v>0</v>
          </cell>
        </row>
        <row r="142">
          <cell r="AA142">
            <v>0</v>
          </cell>
          <cell r="AB142">
            <v>0</v>
          </cell>
        </row>
        <row r="143">
          <cell r="L143">
            <v>22265.02697988</v>
          </cell>
          <cell r="M143">
            <v>13828.910348445672</v>
          </cell>
          <cell r="N143">
            <v>18245.756126199674</v>
          </cell>
          <cell r="O143">
            <v>9432.3293581034231</v>
          </cell>
          <cell r="P143">
            <v>12126.97492434</v>
          </cell>
          <cell r="Q143">
            <v>4590.3303508408135</v>
          </cell>
          <cell r="U143">
            <v>-1301.657251718847</v>
          </cell>
          <cell r="V143">
            <v>3882.7833360140212</v>
          </cell>
          <cell r="W143">
            <v>-12002.984433924188</v>
          </cell>
          <cell r="X143">
            <v>5010.7928630206152</v>
          </cell>
          <cell r="Y143">
            <v>-13625.56804881785</v>
          </cell>
          <cell r="Z143">
            <v>-4357.8172143419142</v>
          </cell>
          <cell r="AA143">
            <v>-26930.219734460916</v>
          </cell>
          <cell r="AB143">
            <v>4920.1789846926986</v>
          </cell>
          <cell r="AD143">
            <v>-14126.418938420427</v>
          </cell>
          <cell r="AE143">
            <v>-3221.2163619907078</v>
          </cell>
          <cell r="AF143">
            <v>-13425.922796450635</v>
          </cell>
          <cell r="AG143">
            <v>801.84336296526089</v>
          </cell>
          <cell r="AH143">
            <v>-11790.044492838826</v>
          </cell>
          <cell r="AI143">
            <v>-293.38879351522701</v>
          </cell>
          <cell r="AM143">
            <v>-11352.2408333155</v>
          </cell>
          <cell r="AN143">
            <v>61.675842720065702</v>
          </cell>
          <cell r="AO143">
            <v>11130.516691402503</v>
          </cell>
          <cell r="AP143">
            <v>-3511.3128913191103</v>
          </cell>
          <cell r="AQ143">
            <v>16518.529813942034</v>
          </cell>
          <cell r="AR143">
            <v>-4810.312498514264</v>
          </cell>
        </row>
        <row r="145"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</row>
        <row r="146">
          <cell r="E146">
            <v>0.18</v>
          </cell>
          <cell r="AA146">
            <v>0</v>
          </cell>
          <cell r="AB146">
            <v>0</v>
          </cell>
        </row>
        <row r="147">
          <cell r="E147" t="str">
            <v>нет</v>
          </cell>
          <cell r="AA147">
            <v>0</v>
          </cell>
          <cell r="AB147">
            <v>0</v>
          </cell>
        </row>
        <row r="148">
          <cell r="E148" t="str">
            <v>нет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</row>
        <row r="149">
          <cell r="E149" t="str">
            <v>нет</v>
          </cell>
          <cell r="AA149">
            <v>0</v>
          </cell>
          <cell r="AB149">
            <v>0</v>
          </cell>
        </row>
        <row r="150">
          <cell r="E150" t="str">
            <v>нет</v>
          </cell>
          <cell r="AA150">
            <v>0</v>
          </cell>
          <cell r="AB150">
            <v>0</v>
          </cell>
        </row>
        <row r="151">
          <cell r="E151" t="str">
            <v>нет</v>
          </cell>
          <cell r="AA151">
            <v>0</v>
          </cell>
          <cell r="AB151">
            <v>0</v>
          </cell>
        </row>
        <row r="152">
          <cell r="E152" t="str">
            <v>нет</v>
          </cell>
          <cell r="AA152">
            <v>0</v>
          </cell>
          <cell r="AB152">
            <v>0</v>
          </cell>
        </row>
        <row r="153">
          <cell r="E153" t="str">
            <v>нет</v>
          </cell>
          <cell r="AA153">
            <v>0</v>
          </cell>
          <cell r="AB153">
            <v>0</v>
          </cell>
        </row>
        <row r="154">
          <cell r="E154" t="str">
            <v>нет</v>
          </cell>
          <cell r="AA154">
            <v>0</v>
          </cell>
          <cell r="AB154">
            <v>0</v>
          </cell>
        </row>
        <row r="155">
          <cell r="E155" t="str">
            <v>нет</v>
          </cell>
          <cell r="AA155">
            <v>0</v>
          </cell>
          <cell r="AB155">
            <v>0</v>
          </cell>
        </row>
        <row r="156">
          <cell r="E156" t="str">
            <v>нет</v>
          </cell>
          <cell r="AA156">
            <v>0</v>
          </cell>
          <cell r="AB156">
            <v>0</v>
          </cell>
        </row>
        <row r="157">
          <cell r="E157" t="str">
            <v>нет</v>
          </cell>
          <cell r="AA157">
            <v>0</v>
          </cell>
          <cell r="AB157">
            <v>0</v>
          </cell>
        </row>
        <row r="158">
          <cell r="E158" t="str">
            <v>нет</v>
          </cell>
          <cell r="AA158">
            <v>0</v>
          </cell>
          <cell r="AB158">
            <v>0</v>
          </cell>
        </row>
        <row r="159">
          <cell r="E159" t="str">
            <v>нет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</row>
        <row r="160">
          <cell r="E160" t="str">
            <v>нет</v>
          </cell>
          <cell r="AA160">
            <v>0</v>
          </cell>
          <cell r="AB160">
            <v>0</v>
          </cell>
        </row>
        <row r="161">
          <cell r="E161" t="str">
            <v>нет</v>
          </cell>
          <cell r="AA161">
            <v>0</v>
          </cell>
          <cell r="AB161">
            <v>0</v>
          </cell>
        </row>
        <row r="162"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</row>
        <row r="163">
          <cell r="E163" t="str">
            <v>нет</v>
          </cell>
          <cell r="AA163">
            <v>0</v>
          </cell>
          <cell r="AB163">
            <v>0</v>
          </cell>
        </row>
        <row r="164">
          <cell r="E164" t="str">
            <v>нет</v>
          </cell>
          <cell r="AA164">
            <v>0</v>
          </cell>
          <cell r="AB164">
            <v>0</v>
          </cell>
        </row>
        <row r="165">
          <cell r="E165" t="str">
            <v>нет</v>
          </cell>
          <cell r="AA165">
            <v>0</v>
          </cell>
          <cell r="AB165">
            <v>0</v>
          </cell>
        </row>
        <row r="166">
          <cell r="E166" t="str">
            <v>нет</v>
          </cell>
          <cell r="AA166">
            <v>0</v>
          </cell>
          <cell r="AB166">
            <v>0</v>
          </cell>
        </row>
        <row r="167">
          <cell r="E167" t="str">
            <v>нет</v>
          </cell>
          <cell r="AA167">
            <v>0</v>
          </cell>
          <cell r="AB167">
            <v>0</v>
          </cell>
        </row>
        <row r="168">
          <cell r="E168" t="str">
            <v>нет</v>
          </cell>
          <cell r="AA168">
            <v>0</v>
          </cell>
          <cell r="AB168">
            <v>0</v>
          </cell>
        </row>
        <row r="169">
          <cell r="E169" t="str">
            <v>нет</v>
          </cell>
          <cell r="AA169">
            <v>0</v>
          </cell>
          <cell r="AB169">
            <v>0</v>
          </cell>
        </row>
        <row r="170">
          <cell r="E170" t="str">
            <v>нет</v>
          </cell>
          <cell r="AA170">
            <v>0</v>
          </cell>
          <cell r="AB170">
            <v>0</v>
          </cell>
        </row>
        <row r="171">
          <cell r="E171" t="str">
            <v>нет</v>
          </cell>
          <cell r="AA171">
            <v>0</v>
          </cell>
          <cell r="AB171">
            <v>0</v>
          </cell>
        </row>
        <row r="172"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4"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E175" t="str">
            <v>нет</v>
          </cell>
          <cell r="AA175">
            <v>0</v>
          </cell>
          <cell r="AB175">
            <v>0</v>
          </cell>
        </row>
        <row r="176">
          <cell r="E176" t="str">
            <v>нет</v>
          </cell>
          <cell r="AA176">
            <v>0</v>
          </cell>
          <cell r="AB176">
            <v>0</v>
          </cell>
        </row>
        <row r="177">
          <cell r="E177" t="str">
            <v>нет</v>
          </cell>
          <cell r="AA177">
            <v>0</v>
          </cell>
          <cell r="AB177">
            <v>0</v>
          </cell>
        </row>
        <row r="178">
          <cell r="E178" t="str">
            <v>нет</v>
          </cell>
          <cell r="AA178">
            <v>0</v>
          </cell>
          <cell r="AB178">
            <v>0</v>
          </cell>
        </row>
        <row r="179">
          <cell r="E179" t="str">
            <v>нет</v>
          </cell>
          <cell r="AA179">
            <v>0</v>
          </cell>
          <cell r="AB179">
            <v>0</v>
          </cell>
        </row>
        <row r="180">
          <cell r="L180">
            <v>335.49759999999998</v>
          </cell>
          <cell r="M180">
            <v>335.49759999999998</v>
          </cell>
          <cell r="N180">
            <v>335.49759999999998</v>
          </cell>
          <cell r="O180">
            <v>2335.4976000000001</v>
          </cell>
          <cell r="P180">
            <v>335.49759999999998</v>
          </cell>
          <cell r="Q180">
            <v>13335.497600000001</v>
          </cell>
          <cell r="U180">
            <v>335.49759999999998</v>
          </cell>
          <cell r="V180">
            <v>3334.4976000000001</v>
          </cell>
          <cell r="W180">
            <v>335.49759999999998</v>
          </cell>
          <cell r="X180">
            <v>335.49759999999998</v>
          </cell>
          <cell r="Y180">
            <v>335.49759999999998</v>
          </cell>
          <cell r="Z180">
            <v>335.49759999999998</v>
          </cell>
          <cell r="AA180">
            <v>1006.4928</v>
          </cell>
          <cell r="AB180">
            <v>4005.4928</v>
          </cell>
          <cell r="AD180">
            <v>335.49759999999998</v>
          </cell>
          <cell r="AE180">
            <v>1335.4975999999999</v>
          </cell>
          <cell r="AF180">
            <v>335.49759999999998</v>
          </cell>
          <cell r="AG180">
            <v>1335.4975999999999</v>
          </cell>
          <cell r="AH180">
            <v>335.49759999999998</v>
          </cell>
          <cell r="AI180">
            <v>1335.4975999999999</v>
          </cell>
          <cell r="AM180">
            <v>305.05359999999996</v>
          </cell>
          <cell r="AN180">
            <v>1305.0536</v>
          </cell>
          <cell r="AO180">
            <v>305.05359999999996</v>
          </cell>
          <cell r="AP180">
            <v>1305.0536</v>
          </cell>
          <cell r="AQ180">
            <v>279.3886</v>
          </cell>
          <cell r="AR180">
            <v>2279.3886000000002</v>
          </cell>
        </row>
        <row r="181">
          <cell r="E181" t="str">
            <v>нет</v>
          </cell>
          <cell r="O181">
            <v>2000</v>
          </cell>
          <cell r="Q181">
            <v>13000</v>
          </cell>
          <cell r="V181">
            <v>2999</v>
          </cell>
          <cell r="AA181">
            <v>0</v>
          </cell>
          <cell r="AB181">
            <v>2999</v>
          </cell>
          <cell r="AE181">
            <v>1000</v>
          </cell>
          <cell r="AG181">
            <v>1000</v>
          </cell>
          <cell r="AI181">
            <v>1000</v>
          </cell>
          <cell r="AN181">
            <v>1000</v>
          </cell>
          <cell r="AP181">
            <v>1000</v>
          </cell>
          <cell r="AR181">
            <v>2000</v>
          </cell>
        </row>
        <row r="182">
          <cell r="E182" t="str">
            <v>нет</v>
          </cell>
          <cell r="AA182">
            <v>0</v>
          </cell>
          <cell r="AB182">
            <v>0</v>
          </cell>
        </row>
        <row r="183">
          <cell r="E183" t="str">
            <v>нет</v>
          </cell>
          <cell r="AA183">
            <v>0</v>
          </cell>
          <cell r="AB183">
            <v>0</v>
          </cell>
        </row>
        <row r="184">
          <cell r="E184" t="str">
            <v>нет</v>
          </cell>
          <cell r="AA184">
            <v>0</v>
          </cell>
          <cell r="AB184">
            <v>0</v>
          </cell>
        </row>
        <row r="185">
          <cell r="E185">
            <v>0.18</v>
          </cell>
          <cell r="L185">
            <v>335.49759999999998</v>
          </cell>
          <cell r="M185">
            <v>335.49759999999998</v>
          </cell>
          <cell r="N185">
            <v>335.49759999999998</v>
          </cell>
          <cell r="O185">
            <v>335.49759999999998</v>
          </cell>
          <cell r="P185">
            <v>335.49759999999998</v>
          </cell>
          <cell r="Q185">
            <v>335.49759999999998</v>
          </cell>
          <cell r="U185">
            <v>335.49759999999998</v>
          </cell>
          <cell r="V185">
            <v>335.49759999999998</v>
          </cell>
          <cell r="W185">
            <v>335.49759999999998</v>
          </cell>
          <cell r="X185">
            <v>335.49759999999998</v>
          </cell>
          <cell r="Y185">
            <v>335.49759999999998</v>
          </cell>
          <cell r="Z185">
            <v>335.49759999999998</v>
          </cell>
          <cell r="AA185">
            <v>1006.4928</v>
          </cell>
          <cell r="AB185">
            <v>1006.4928</v>
          </cell>
          <cell r="AD185">
            <v>335.49759999999998</v>
          </cell>
          <cell r="AE185">
            <v>335.49759999999998</v>
          </cell>
          <cell r="AF185">
            <v>335.49759999999998</v>
          </cell>
          <cell r="AG185">
            <v>335.49759999999998</v>
          </cell>
          <cell r="AH185">
            <v>335.49759999999998</v>
          </cell>
          <cell r="AI185">
            <v>335.49759999999998</v>
          </cell>
          <cell r="AM185">
            <v>305.05359999999996</v>
          </cell>
          <cell r="AN185">
            <v>305.05359999999996</v>
          </cell>
          <cell r="AO185">
            <v>305.05359999999996</v>
          </cell>
          <cell r="AP185">
            <v>305.05359999999996</v>
          </cell>
          <cell r="AQ185">
            <v>279.3886</v>
          </cell>
          <cell r="AR185">
            <v>279.3886</v>
          </cell>
        </row>
        <row r="186">
          <cell r="E186">
            <v>0.18</v>
          </cell>
          <cell r="AA186">
            <v>0</v>
          </cell>
          <cell r="AB186">
            <v>0</v>
          </cell>
        </row>
        <row r="187">
          <cell r="E187">
            <v>0.18</v>
          </cell>
          <cell r="L187">
            <v>335.49759999999998</v>
          </cell>
          <cell r="M187">
            <v>335.49759999999998</v>
          </cell>
          <cell r="N187">
            <v>335.49759999999998</v>
          </cell>
          <cell r="O187">
            <v>335.49759999999998</v>
          </cell>
          <cell r="P187">
            <v>335.49759999999998</v>
          </cell>
          <cell r="Q187">
            <v>335.49759999999998</v>
          </cell>
          <cell r="U187">
            <v>335.49759999999998</v>
          </cell>
          <cell r="V187">
            <v>335.49759999999998</v>
          </cell>
          <cell r="W187">
            <v>335.49759999999998</v>
          </cell>
          <cell r="X187">
            <v>335.49759999999998</v>
          </cell>
          <cell r="Y187">
            <v>335.49759999999998</v>
          </cell>
          <cell r="Z187">
            <v>335.49759999999998</v>
          </cell>
          <cell r="AA187">
            <v>1006.4928</v>
          </cell>
          <cell r="AB187">
            <v>1006.4928</v>
          </cell>
          <cell r="AD187">
            <v>335.49759999999998</v>
          </cell>
          <cell r="AE187">
            <v>335.49759999999998</v>
          </cell>
          <cell r="AF187">
            <v>335.49759999999998</v>
          </cell>
          <cell r="AG187">
            <v>335.49759999999998</v>
          </cell>
          <cell r="AH187">
            <v>335.49759999999998</v>
          </cell>
          <cell r="AI187">
            <v>335.49759999999998</v>
          </cell>
          <cell r="AM187">
            <v>305.05359999999996</v>
          </cell>
          <cell r="AN187">
            <v>305.05359999999996</v>
          </cell>
          <cell r="AO187">
            <v>305.05359999999996</v>
          </cell>
          <cell r="AP187">
            <v>305.05359999999996</v>
          </cell>
          <cell r="AQ187">
            <v>279.3886</v>
          </cell>
          <cell r="AR187">
            <v>279.3886</v>
          </cell>
        </row>
        <row r="188">
          <cell r="E188">
            <v>0.18</v>
          </cell>
          <cell r="AA188">
            <v>0</v>
          </cell>
          <cell r="AB188">
            <v>0</v>
          </cell>
        </row>
        <row r="189">
          <cell r="E189" t="str">
            <v>нет</v>
          </cell>
          <cell r="AA189">
            <v>0</v>
          </cell>
          <cell r="AB189">
            <v>0</v>
          </cell>
        </row>
        <row r="190">
          <cell r="L190">
            <v>-335.49759999999998</v>
          </cell>
          <cell r="M190">
            <v>-335.49759999999998</v>
          </cell>
          <cell r="N190">
            <v>-335.49759999999998</v>
          </cell>
          <cell r="O190">
            <v>-2335.4976000000001</v>
          </cell>
          <cell r="P190">
            <v>-335.49759999999998</v>
          </cell>
          <cell r="Q190">
            <v>-13335.497600000001</v>
          </cell>
          <cell r="U190">
            <v>-335.49759999999998</v>
          </cell>
          <cell r="V190">
            <v>-3334.4976000000001</v>
          </cell>
          <cell r="W190">
            <v>-335.49759999999998</v>
          </cell>
          <cell r="X190">
            <v>-335.49759999999998</v>
          </cell>
          <cell r="Y190">
            <v>-335.49759999999998</v>
          </cell>
          <cell r="Z190">
            <v>-335.49759999999998</v>
          </cell>
          <cell r="AA190">
            <v>-1006.4928</v>
          </cell>
          <cell r="AB190">
            <v>-4005.4928</v>
          </cell>
          <cell r="AD190">
            <v>-335.49759999999998</v>
          </cell>
          <cell r="AE190">
            <v>-1335.4975999999999</v>
          </cell>
          <cell r="AF190">
            <v>-335.49759999999998</v>
          </cell>
          <cell r="AG190">
            <v>-1335.4975999999999</v>
          </cell>
          <cell r="AH190">
            <v>-335.49759999999998</v>
          </cell>
          <cell r="AI190">
            <v>-1335.4975999999999</v>
          </cell>
          <cell r="AM190">
            <v>-305.05359999999996</v>
          </cell>
          <cell r="AN190">
            <v>-1305.0536</v>
          </cell>
          <cell r="AO190">
            <v>-305.05359999999996</v>
          </cell>
          <cell r="AP190">
            <v>-1305.0536</v>
          </cell>
          <cell r="AQ190">
            <v>-279.3886</v>
          </cell>
          <cell r="AR190">
            <v>-2279.3886000000002</v>
          </cell>
        </row>
        <row r="191">
          <cell r="L191">
            <v>21929.529379880001</v>
          </cell>
          <cell r="M191">
            <v>13493.412748445671</v>
          </cell>
          <cell r="N191">
            <v>17910.258526199676</v>
          </cell>
          <cell r="O191">
            <v>7096.8317581034225</v>
          </cell>
          <cell r="P191">
            <v>11791.47732434</v>
          </cell>
          <cell r="Q191">
            <v>-8745.1672491591871</v>
          </cell>
          <cell r="U191">
            <v>-1637.1548517188469</v>
          </cell>
          <cell r="V191">
            <v>548.28573601402104</v>
          </cell>
          <cell r="W191">
            <v>-12338.482033924189</v>
          </cell>
          <cell r="X191">
            <v>4675.2952630206155</v>
          </cell>
          <cell r="Y191">
            <v>-13961.06564881785</v>
          </cell>
          <cell r="Z191">
            <v>-4693.3148143419139</v>
          </cell>
          <cell r="AA191">
            <v>-27936.712534460916</v>
          </cell>
          <cell r="AB191">
            <v>20669.7634420826</v>
          </cell>
          <cell r="AD191">
            <v>-14461.916538420428</v>
          </cell>
          <cell r="AE191">
            <v>-4556.7139619907075</v>
          </cell>
          <cell r="AF191">
            <v>-13761.420396450636</v>
          </cell>
          <cell r="AG191">
            <v>-533.65423703473903</v>
          </cell>
          <cell r="AH191">
            <v>-12125.542092838827</v>
          </cell>
          <cell r="AI191">
            <v>-1628.8863935152269</v>
          </cell>
          <cell r="AM191">
            <v>-11657.294433315499</v>
          </cell>
          <cell r="AN191">
            <v>-1243.3777572799343</v>
          </cell>
          <cell r="AO191">
            <v>24391.551940944468</v>
          </cell>
          <cell r="AP191">
            <v>-4816.3664913191105</v>
          </cell>
          <cell r="AQ191">
            <v>28561.852306204062</v>
          </cell>
          <cell r="AR191">
            <v>-7089.7010985142642</v>
          </cell>
        </row>
        <row r="192">
          <cell r="M192">
            <v>21403.412748445673</v>
          </cell>
          <cell r="O192">
            <v>28500.244506549094</v>
          </cell>
          <cell r="Q192">
            <v>19755.077257389901</v>
          </cell>
          <cell r="V192">
            <v>20303.362993403924</v>
          </cell>
          <cell r="X192">
            <v>24978.658256424544</v>
          </cell>
          <cell r="Z192">
            <v>20285.343442082631</v>
          </cell>
          <cell r="AE192">
            <v>15728.629480091926</v>
          </cell>
          <cell r="AG192">
            <v>15194.975243057188</v>
          </cell>
          <cell r="AI192">
            <v>13566.088849541962</v>
          </cell>
          <cell r="AN192">
            <v>12322.711092262027</v>
          </cell>
          <cell r="AP192">
            <v>7506.3446009429163</v>
          </cell>
          <cell r="AR192">
            <v>416.64350242865294</v>
          </cell>
        </row>
      </sheetData>
      <sheetData sheetId="27">
        <row r="2">
          <cell r="A2" t="str">
            <v>ООО "Газпром теплоэнерго Армавир</v>
          </cell>
        </row>
        <row r="4">
          <cell r="A4" t="str">
            <v>Расшифровка задолженностей на 2015 год</v>
          </cell>
        </row>
        <row r="6">
          <cell r="A6" t="str">
            <v>Контрагент</v>
          </cell>
          <cell r="B6" t="str">
            <v>на начало отчетного периода</v>
          </cell>
          <cell r="F6" t="str">
            <v xml:space="preserve">1 квартал </v>
          </cell>
          <cell r="K6" t="str">
            <v>На 31.03.2015</v>
          </cell>
          <cell r="O6" t="str">
            <v xml:space="preserve">2 квартал </v>
          </cell>
          <cell r="T6" t="str">
            <v>На 30.06.2015</v>
          </cell>
          <cell r="X6" t="str">
            <v xml:space="preserve">3 квартал </v>
          </cell>
          <cell r="AC6" t="str">
            <v>На 30.09.2015</v>
          </cell>
          <cell r="AG6" t="str">
            <v xml:space="preserve">4 квартал </v>
          </cell>
          <cell r="AL6" t="str">
            <v>На 31.12.2015</v>
          </cell>
        </row>
        <row r="7">
          <cell r="B7" t="str">
            <v xml:space="preserve">Дебиторская задолженность по балансу </v>
          </cell>
          <cell r="C7" t="str">
            <v>в том числе</v>
          </cell>
          <cell r="E7" t="str">
            <v>Кредиторская задолженность</v>
          </cell>
          <cell r="F7" t="str">
            <v>Начислено</v>
          </cell>
          <cell r="G7" t="str">
            <v xml:space="preserve">Оплачено </v>
          </cell>
          <cell r="I7" t="str">
            <v>Списано за счет созданных резервов по сомнительным долгам</v>
          </cell>
          <cell r="J7" t="str">
            <v>Создано резервов по сомнительным долгам</v>
          </cell>
          <cell r="K7" t="str">
            <v xml:space="preserve">Дебиторская задолженность по балансу </v>
          </cell>
          <cell r="L7" t="str">
            <v>в том числе</v>
          </cell>
          <cell r="N7" t="str">
            <v>Кредиторская задолженность</v>
          </cell>
          <cell r="O7" t="str">
            <v>Начислено</v>
          </cell>
          <cell r="P7" t="str">
            <v xml:space="preserve">Оплачено </v>
          </cell>
          <cell r="R7" t="str">
            <v>Списано за счет созданных резервов по сомнительным долгам</v>
          </cell>
          <cell r="S7" t="str">
            <v>Создано резервов по сомнительным долгам</v>
          </cell>
          <cell r="T7" t="str">
            <v xml:space="preserve">Дебиторская задолженность по балансу </v>
          </cell>
          <cell r="U7" t="str">
            <v>в том числе</v>
          </cell>
          <cell r="W7" t="str">
            <v>Кредиторская задолженность</v>
          </cell>
          <cell r="X7" t="str">
            <v>Начислено</v>
          </cell>
          <cell r="Y7" t="str">
            <v xml:space="preserve">Оплачено </v>
          </cell>
          <cell r="AA7" t="str">
            <v>Списано за счет созданных резервов по сомнительным долгам</v>
          </cell>
          <cell r="AB7" t="str">
            <v>Создано резервов по сомнительным долгам</v>
          </cell>
          <cell r="AC7" t="str">
            <v xml:space="preserve">Дебиторская задолженность по балансу </v>
          </cell>
          <cell r="AD7" t="str">
            <v>в том числе</v>
          </cell>
          <cell r="AF7" t="str">
            <v>Кредиторская задолженность</v>
          </cell>
          <cell r="AG7" t="str">
            <v>Начислено</v>
          </cell>
          <cell r="AH7" t="str">
            <v xml:space="preserve">Оплачено </v>
          </cell>
          <cell r="AJ7" t="str">
            <v>Списано за счет созданных резервов по сомнительным долгам</v>
          </cell>
          <cell r="AK7" t="str">
            <v>Создано резервов по сомнительным долгам</v>
          </cell>
          <cell r="AL7" t="str">
            <v xml:space="preserve">Дебиторская задолженность по балансу </v>
          </cell>
          <cell r="AM7" t="str">
            <v>в том числе</v>
          </cell>
          <cell r="AO7" t="str">
            <v>Кредиторская задолженность</v>
          </cell>
        </row>
        <row r="8">
          <cell r="C8" t="str">
            <v>Дебиторская задолженность</v>
          </cell>
          <cell r="D8" t="str">
            <v>Резерв по сомнительным долгам</v>
          </cell>
          <cell r="G8" t="str">
            <v>ден.средствами</v>
          </cell>
          <cell r="H8" t="str">
            <v>взаимозачет</v>
          </cell>
          <cell r="L8" t="str">
            <v>Дебиторская задолженность</v>
          </cell>
          <cell r="M8" t="str">
            <v>Резерв по сомнительным долгам</v>
          </cell>
          <cell r="P8" t="str">
            <v>ден.средствами</v>
          </cell>
          <cell r="Q8" t="str">
            <v>взаимозачет</v>
          </cell>
          <cell r="U8" t="str">
            <v>Дебиторская задолженность</v>
          </cell>
          <cell r="V8" t="str">
            <v>Резерв по сомнительным долгам</v>
          </cell>
          <cell r="Y8" t="str">
            <v>ден.средствами</v>
          </cell>
          <cell r="Z8" t="str">
            <v>взаимозачет</v>
          </cell>
          <cell r="AD8" t="str">
            <v>Дебиторская задолженность</v>
          </cell>
          <cell r="AE8" t="str">
            <v>Резерв по сомнительным долгам</v>
          </cell>
          <cell r="AH8" t="str">
            <v>ден.средствами</v>
          </cell>
          <cell r="AI8" t="str">
            <v>взаимозачет</v>
          </cell>
          <cell r="AM8" t="str">
            <v>Дебиторская задолженность</v>
          </cell>
          <cell r="AN8" t="str">
            <v>Резерв по сомнительным долгам</v>
          </cell>
        </row>
        <row r="9">
          <cell r="A9" t="str">
            <v>Дебиторская задолженность</v>
          </cell>
        </row>
        <row r="10">
          <cell r="A10" t="str">
            <v>Покупатели и заказчики, в том числе:</v>
          </cell>
        </row>
        <row r="11">
          <cell r="A11" t="str">
            <v>Население</v>
          </cell>
        </row>
        <row r="12">
          <cell r="A12" t="str">
            <v>бюджет</v>
          </cell>
        </row>
        <row r="13">
          <cell r="A13" t="str">
            <v>прочие</v>
          </cell>
        </row>
        <row r="17">
          <cell r="A17" t="str">
            <v>Авансы выданные</v>
          </cell>
        </row>
        <row r="19">
          <cell r="A19" t="str">
            <v>Прочие</v>
          </cell>
        </row>
        <row r="22">
          <cell r="A22" t="str">
            <v>Кредиторская задолженность</v>
          </cell>
        </row>
        <row r="23">
          <cell r="A23" t="str">
            <v>поставщики и подрядчики, в том числе:</v>
          </cell>
        </row>
        <row r="24">
          <cell r="A24" t="str">
            <v>задолженность по энергоносителям</v>
          </cell>
        </row>
        <row r="25">
          <cell r="A25" t="str">
            <v>прочие поставщики и подрядчики</v>
          </cell>
        </row>
        <row r="29">
          <cell r="A29" t="str">
            <v>задолженность перед персоналом</v>
          </cell>
        </row>
        <row r="33">
          <cell r="A33" t="str">
            <v>задолженность перед внебюджетными фондами</v>
          </cell>
        </row>
        <row r="38">
          <cell r="A38" t="str">
            <v xml:space="preserve">задолженность по налогам и сборам </v>
          </cell>
        </row>
        <row r="42">
          <cell r="A42" t="str">
            <v>прочие кредиторы</v>
          </cell>
        </row>
        <row r="43">
          <cell r="A43" t="str">
            <v>Итого</v>
          </cell>
        </row>
        <row r="46">
          <cell r="A46" t="str">
            <v>Дата</v>
          </cell>
        </row>
        <row r="48">
          <cell r="A48" t="str">
            <v>Руководитель</v>
          </cell>
        </row>
      </sheetData>
      <sheetData sheetId="28"/>
      <sheetData sheetId="29">
        <row r="7">
          <cell r="D7" t="str">
            <v>внутригрупповая задолженность на начало года</v>
          </cell>
          <cell r="N7" t="str">
            <v>внутригрупповая задолженность на 31.03.201___</v>
          </cell>
          <cell r="X7" t="str">
            <v>внутригрупповая задолженность на 30.06.201___</v>
          </cell>
          <cell r="AH7" t="str">
            <v>внутригрупповая задолженность на 30.09.201___</v>
          </cell>
          <cell r="AR7" t="str">
            <v>внутригрупповая задолженность на конец года</v>
          </cell>
        </row>
        <row r="8">
          <cell r="D8" t="str">
            <v>с ГПТЭ</v>
          </cell>
          <cell r="E8" t="str">
            <v>с ЗАО ТИ</v>
          </cell>
          <cell r="F8" t="str">
            <v>с ОАО ТИ</v>
          </cell>
          <cell r="G8" t="str">
            <v>с ВТИ</v>
          </cell>
          <cell r="H8" t="str">
            <v>с СТИ</v>
          </cell>
          <cell r="I8" t="str">
            <v>с ЛОТИ</v>
          </cell>
          <cell r="J8" t="str">
            <v>со СТИФ</v>
          </cell>
          <cell r="K8" t="str">
            <v>…</v>
          </cell>
          <cell r="N8" t="str">
            <v>с ГПТЭ</v>
          </cell>
          <cell r="O8" t="str">
            <v>с ЗАО ТИ</v>
          </cell>
          <cell r="P8" t="str">
            <v>с ОАО ТИ</v>
          </cell>
          <cell r="Q8" t="str">
            <v>с ВТИ</v>
          </cell>
          <cell r="R8" t="str">
            <v>с СТИ</v>
          </cell>
          <cell r="S8" t="str">
            <v>с ЛОТИ</v>
          </cell>
          <cell r="T8" t="str">
            <v>со СТИФ</v>
          </cell>
          <cell r="U8" t="str">
            <v>…</v>
          </cell>
          <cell r="X8" t="str">
            <v>с ГПТЭ</v>
          </cell>
          <cell r="Y8" t="str">
            <v>с ЗАО ТИ</v>
          </cell>
          <cell r="Z8" t="str">
            <v>с ОАО ТИ</v>
          </cell>
          <cell r="AA8" t="str">
            <v>с ВТИ</v>
          </cell>
          <cell r="AB8" t="str">
            <v>с СТИ</v>
          </cell>
          <cell r="AC8" t="str">
            <v>с ЛОТИ</v>
          </cell>
          <cell r="AD8" t="str">
            <v>со СТИФ</v>
          </cell>
          <cell r="AE8" t="str">
            <v>…</v>
          </cell>
          <cell r="AH8" t="str">
            <v>с ГПТЭ</v>
          </cell>
          <cell r="AI8" t="str">
            <v>с ЗАО ТИ</v>
          </cell>
          <cell r="AJ8" t="str">
            <v>с ОАО ТИ</v>
          </cell>
          <cell r="AK8" t="str">
            <v>с ВТИ</v>
          </cell>
          <cell r="AL8" t="str">
            <v>с СТИ</v>
          </cell>
          <cell r="AM8" t="str">
            <v>с ЛОТИ</v>
          </cell>
          <cell r="AN8" t="str">
            <v>со СТИФ</v>
          </cell>
          <cell r="AO8" t="str">
            <v>…</v>
          </cell>
          <cell r="AR8" t="str">
            <v>с ГПТЭ</v>
          </cell>
          <cell r="AS8" t="str">
            <v>с ЗАО ТИ</v>
          </cell>
          <cell r="AT8" t="str">
            <v>с ОАО ТИ</v>
          </cell>
          <cell r="AU8" t="str">
            <v>с ВТИ</v>
          </cell>
          <cell r="AV8" t="str">
            <v>с СТИ</v>
          </cell>
          <cell r="AW8" t="str">
            <v>с ЛОТИ</v>
          </cell>
          <cell r="AX8" t="str">
            <v>со СТИФ</v>
          </cell>
          <cell r="AY8" t="str">
            <v>…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</row>
      </sheetData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50"/>
      <sheetName val="df04-07"/>
      <sheetName val="50 (2)"/>
      <sheetName val="Мир _цены"/>
      <sheetName val="df08-25"/>
      <sheetName val="уголь-мазут"/>
      <sheetName val="электро-11"/>
      <sheetName val="пч-25"/>
      <sheetName val="2025-ИПЦ-ЖКХ-жд"/>
      <sheetName val="1999-veca"/>
      <sheetName val="ИЦПМЭР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A4"/>
  <sheetViews>
    <sheetView workbookViewId="0">
      <selection activeCell="D49" sqref="D49"/>
    </sheetView>
  </sheetViews>
  <sheetFormatPr defaultRowHeight="12.75"/>
  <sheetData>
    <row r="3" spans="1:1">
      <c r="A3" t="s">
        <v>736</v>
      </c>
    </row>
    <row r="4" spans="1:1">
      <c r="A4" t="s">
        <v>735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C00000"/>
    <pageSetUpPr fitToPage="1"/>
  </sheetPr>
  <dimension ref="A1:K17"/>
  <sheetViews>
    <sheetView view="pageBreakPreview" zoomScaleSheetLayoutView="100" workbookViewId="0">
      <selection activeCell="I27" sqref="I27"/>
    </sheetView>
  </sheetViews>
  <sheetFormatPr defaultRowHeight="15.75"/>
  <cols>
    <col min="1" max="1" width="27.5703125" style="115" customWidth="1"/>
    <col min="2" max="2" width="11.140625" style="115" customWidth="1"/>
    <col min="3" max="3" width="15.140625" style="115" customWidth="1"/>
    <col min="4" max="16384" width="9.140625" style="115"/>
  </cols>
  <sheetData>
    <row r="1" spans="1:11" s="114" customFormat="1" ht="25.5" customHeight="1">
      <c r="J1" s="856" t="s">
        <v>647</v>
      </c>
      <c r="K1" s="856"/>
    </row>
    <row r="2" spans="1:11">
      <c r="A2" s="857" t="s">
        <v>648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</row>
    <row r="4" spans="1:11" s="116" customFormat="1" ht="31.5" customHeight="1">
      <c r="A4" s="858" t="s">
        <v>649</v>
      </c>
      <c r="B4" s="858" t="s">
        <v>2</v>
      </c>
      <c r="C4" s="858" t="s">
        <v>650</v>
      </c>
      <c r="D4" s="860" t="s">
        <v>631</v>
      </c>
      <c r="E4" s="861"/>
      <c r="F4" s="860" t="s">
        <v>632</v>
      </c>
      <c r="G4" s="861"/>
      <c r="H4" s="860" t="s">
        <v>651</v>
      </c>
      <c r="I4" s="861"/>
      <c r="J4" s="860" t="s">
        <v>633</v>
      </c>
      <c r="K4" s="861"/>
    </row>
    <row r="5" spans="1:11" ht="26.25" customHeight="1">
      <c r="A5" s="859"/>
      <c r="B5" s="859"/>
      <c r="C5" s="859"/>
      <c r="D5" s="117" t="s">
        <v>652</v>
      </c>
      <c r="E5" s="117" t="s">
        <v>653</v>
      </c>
      <c r="F5" s="117" t="s">
        <v>652</v>
      </c>
      <c r="G5" s="117" t="s">
        <v>653</v>
      </c>
      <c r="H5" s="117" t="s">
        <v>652</v>
      </c>
      <c r="I5" s="117" t="s">
        <v>653</v>
      </c>
      <c r="J5" s="117" t="s">
        <v>652</v>
      </c>
      <c r="K5" s="117" t="s">
        <v>653</v>
      </c>
    </row>
    <row r="6" spans="1:11" ht="39">
      <c r="A6" s="118" t="s">
        <v>654</v>
      </c>
      <c r="B6" s="117" t="s">
        <v>655</v>
      </c>
      <c r="C6" s="119">
        <v>11</v>
      </c>
      <c r="D6" s="119"/>
      <c r="E6" s="119">
        <f>D6*C6</f>
        <v>0</v>
      </c>
      <c r="F6" s="120"/>
      <c r="G6" s="120">
        <f>F6*C6</f>
        <v>0</v>
      </c>
      <c r="H6" s="120"/>
      <c r="I6" s="121">
        <f>H6*C6</f>
        <v>0</v>
      </c>
      <c r="J6" s="121"/>
      <c r="K6" s="119">
        <f>C6*J6</f>
        <v>0</v>
      </c>
    </row>
    <row r="7" spans="1:11" ht="39">
      <c r="A7" s="118" t="s">
        <v>656</v>
      </c>
      <c r="B7" s="117" t="s">
        <v>655</v>
      </c>
      <c r="C7" s="117">
        <v>0.06</v>
      </c>
      <c r="D7" s="121"/>
      <c r="E7" s="121">
        <f>D7*C7</f>
        <v>0</v>
      </c>
      <c r="F7" s="120"/>
      <c r="G7" s="120">
        <f>F7*C7</f>
        <v>0</v>
      </c>
      <c r="H7" s="120"/>
      <c r="I7" s="121">
        <f>H7*C7</f>
        <v>0</v>
      </c>
      <c r="J7" s="121"/>
      <c r="K7" s="121">
        <f>J7*C7</f>
        <v>0</v>
      </c>
    </row>
    <row r="8" spans="1:11" ht="30" customHeight="1">
      <c r="A8" s="122" t="s">
        <v>657</v>
      </c>
      <c r="B8" s="117" t="s">
        <v>658</v>
      </c>
      <c r="C8" s="117">
        <v>5</v>
      </c>
      <c r="D8" s="121"/>
      <c r="E8" s="123">
        <f>D8*C8</f>
        <v>0</v>
      </c>
      <c r="F8" s="121"/>
      <c r="G8" s="123">
        <f>F8*C8</f>
        <v>0</v>
      </c>
      <c r="H8" s="121"/>
      <c r="I8" s="123">
        <f>H8*C8</f>
        <v>0</v>
      </c>
      <c r="J8" s="123"/>
      <c r="K8" s="123">
        <f>J8*C8</f>
        <v>0</v>
      </c>
    </row>
    <row r="9" spans="1:11" ht="26.25">
      <c r="A9" s="118" t="s">
        <v>659</v>
      </c>
      <c r="B9" s="117" t="s">
        <v>660</v>
      </c>
      <c r="C9" s="117">
        <v>25</v>
      </c>
      <c r="D9" s="121"/>
      <c r="E9" s="123">
        <f>D9*C9</f>
        <v>0</v>
      </c>
      <c r="F9" s="123"/>
      <c r="G9" s="123">
        <f>F9*C9</f>
        <v>0</v>
      </c>
      <c r="H9" s="123"/>
      <c r="I9" s="123">
        <f>H9*C9</f>
        <v>0</v>
      </c>
      <c r="J9" s="123"/>
      <c r="K9" s="123">
        <f>J9*C9</f>
        <v>0</v>
      </c>
    </row>
    <row r="10" spans="1:11" ht="39">
      <c r="A10" s="118" t="s">
        <v>661</v>
      </c>
      <c r="B10" s="117" t="s">
        <v>662</v>
      </c>
      <c r="C10" s="117">
        <v>0.5</v>
      </c>
      <c r="D10" s="124"/>
      <c r="E10" s="124">
        <f>D10*C10</f>
        <v>0</v>
      </c>
      <c r="F10" s="124"/>
      <c r="G10" s="124">
        <f>F10*C10</f>
        <v>0</v>
      </c>
      <c r="H10" s="124"/>
      <c r="I10" s="124">
        <f>H10*C10</f>
        <v>0</v>
      </c>
      <c r="J10" s="124"/>
      <c r="K10" s="124">
        <f>J10*C10</f>
        <v>0</v>
      </c>
    </row>
    <row r="11" spans="1:11">
      <c r="A11" s="125" t="s">
        <v>487</v>
      </c>
      <c r="B11" s="126"/>
      <c r="C11" s="126"/>
      <c r="D11" s="127"/>
      <c r="E11" s="128">
        <f>SUM(E6:E10)</f>
        <v>0</v>
      </c>
      <c r="F11" s="128"/>
      <c r="G11" s="128">
        <f>SUM(G6:G10)</f>
        <v>0</v>
      </c>
      <c r="H11" s="128"/>
      <c r="I11" s="128">
        <f>SUM(I6:I10)</f>
        <v>0</v>
      </c>
      <c r="J11" s="128"/>
      <c r="K11" s="128">
        <f>SUM(K6:K10)</f>
        <v>0</v>
      </c>
    </row>
    <row r="12" spans="1:11">
      <c r="A12" s="129"/>
      <c r="B12" s="130"/>
      <c r="C12" s="130"/>
      <c r="D12" s="130"/>
      <c r="E12" s="130"/>
      <c r="F12" s="130"/>
      <c r="G12" s="130"/>
      <c r="H12" s="130"/>
      <c r="I12" s="130"/>
      <c r="J12" s="130"/>
      <c r="K12" s="130"/>
    </row>
    <row r="13" spans="1:11">
      <c r="A13" s="129"/>
      <c r="B13" s="130"/>
      <c r="C13" s="130"/>
      <c r="D13" s="130"/>
      <c r="E13" s="130"/>
      <c r="F13" s="130"/>
      <c r="G13" s="130"/>
      <c r="H13" s="130"/>
      <c r="I13" s="130"/>
      <c r="J13" s="130"/>
      <c r="K13" s="130"/>
    </row>
    <row r="14" spans="1:11">
      <c r="A14" s="129"/>
      <c r="B14" s="129"/>
      <c r="C14" s="129"/>
      <c r="D14" s="129"/>
      <c r="E14" s="129"/>
      <c r="F14" s="129"/>
      <c r="G14" s="129"/>
      <c r="H14" s="129"/>
      <c r="I14" s="129"/>
      <c r="J14" s="129"/>
      <c r="K14" s="129"/>
    </row>
    <row r="15" spans="1:11">
      <c r="A15" s="129"/>
      <c r="B15" s="129"/>
      <c r="C15" s="129"/>
      <c r="D15" s="129"/>
      <c r="E15" s="129"/>
      <c r="F15" s="129"/>
      <c r="G15" s="129"/>
      <c r="H15" s="129"/>
      <c r="I15" s="129"/>
      <c r="J15" s="129"/>
      <c r="K15" s="129"/>
    </row>
    <row r="16" spans="1:11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</row>
    <row r="17" spans="1:11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</row>
  </sheetData>
  <mergeCells count="9">
    <mergeCell ref="J1:K1"/>
    <mergeCell ref="A2:K2"/>
    <mergeCell ref="A4:A5"/>
    <mergeCell ref="B4:B5"/>
    <mergeCell ref="C4:C5"/>
    <mergeCell ref="D4:E4"/>
    <mergeCell ref="F4:G4"/>
    <mergeCell ref="H4:I4"/>
    <mergeCell ref="J4:K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3" tint="-0.249977111117893"/>
    <pageSetUpPr fitToPage="1"/>
  </sheetPr>
  <dimension ref="A1:IQ22"/>
  <sheetViews>
    <sheetView view="pageBreakPreview" zoomScaleSheetLayoutView="100" workbookViewId="0">
      <selection sqref="A1:XFD1048576"/>
    </sheetView>
  </sheetViews>
  <sheetFormatPr defaultColWidth="0.85546875" defaultRowHeight="12" customHeight="1"/>
  <cols>
    <col min="1" max="107" width="0.85546875" style="13"/>
    <col min="108" max="108" width="0.140625" style="13" customWidth="1"/>
    <col min="109" max="187" width="0" style="13" hidden="1" customWidth="1"/>
    <col min="188" max="251" width="0" style="529" hidden="1" customWidth="1"/>
    <col min="252" max="256" width="0.85546875" style="13"/>
    <col min="257" max="257" width="21.85546875" style="13" customWidth="1"/>
    <col min="258" max="16384" width="0.85546875" style="13"/>
  </cols>
  <sheetData>
    <row r="1" spans="1:251" s="11" customFormat="1">
      <c r="GE1" s="12"/>
      <c r="HK1" s="12"/>
      <c r="IQ1" s="12" t="s">
        <v>691</v>
      </c>
    </row>
    <row r="3" spans="1:251" ht="30" customHeight="1">
      <c r="A3" s="777" t="s">
        <v>705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77"/>
      <c r="AF3" s="777"/>
      <c r="AG3" s="777"/>
      <c r="AH3" s="777"/>
      <c r="AI3" s="777"/>
      <c r="AJ3" s="777"/>
      <c r="AK3" s="777"/>
      <c r="AL3" s="777"/>
      <c r="AM3" s="777"/>
      <c r="AN3" s="777"/>
      <c r="AO3" s="777"/>
      <c r="AP3" s="777"/>
      <c r="AQ3" s="777"/>
      <c r="AR3" s="777"/>
      <c r="AS3" s="777"/>
      <c r="AT3" s="777"/>
      <c r="AU3" s="777"/>
      <c r="AV3" s="777"/>
      <c r="AW3" s="777"/>
      <c r="AX3" s="777"/>
      <c r="AY3" s="777"/>
      <c r="AZ3" s="777"/>
      <c r="BA3" s="777"/>
      <c r="BB3" s="777"/>
      <c r="BC3" s="777"/>
      <c r="BD3" s="777"/>
      <c r="BE3" s="777"/>
      <c r="BF3" s="777"/>
      <c r="BG3" s="777"/>
      <c r="BH3" s="777"/>
      <c r="BI3" s="777"/>
      <c r="BJ3" s="777"/>
      <c r="BK3" s="777"/>
      <c r="BL3" s="777"/>
      <c r="BM3" s="777"/>
      <c r="BN3" s="777"/>
      <c r="BO3" s="777"/>
      <c r="BP3" s="777"/>
      <c r="BQ3" s="777"/>
      <c r="BR3" s="777"/>
      <c r="BS3" s="777"/>
      <c r="BT3" s="777"/>
      <c r="BU3" s="777"/>
      <c r="BV3" s="777"/>
      <c r="BW3" s="777"/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777"/>
      <c r="CR3" s="777"/>
      <c r="CS3" s="777"/>
      <c r="CT3" s="777"/>
      <c r="CU3" s="777"/>
      <c r="CV3" s="777"/>
      <c r="CW3" s="777"/>
      <c r="CX3" s="777"/>
      <c r="CY3" s="777"/>
      <c r="CZ3" s="777"/>
      <c r="DA3" s="777"/>
      <c r="DB3" s="777"/>
      <c r="DC3" s="777"/>
      <c r="DD3" s="777"/>
      <c r="DE3" s="777"/>
      <c r="DF3" s="777"/>
      <c r="DG3" s="777"/>
      <c r="DH3" s="777"/>
      <c r="DI3" s="777"/>
      <c r="DJ3" s="777"/>
      <c r="DK3" s="777"/>
      <c r="DL3" s="777"/>
      <c r="DM3" s="777"/>
      <c r="DN3" s="777"/>
      <c r="DO3" s="777"/>
      <c r="DP3" s="777"/>
      <c r="DQ3" s="777"/>
      <c r="DR3" s="777"/>
      <c r="DS3" s="777"/>
      <c r="DT3" s="777"/>
      <c r="DU3" s="777"/>
      <c r="DV3" s="777"/>
      <c r="DW3" s="777"/>
      <c r="DX3" s="777"/>
      <c r="DY3" s="777"/>
      <c r="DZ3" s="777"/>
      <c r="EA3" s="777"/>
      <c r="EB3" s="777"/>
      <c r="EC3" s="777"/>
      <c r="ED3" s="777"/>
      <c r="EE3" s="777"/>
      <c r="EF3" s="777"/>
      <c r="EG3" s="777"/>
      <c r="EH3" s="777"/>
      <c r="EI3" s="777"/>
      <c r="EJ3" s="777"/>
      <c r="EK3" s="777"/>
      <c r="EL3" s="777"/>
      <c r="EM3" s="777"/>
      <c r="EN3" s="777"/>
      <c r="EO3" s="777"/>
      <c r="EP3" s="777"/>
      <c r="EQ3" s="777"/>
      <c r="ER3" s="777"/>
      <c r="ES3" s="777"/>
      <c r="ET3" s="777"/>
      <c r="EU3" s="777"/>
      <c r="EV3" s="777"/>
      <c r="EW3" s="777"/>
      <c r="EX3" s="777"/>
      <c r="EY3" s="777"/>
      <c r="EZ3" s="777"/>
      <c r="FA3" s="777"/>
      <c r="FB3" s="777"/>
      <c r="FC3" s="777"/>
      <c r="FD3" s="777"/>
      <c r="FE3" s="777"/>
      <c r="FF3" s="777"/>
      <c r="FG3" s="777"/>
      <c r="FH3" s="777"/>
      <c r="FI3" s="777"/>
      <c r="FJ3" s="777"/>
      <c r="FK3" s="777"/>
      <c r="FL3" s="777"/>
      <c r="FM3" s="777"/>
      <c r="FN3" s="777"/>
      <c r="FO3" s="777"/>
      <c r="FP3" s="777"/>
      <c r="FQ3" s="777"/>
      <c r="FR3" s="777"/>
      <c r="FS3" s="777"/>
      <c r="FT3" s="777"/>
      <c r="FU3" s="777"/>
      <c r="FV3" s="777"/>
      <c r="FW3" s="777"/>
      <c r="FX3" s="777"/>
      <c r="FY3" s="777"/>
      <c r="FZ3" s="777"/>
      <c r="GA3" s="777"/>
      <c r="GB3" s="777"/>
      <c r="GC3" s="777"/>
      <c r="GD3" s="777"/>
      <c r="GE3" s="777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</row>
    <row r="4" spans="1:251" ht="12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528"/>
      <c r="GG4" s="528"/>
      <c r="GH4" s="528"/>
      <c r="GI4" s="528"/>
      <c r="GJ4" s="528"/>
      <c r="GK4" s="528"/>
      <c r="GL4" s="528"/>
      <c r="GM4" s="528"/>
      <c r="GN4" s="528"/>
      <c r="GO4" s="528"/>
      <c r="GP4" s="528"/>
      <c r="GQ4" s="528"/>
      <c r="GR4" s="528"/>
      <c r="GS4" s="528"/>
      <c r="GT4" s="528"/>
      <c r="GU4" s="528"/>
      <c r="GV4" s="528"/>
      <c r="GW4" s="528"/>
      <c r="GX4" s="528"/>
      <c r="GY4" s="528"/>
      <c r="GZ4" s="528"/>
      <c r="HA4" s="528"/>
      <c r="HB4" s="528"/>
      <c r="HC4" s="528"/>
      <c r="HD4" s="528"/>
      <c r="HE4" s="528"/>
      <c r="HF4" s="528"/>
      <c r="HG4" s="528"/>
      <c r="HH4" s="528"/>
      <c r="HI4" s="528"/>
      <c r="HJ4" s="528"/>
      <c r="HK4" s="528"/>
      <c r="HL4" s="528"/>
      <c r="HM4" s="528"/>
      <c r="HN4" s="528"/>
      <c r="HO4" s="528"/>
      <c r="HP4" s="528"/>
      <c r="HQ4" s="528"/>
      <c r="HR4" s="528"/>
      <c r="HS4" s="528"/>
      <c r="HT4" s="528"/>
      <c r="HU4" s="528"/>
      <c r="HV4" s="528"/>
      <c r="HW4" s="528"/>
      <c r="HX4" s="528"/>
      <c r="HY4" s="528"/>
      <c r="HZ4" s="528"/>
      <c r="IA4" s="528"/>
      <c r="IB4" s="528"/>
      <c r="IC4" s="528"/>
      <c r="ID4" s="528"/>
      <c r="IE4" s="528"/>
      <c r="IF4" s="528"/>
      <c r="IG4" s="528"/>
      <c r="IH4" s="528"/>
      <c r="II4" s="528"/>
      <c r="IJ4" s="528"/>
      <c r="IK4" s="528"/>
      <c r="IL4" s="528"/>
      <c r="IM4" s="528"/>
      <c r="IN4" s="528"/>
      <c r="IO4" s="528"/>
      <c r="IP4" s="528"/>
      <c r="IQ4" s="528"/>
    </row>
    <row r="5" spans="1:251" s="32" customFormat="1" ht="15" customHeight="1">
      <c r="GE5" s="28"/>
      <c r="GF5" s="527"/>
      <c r="GG5" s="527"/>
      <c r="GH5" s="527"/>
      <c r="GI5" s="527"/>
      <c r="GJ5" s="527"/>
      <c r="GK5" s="527"/>
      <c r="GL5" s="527"/>
      <c r="GM5" s="527"/>
      <c r="GN5" s="527"/>
      <c r="GO5" s="527"/>
      <c r="GP5" s="527"/>
      <c r="GQ5" s="527"/>
      <c r="GR5" s="527"/>
      <c r="GS5" s="527"/>
      <c r="GT5" s="527"/>
      <c r="GU5" s="527"/>
      <c r="GV5" s="527"/>
      <c r="GW5" s="527"/>
      <c r="GX5" s="527"/>
      <c r="GY5" s="527"/>
      <c r="GZ5" s="527"/>
      <c r="HA5" s="527"/>
      <c r="HB5" s="527"/>
      <c r="HC5" s="527"/>
      <c r="HD5" s="527"/>
      <c r="HE5" s="527"/>
      <c r="HF5" s="527"/>
      <c r="HG5" s="527"/>
      <c r="HH5" s="527"/>
      <c r="HI5" s="527"/>
      <c r="HJ5" s="527"/>
      <c r="HK5" s="28"/>
      <c r="HL5" s="527"/>
      <c r="HM5" s="527"/>
      <c r="HN5" s="527"/>
      <c r="HO5" s="527"/>
      <c r="HP5" s="527"/>
      <c r="HQ5" s="527"/>
      <c r="HR5" s="527"/>
      <c r="HS5" s="527"/>
      <c r="HT5" s="527"/>
      <c r="HU5" s="527"/>
      <c r="HV5" s="527"/>
      <c r="HW5" s="527"/>
      <c r="HX5" s="527"/>
      <c r="HY5" s="527"/>
      <c r="HZ5" s="527"/>
      <c r="IA5" s="527"/>
      <c r="IB5" s="527"/>
      <c r="IC5" s="527"/>
      <c r="ID5" s="527"/>
      <c r="IE5" s="527"/>
      <c r="IF5" s="527"/>
      <c r="IG5" s="527"/>
      <c r="IH5" s="527"/>
      <c r="II5" s="527"/>
      <c r="IJ5" s="527"/>
      <c r="IK5" s="527"/>
      <c r="IL5" s="527"/>
      <c r="IM5" s="527"/>
      <c r="IN5" s="527"/>
      <c r="IO5" s="527"/>
      <c r="IP5" s="527"/>
      <c r="IQ5" s="28" t="s">
        <v>257</v>
      </c>
    </row>
    <row r="6" spans="1:251" s="32" customFormat="1" ht="15" customHeight="1">
      <c r="A6" s="829" t="s">
        <v>325</v>
      </c>
      <c r="B6" s="780"/>
      <c r="C6" s="780"/>
      <c r="D6" s="780"/>
      <c r="E6" s="780"/>
      <c r="F6" s="780"/>
      <c r="G6" s="780"/>
      <c r="H6" s="781"/>
      <c r="I6" s="779" t="s">
        <v>692</v>
      </c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1"/>
      <c r="AR6" s="667" t="s">
        <v>1388</v>
      </c>
      <c r="AS6" s="667"/>
      <c r="AT6" s="667"/>
      <c r="AU6" s="667"/>
      <c r="AV6" s="667"/>
      <c r="AW6" s="667"/>
      <c r="AX6" s="667"/>
      <c r="AY6" s="667"/>
      <c r="AZ6" s="667"/>
      <c r="BA6" s="667"/>
      <c r="BB6" s="667"/>
      <c r="BC6" s="667"/>
      <c r="BD6" s="667"/>
      <c r="BE6" s="667"/>
      <c r="BF6" s="667"/>
      <c r="BG6" s="667"/>
      <c r="BH6" s="667" t="s">
        <v>1389</v>
      </c>
      <c r="BI6" s="667"/>
      <c r="BJ6" s="667"/>
      <c r="BK6" s="667"/>
      <c r="BL6" s="667"/>
      <c r="BM6" s="667"/>
      <c r="BN6" s="667"/>
      <c r="BO6" s="667"/>
      <c r="BP6" s="667"/>
      <c r="BQ6" s="667"/>
      <c r="BR6" s="667"/>
      <c r="BS6" s="667"/>
      <c r="BT6" s="667"/>
      <c r="BU6" s="667"/>
      <c r="BV6" s="667"/>
      <c r="BW6" s="667"/>
      <c r="BX6" s="779" t="s">
        <v>1400</v>
      </c>
      <c r="BY6" s="780"/>
      <c r="BZ6" s="780"/>
      <c r="CA6" s="780"/>
      <c r="CB6" s="780"/>
      <c r="CC6" s="780"/>
      <c r="CD6" s="780"/>
      <c r="CE6" s="780"/>
      <c r="CF6" s="780"/>
      <c r="CG6" s="780"/>
      <c r="CH6" s="780"/>
      <c r="CI6" s="780"/>
      <c r="CJ6" s="780"/>
      <c r="CK6" s="780"/>
      <c r="CL6" s="780"/>
      <c r="CM6" s="780"/>
      <c r="CN6" s="780"/>
      <c r="CO6" s="780"/>
      <c r="CP6" s="780"/>
      <c r="CQ6" s="780"/>
      <c r="CR6" s="780"/>
      <c r="CS6" s="780"/>
      <c r="CT6" s="780"/>
      <c r="CU6" s="780"/>
      <c r="CV6" s="780"/>
      <c r="CW6" s="780"/>
      <c r="CX6" s="780"/>
      <c r="CY6" s="780"/>
      <c r="CZ6" s="780"/>
      <c r="DA6" s="780"/>
      <c r="DB6" s="780"/>
      <c r="DC6" s="781"/>
      <c r="DD6" s="779" t="s">
        <v>1319</v>
      </c>
      <c r="DE6" s="780"/>
      <c r="DF6" s="780"/>
      <c r="DG6" s="780"/>
      <c r="DH6" s="780"/>
      <c r="DI6" s="780"/>
      <c r="DJ6" s="780"/>
      <c r="DK6" s="780"/>
      <c r="DL6" s="780"/>
      <c r="DM6" s="780"/>
      <c r="DN6" s="780"/>
      <c r="DO6" s="780"/>
      <c r="DP6" s="780"/>
      <c r="DQ6" s="780"/>
      <c r="DR6" s="780"/>
      <c r="DS6" s="780"/>
      <c r="DT6" s="780"/>
      <c r="DU6" s="780"/>
      <c r="DV6" s="780"/>
      <c r="DW6" s="780"/>
      <c r="DX6" s="780"/>
      <c r="DY6" s="780"/>
      <c r="DZ6" s="780"/>
      <c r="EA6" s="780"/>
      <c r="EB6" s="780"/>
      <c r="EC6" s="780"/>
      <c r="ED6" s="780"/>
      <c r="EE6" s="780"/>
      <c r="EF6" s="780"/>
      <c r="EG6" s="780"/>
      <c r="EH6" s="780"/>
      <c r="EI6" s="781"/>
      <c r="EJ6" s="780" t="s">
        <v>22</v>
      </c>
      <c r="EK6" s="780"/>
      <c r="EL6" s="780"/>
      <c r="EM6" s="780"/>
      <c r="EN6" s="780"/>
      <c r="EO6" s="780"/>
      <c r="EP6" s="780"/>
      <c r="EQ6" s="780"/>
      <c r="ER6" s="780"/>
      <c r="ES6" s="780"/>
      <c r="ET6" s="780"/>
      <c r="EU6" s="780"/>
      <c r="EV6" s="780"/>
      <c r="EW6" s="780"/>
      <c r="EX6" s="780"/>
      <c r="EY6" s="781"/>
      <c r="EZ6" s="779" t="s">
        <v>1320</v>
      </c>
      <c r="FA6" s="780"/>
      <c r="FB6" s="780"/>
      <c r="FC6" s="780"/>
      <c r="FD6" s="780"/>
      <c r="FE6" s="780"/>
      <c r="FF6" s="780"/>
      <c r="FG6" s="780"/>
      <c r="FH6" s="780"/>
      <c r="FI6" s="780"/>
      <c r="FJ6" s="780"/>
      <c r="FK6" s="780"/>
      <c r="FL6" s="780"/>
      <c r="FM6" s="780"/>
      <c r="FN6" s="780"/>
      <c r="FO6" s="780"/>
      <c r="FP6" s="780"/>
      <c r="FQ6" s="780"/>
      <c r="FR6" s="780"/>
      <c r="FS6" s="780"/>
      <c r="FT6" s="780"/>
      <c r="FU6" s="780"/>
      <c r="FV6" s="780"/>
      <c r="FW6" s="780"/>
      <c r="FX6" s="780"/>
      <c r="FY6" s="780"/>
      <c r="FZ6" s="780"/>
      <c r="GA6" s="780"/>
      <c r="GB6" s="780"/>
      <c r="GC6" s="780"/>
      <c r="GD6" s="780"/>
      <c r="GE6" s="781"/>
      <c r="GF6" s="779" t="s">
        <v>1321</v>
      </c>
      <c r="GG6" s="780"/>
      <c r="GH6" s="780"/>
      <c r="GI6" s="780"/>
      <c r="GJ6" s="780"/>
      <c r="GK6" s="780"/>
      <c r="GL6" s="780"/>
      <c r="GM6" s="780"/>
      <c r="GN6" s="780"/>
      <c r="GO6" s="780"/>
      <c r="GP6" s="780"/>
      <c r="GQ6" s="780"/>
      <c r="GR6" s="780"/>
      <c r="GS6" s="780"/>
      <c r="GT6" s="780"/>
      <c r="GU6" s="780"/>
      <c r="GV6" s="780"/>
      <c r="GW6" s="780"/>
      <c r="GX6" s="780"/>
      <c r="GY6" s="780"/>
      <c r="GZ6" s="780"/>
      <c r="HA6" s="780"/>
      <c r="HB6" s="780"/>
      <c r="HC6" s="780"/>
      <c r="HD6" s="780"/>
      <c r="HE6" s="780"/>
      <c r="HF6" s="780"/>
      <c r="HG6" s="780"/>
      <c r="HH6" s="780"/>
      <c r="HI6" s="780"/>
      <c r="HJ6" s="780"/>
      <c r="HK6" s="781"/>
      <c r="HL6" s="779" t="s">
        <v>1322</v>
      </c>
      <c r="HM6" s="780"/>
      <c r="HN6" s="780"/>
      <c r="HO6" s="780"/>
      <c r="HP6" s="780"/>
      <c r="HQ6" s="780"/>
      <c r="HR6" s="780"/>
      <c r="HS6" s="780"/>
      <c r="HT6" s="780"/>
      <c r="HU6" s="780"/>
      <c r="HV6" s="780"/>
      <c r="HW6" s="780"/>
      <c r="HX6" s="780"/>
      <c r="HY6" s="780"/>
      <c r="HZ6" s="780"/>
      <c r="IA6" s="780"/>
      <c r="IB6" s="780"/>
      <c r="IC6" s="780"/>
      <c r="ID6" s="780"/>
      <c r="IE6" s="780"/>
      <c r="IF6" s="780"/>
      <c r="IG6" s="780"/>
      <c r="IH6" s="780"/>
      <c r="II6" s="780"/>
      <c r="IJ6" s="780"/>
      <c r="IK6" s="780"/>
      <c r="IL6" s="780"/>
      <c r="IM6" s="780"/>
      <c r="IN6" s="780"/>
      <c r="IO6" s="780"/>
      <c r="IP6" s="780"/>
      <c r="IQ6" s="781"/>
    </row>
    <row r="7" spans="1:251" s="15" customFormat="1" ht="104.25" customHeight="1">
      <c r="A7" s="865"/>
      <c r="B7" s="866"/>
      <c r="C7" s="866"/>
      <c r="D7" s="866"/>
      <c r="E7" s="866"/>
      <c r="F7" s="866"/>
      <c r="G7" s="866"/>
      <c r="H7" s="867"/>
      <c r="I7" s="865"/>
      <c r="J7" s="866"/>
      <c r="K7" s="866"/>
      <c r="L7" s="866"/>
      <c r="M7" s="866"/>
      <c r="N7" s="866"/>
      <c r="O7" s="866"/>
      <c r="P7" s="866"/>
      <c r="Q7" s="866"/>
      <c r="R7" s="866"/>
      <c r="S7" s="866"/>
      <c r="T7" s="866"/>
      <c r="U7" s="866"/>
      <c r="V7" s="866"/>
      <c r="W7" s="866"/>
      <c r="X7" s="866"/>
      <c r="Y7" s="866"/>
      <c r="Z7" s="866"/>
      <c r="AA7" s="866"/>
      <c r="AB7" s="866"/>
      <c r="AC7" s="866"/>
      <c r="AD7" s="866"/>
      <c r="AE7" s="866"/>
      <c r="AF7" s="866"/>
      <c r="AG7" s="866"/>
      <c r="AH7" s="866"/>
      <c r="AI7" s="866"/>
      <c r="AJ7" s="866"/>
      <c r="AK7" s="866"/>
      <c r="AL7" s="866"/>
      <c r="AM7" s="866"/>
      <c r="AN7" s="866"/>
      <c r="AO7" s="866"/>
      <c r="AP7" s="866"/>
      <c r="AQ7" s="867"/>
      <c r="AR7" s="667"/>
      <c r="AS7" s="667"/>
      <c r="AT7" s="667"/>
      <c r="AU7" s="667"/>
      <c r="AV7" s="667"/>
      <c r="AW7" s="667"/>
      <c r="AX7" s="667"/>
      <c r="AY7" s="667"/>
      <c r="AZ7" s="667"/>
      <c r="BA7" s="667"/>
      <c r="BB7" s="667"/>
      <c r="BC7" s="667"/>
      <c r="BD7" s="667"/>
      <c r="BE7" s="667"/>
      <c r="BF7" s="667"/>
      <c r="BG7" s="667"/>
      <c r="BH7" s="667"/>
      <c r="BI7" s="667"/>
      <c r="BJ7" s="667"/>
      <c r="BK7" s="667"/>
      <c r="BL7" s="667"/>
      <c r="BM7" s="667"/>
      <c r="BN7" s="667"/>
      <c r="BO7" s="667"/>
      <c r="BP7" s="667"/>
      <c r="BQ7" s="667"/>
      <c r="BR7" s="667"/>
      <c r="BS7" s="667"/>
      <c r="BT7" s="667"/>
      <c r="BU7" s="667"/>
      <c r="BV7" s="667"/>
      <c r="BW7" s="667"/>
      <c r="BX7" s="829" t="s">
        <v>693</v>
      </c>
      <c r="BY7" s="830"/>
      <c r="BZ7" s="830"/>
      <c r="CA7" s="830"/>
      <c r="CB7" s="830"/>
      <c r="CC7" s="830"/>
      <c r="CD7" s="830"/>
      <c r="CE7" s="830"/>
      <c r="CF7" s="830"/>
      <c r="CG7" s="830"/>
      <c r="CH7" s="830"/>
      <c r="CI7" s="830"/>
      <c r="CJ7" s="830"/>
      <c r="CK7" s="830"/>
      <c r="CL7" s="830"/>
      <c r="CM7" s="831"/>
      <c r="CN7" s="829" t="s">
        <v>694</v>
      </c>
      <c r="CO7" s="830"/>
      <c r="CP7" s="830"/>
      <c r="CQ7" s="830"/>
      <c r="CR7" s="830"/>
      <c r="CS7" s="830"/>
      <c r="CT7" s="830"/>
      <c r="CU7" s="830"/>
      <c r="CV7" s="830"/>
      <c r="CW7" s="830"/>
      <c r="CX7" s="830"/>
      <c r="CY7" s="830"/>
      <c r="CZ7" s="830"/>
      <c r="DA7" s="830"/>
      <c r="DB7" s="830"/>
      <c r="DC7" s="831"/>
      <c r="DD7" s="829" t="s">
        <v>695</v>
      </c>
      <c r="DE7" s="830"/>
      <c r="DF7" s="830"/>
      <c r="DG7" s="830"/>
      <c r="DH7" s="830"/>
      <c r="DI7" s="830"/>
      <c r="DJ7" s="830"/>
      <c r="DK7" s="830"/>
      <c r="DL7" s="830"/>
      <c r="DM7" s="830"/>
      <c r="DN7" s="830"/>
      <c r="DO7" s="830"/>
      <c r="DP7" s="830"/>
      <c r="DQ7" s="830"/>
      <c r="DR7" s="830"/>
      <c r="DS7" s="831"/>
      <c r="DT7" s="829" t="s">
        <v>696</v>
      </c>
      <c r="DU7" s="830"/>
      <c r="DV7" s="830"/>
      <c r="DW7" s="830"/>
      <c r="DX7" s="830"/>
      <c r="DY7" s="830"/>
      <c r="DZ7" s="830"/>
      <c r="EA7" s="830"/>
      <c r="EB7" s="830"/>
      <c r="EC7" s="830"/>
      <c r="ED7" s="830"/>
      <c r="EE7" s="830"/>
      <c r="EF7" s="830"/>
      <c r="EG7" s="830"/>
      <c r="EH7" s="830"/>
      <c r="EI7" s="831"/>
      <c r="EJ7" s="829" t="s">
        <v>22</v>
      </c>
      <c r="EK7" s="830"/>
      <c r="EL7" s="830"/>
      <c r="EM7" s="830"/>
      <c r="EN7" s="830"/>
      <c r="EO7" s="830"/>
      <c r="EP7" s="830"/>
      <c r="EQ7" s="830"/>
      <c r="ER7" s="830"/>
      <c r="ES7" s="830"/>
      <c r="ET7" s="830"/>
      <c r="EU7" s="830"/>
      <c r="EV7" s="830"/>
      <c r="EW7" s="830"/>
      <c r="EX7" s="830"/>
      <c r="EY7" s="831"/>
      <c r="EZ7" s="829" t="s">
        <v>697</v>
      </c>
      <c r="FA7" s="830"/>
      <c r="FB7" s="830"/>
      <c r="FC7" s="830"/>
      <c r="FD7" s="830"/>
      <c r="FE7" s="830"/>
      <c r="FF7" s="830"/>
      <c r="FG7" s="830"/>
      <c r="FH7" s="830"/>
      <c r="FI7" s="830"/>
      <c r="FJ7" s="830"/>
      <c r="FK7" s="830"/>
      <c r="FL7" s="830"/>
      <c r="FM7" s="830"/>
      <c r="FN7" s="830"/>
      <c r="FO7" s="831"/>
      <c r="FP7" s="829" t="s">
        <v>698</v>
      </c>
      <c r="FQ7" s="830"/>
      <c r="FR7" s="830"/>
      <c r="FS7" s="830"/>
      <c r="FT7" s="830"/>
      <c r="FU7" s="830"/>
      <c r="FV7" s="830"/>
      <c r="FW7" s="830"/>
      <c r="FX7" s="830"/>
      <c r="FY7" s="830"/>
      <c r="FZ7" s="830"/>
      <c r="GA7" s="830"/>
      <c r="GB7" s="830"/>
      <c r="GC7" s="830"/>
      <c r="GD7" s="830"/>
      <c r="GE7" s="831"/>
      <c r="GF7" s="829" t="s">
        <v>697</v>
      </c>
      <c r="GG7" s="830"/>
      <c r="GH7" s="830"/>
      <c r="GI7" s="830"/>
      <c r="GJ7" s="830"/>
      <c r="GK7" s="830"/>
      <c r="GL7" s="830"/>
      <c r="GM7" s="830"/>
      <c r="GN7" s="830"/>
      <c r="GO7" s="830"/>
      <c r="GP7" s="830"/>
      <c r="GQ7" s="830"/>
      <c r="GR7" s="830"/>
      <c r="GS7" s="830"/>
      <c r="GT7" s="830"/>
      <c r="GU7" s="831"/>
      <c r="GV7" s="829" t="s">
        <v>698</v>
      </c>
      <c r="GW7" s="830"/>
      <c r="GX7" s="830"/>
      <c r="GY7" s="830"/>
      <c r="GZ7" s="830"/>
      <c r="HA7" s="830"/>
      <c r="HB7" s="830"/>
      <c r="HC7" s="830"/>
      <c r="HD7" s="830"/>
      <c r="HE7" s="830"/>
      <c r="HF7" s="830"/>
      <c r="HG7" s="830"/>
      <c r="HH7" s="830"/>
      <c r="HI7" s="830"/>
      <c r="HJ7" s="830"/>
      <c r="HK7" s="831"/>
      <c r="HL7" s="829" t="s">
        <v>697</v>
      </c>
      <c r="HM7" s="830"/>
      <c r="HN7" s="830"/>
      <c r="HO7" s="830"/>
      <c r="HP7" s="830"/>
      <c r="HQ7" s="830"/>
      <c r="HR7" s="830"/>
      <c r="HS7" s="830"/>
      <c r="HT7" s="830"/>
      <c r="HU7" s="830"/>
      <c r="HV7" s="830"/>
      <c r="HW7" s="830"/>
      <c r="HX7" s="830"/>
      <c r="HY7" s="830"/>
      <c r="HZ7" s="830"/>
      <c r="IA7" s="831"/>
      <c r="IB7" s="829" t="s">
        <v>698</v>
      </c>
      <c r="IC7" s="830"/>
      <c r="ID7" s="830"/>
      <c r="IE7" s="830"/>
      <c r="IF7" s="830"/>
      <c r="IG7" s="830"/>
      <c r="IH7" s="830"/>
      <c r="II7" s="830"/>
      <c r="IJ7" s="830"/>
      <c r="IK7" s="830"/>
      <c r="IL7" s="830"/>
      <c r="IM7" s="830"/>
      <c r="IN7" s="830"/>
      <c r="IO7" s="830"/>
      <c r="IP7" s="830"/>
      <c r="IQ7" s="831"/>
    </row>
    <row r="8" spans="1:251" ht="14.1" customHeight="1">
      <c r="A8" s="668">
        <v>1</v>
      </c>
      <c r="B8" s="668"/>
      <c r="C8" s="668"/>
      <c r="D8" s="668"/>
      <c r="E8" s="668"/>
      <c r="F8" s="668"/>
      <c r="G8" s="668"/>
      <c r="H8" s="668"/>
      <c r="I8" s="669">
        <v>2</v>
      </c>
      <c r="J8" s="670"/>
      <c r="K8" s="670"/>
      <c r="L8" s="670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0"/>
      <c r="X8" s="670"/>
      <c r="Y8" s="670"/>
      <c r="Z8" s="670"/>
      <c r="AA8" s="670"/>
      <c r="AB8" s="670"/>
      <c r="AC8" s="670"/>
      <c r="AD8" s="670"/>
      <c r="AE8" s="670"/>
      <c r="AF8" s="670"/>
      <c r="AG8" s="670"/>
      <c r="AH8" s="670"/>
      <c r="AI8" s="670"/>
      <c r="AJ8" s="670"/>
      <c r="AK8" s="670"/>
      <c r="AL8" s="670"/>
      <c r="AM8" s="670"/>
      <c r="AN8" s="670"/>
      <c r="AO8" s="670"/>
      <c r="AP8" s="670"/>
      <c r="AQ8" s="727"/>
      <c r="AR8" s="779">
        <v>3</v>
      </c>
      <c r="AS8" s="780"/>
      <c r="AT8" s="780"/>
      <c r="AU8" s="780"/>
      <c r="AV8" s="780"/>
      <c r="AW8" s="780"/>
      <c r="AX8" s="780"/>
      <c r="AY8" s="780"/>
      <c r="AZ8" s="780"/>
      <c r="BA8" s="780"/>
      <c r="BB8" s="780"/>
      <c r="BC8" s="780"/>
      <c r="BD8" s="780"/>
      <c r="BE8" s="780"/>
      <c r="BF8" s="780"/>
      <c r="BG8" s="781"/>
      <c r="BH8" s="779">
        <v>4</v>
      </c>
      <c r="BI8" s="780"/>
      <c r="BJ8" s="780"/>
      <c r="BK8" s="780"/>
      <c r="BL8" s="780"/>
      <c r="BM8" s="780"/>
      <c r="BN8" s="780"/>
      <c r="BO8" s="780"/>
      <c r="BP8" s="780"/>
      <c r="BQ8" s="780"/>
      <c r="BR8" s="780"/>
      <c r="BS8" s="780"/>
      <c r="BT8" s="780"/>
      <c r="BU8" s="780"/>
      <c r="BV8" s="780"/>
      <c r="BW8" s="781"/>
      <c r="BX8" s="779">
        <v>5</v>
      </c>
      <c r="BY8" s="780"/>
      <c r="BZ8" s="780"/>
      <c r="CA8" s="780"/>
      <c r="CB8" s="780"/>
      <c r="CC8" s="780"/>
      <c r="CD8" s="780"/>
      <c r="CE8" s="780"/>
      <c r="CF8" s="780"/>
      <c r="CG8" s="780"/>
      <c r="CH8" s="780"/>
      <c r="CI8" s="780"/>
      <c r="CJ8" s="780"/>
      <c r="CK8" s="780"/>
      <c r="CL8" s="780"/>
      <c r="CM8" s="781"/>
      <c r="CN8" s="779">
        <v>6</v>
      </c>
      <c r="CO8" s="780"/>
      <c r="CP8" s="780"/>
      <c r="CQ8" s="780"/>
      <c r="CR8" s="780"/>
      <c r="CS8" s="780"/>
      <c r="CT8" s="780"/>
      <c r="CU8" s="780"/>
      <c r="CV8" s="780"/>
      <c r="CW8" s="780"/>
      <c r="CX8" s="780"/>
      <c r="CY8" s="780"/>
      <c r="CZ8" s="780"/>
      <c r="DA8" s="780"/>
      <c r="DB8" s="780"/>
      <c r="DC8" s="781"/>
      <c r="DD8" s="779">
        <v>7</v>
      </c>
      <c r="DE8" s="780"/>
      <c r="DF8" s="780"/>
      <c r="DG8" s="780"/>
      <c r="DH8" s="780"/>
      <c r="DI8" s="780"/>
      <c r="DJ8" s="780"/>
      <c r="DK8" s="780"/>
      <c r="DL8" s="780"/>
      <c r="DM8" s="780"/>
      <c r="DN8" s="780"/>
      <c r="DO8" s="780"/>
      <c r="DP8" s="780"/>
      <c r="DQ8" s="780"/>
      <c r="DR8" s="780"/>
      <c r="DS8" s="781"/>
      <c r="DT8" s="779">
        <v>8</v>
      </c>
      <c r="DU8" s="780"/>
      <c r="DV8" s="780"/>
      <c r="DW8" s="780"/>
      <c r="DX8" s="780"/>
      <c r="DY8" s="780"/>
      <c r="DZ8" s="780"/>
      <c r="EA8" s="780"/>
      <c r="EB8" s="780"/>
      <c r="EC8" s="780"/>
      <c r="ED8" s="780"/>
      <c r="EE8" s="780"/>
      <c r="EF8" s="780"/>
      <c r="EG8" s="780"/>
      <c r="EH8" s="780"/>
      <c r="EI8" s="781"/>
      <c r="EJ8" s="779" t="s">
        <v>22</v>
      </c>
      <c r="EK8" s="780"/>
      <c r="EL8" s="780"/>
      <c r="EM8" s="780"/>
      <c r="EN8" s="780"/>
      <c r="EO8" s="780"/>
      <c r="EP8" s="780"/>
      <c r="EQ8" s="780"/>
      <c r="ER8" s="780"/>
      <c r="ES8" s="780"/>
      <c r="ET8" s="780"/>
      <c r="EU8" s="780"/>
      <c r="EV8" s="780"/>
      <c r="EW8" s="780"/>
      <c r="EX8" s="780"/>
      <c r="EY8" s="781"/>
      <c r="EZ8" s="779">
        <v>9</v>
      </c>
      <c r="FA8" s="780"/>
      <c r="FB8" s="780"/>
      <c r="FC8" s="780"/>
      <c r="FD8" s="780"/>
      <c r="FE8" s="780"/>
      <c r="FF8" s="780"/>
      <c r="FG8" s="780"/>
      <c r="FH8" s="780"/>
      <c r="FI8" s="780"/>
      <c r="FJ8" s="780"/>
      <c r="FK8" s="780"/>
      <c r="FL8" s="780"/>
      <c r="FM8" s="780"/>
      <c r="FN8" s="780"/>
      <c r="FO8" s="781"/>
      <c r="FP8" s="779">
        <v>10</v>
      </c>
      <c r="FQ8" s="780"/>
      <c r="FR8" s="780"/>
      <c r="FS8" s="780"/>
      <c r="FT8" s="780"/>
      <c r="FU8" s="780"/>
      <c r="FV8" s="780"/>
      <c r="FW8" s="780"/>
      <c r="FX8" s="780"/>
      <c r="FY8" s="780"/>
      <c r="FZ8" s="780"/>
      <c r="GA8" s="780"/>
      <c r="GB8" s="780"/>
      <c r="GC8" s="780"/>
      <c r="GD8" s="780"/>
      <c r="GE8" s="781"/>
      <c r="GF8" s="779">
        <v>9</v>
      </c>
      <c r="GG8" s="780"/>
      <c r="GH8" s="780"/>
      <c r="GI8" s="780"/>
      <c r="GJ8" s="780"/>
      <c r="GK8" s="780"/>
      <c r="GL8" s="780"/>
      <c r="GM8" s="780"/>
      <c r="GN8" s="780"/>
      <c r="GO8" s="780"/>
      <c r="GP8" s="780"/>
      <c r="GQ8" s="780"/>
      <c r="GR8" s="780"/>
      <c r="GS8" s="780"/>
      <c r="GT8" s="780"/>
      <c r="GU8" s="781"/>
      <c r="GV8" s="779">
        <v>10</v>
      </c>
      <c r="GW8" s="780"/>
      <c r="GX8" s="780"/>
      <c r="GY8" s="780"/>
      <c r="GZ8" s="780"/>
      <c r="HA8" s="780"/>
      <c r="HB8" s="780"/>
      <c r="HC8" s="780"/>
      <c r="HD8" s="780"/>
      <c r="HE8" s="780"/>
      <c r="HF8" s="780"/>
      <c r="HG8" s="780"/>
      <c r="HH8" s="780"/>
      <c r="HI8" s="780"/>
      <c r="HJ8" s="780"/>
      <c r="HK8" s="781"/>
      <c r="HL8" s="779">
        <v>9</v>
      </c>
      <c r="HM8" s="780"/>
      <c r="HN8" s="780"/>
      <c r="HO8" s="780"/>
      <c r="HP8" s="780"/>
      <c r="HQ8" s="780"/>
      <c r="HR8" s="780"/>
      <c r="HS8" s="780"/>
      <c r="HT8" s="780"/>
      <c r="HU8" s="780"/>
      <c r="HV8" s="780"/>
      <c r="HW8" s="780"/>
      <c r="HX8" s="780"/>
      <c r="HY8" s="780"/>
      <c r="HZ8" s="780"/>
      <c r="IA8" s="781"/>
      <c r="IB8" s="779">
        <v>10</v>
      </c>
      <c r="IC8" s="780"/>
      <c r="ID8" s="780"/>
      <c r="IE8" s="780"/>
      <c r="IF8" s="780"/>
      <c r="IG8" s="780"/>
      <c r="IH8" s="780"/>
      <c r="II8" s="780"/>
      <c r="IJ8" s="780"/>
      <c r="IK8" s="780"/>
      <c r="IL8" s="780"/>
      <c r="IM8" s="780"/>
      <c r="IN8" s="780"/>
      <c r="IO8" s="780"/>
      <c r="IP8" s="780"/>
      <c r="IQ8" s="781"/>
    </row>
    <row r="9" spans="1:251" ht="15" customHeight="1">
      <c r="A9" s="747" t="s">
        <v>3</v>
      </c>
      <c r="B9" s="747"/>
      <c r="C9" s="747"/>
      <c r="D9" s="747"/>
      <c r="E9" s="747"/>
      <c r="F9" s="747"/>
      <c r="G9" s="747"/>
      <c r="H9" s="747"/>
      <c r="I9" s="22"/>
      <c r="J9" s="782" t="s">
        <v>699</v>
      </c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3"/>
      <c r="AR9" s="756">
        <v>16646.801335796001</v>
      </c>
      <c r="AS9" s="757"/>
      <c r="AT9" s="757"/>
      <c r="AU9" s="757"/>
      <c r="AV9" s="757"/>
      <c r="AW9" s="757"/>
      <c r="AX9" s="757"/>
      <c r="AY9" s="757"/>
      <c r="AZ9" s="757"/>
      <c r="BA9" s="757"/>
      <c r="BB9" s="757"/>
      <c r="BC9" s="757"/>
      <c r="BD9" s="757"/>
      <c r="BE9" s="757"/>
      <c r="BF9" s="757"/>
      <c r="BG9" s="758"/>
      <c r="BH9" s="756">
        <v>16842.184107311383</v>
      </c>
      <c r="BI9" s="757"/>
      <c r="BJ9" s="757"/>
      <c r="BK9" s="757"/>
      <c r="BL9" s="757"/>
      <c r="BM9" s="757"/>
      <c r="BN9" s="757"/>
      <c r="BO9" s="757"/>
      <c r="BP9" s="757"/>
      <c r="BQ9" s="757"/>
      <c r="BR9" s="757"/>
      <c r="BS9" s="757"/>
      <c r="BT9" s="757"/>
      <c r="BU9" s="757"/>
      <c r="BV9" s="757"/>
      <c r="BW9" s="758"/>
      <c r="BX9" s="756"/>
      <c r="BY9" s="757"/>
      <c r="BZ9" s="757"/>
      <c r="CA9" s="757"/>
      <c r="CB9" s="757"/>
      <c r="CC9" s="757"/>
      <c r="CD9" s="757"/>
      <c r="CE9" s="757"/>
      <c r="CF9" s="757"/>
      <c r="CG9" s="757"/>
      <c r="CH9" s="757"/>
      <c r="CI9" s="757"/>
      <c r="CJ9" s="757"/>
      <c r="CK9" s="757"/>
      <c r="CL9" s="757"/>
      <c r="CM9" s="758"/>
      <c r="CN9" s="756">
        <v>20531.154322585109</v>
      </c>
      <c r="CO9" s="757"/>
      <c r="CP9" s="757"/>
      <c r="CQ9" s="757"/>
      <c r="CR9" s="757"/>
      <c r="CS9" s="757"/>
      <c r="CT9" s="757"/>
      <c r="CU9" s="757"/>
      <c r="CV9" s="757"/>
      <c r="CW9" s="757"/>
      <c r="CX9" s="757"/>
      <c r="CY9" s="757"/>
      <c r="CZ9" s="757"/>
      <c r="DA9" s="757"/>
      <c r="DB9" s="757"/>
      <c r="DC9" s="758"/>
      <c r="DD9" s="756"/>
      <c r="DE9" s="757"/>
      <c r="DF9" s="757"/>
      <c r="DG9" s="757"/>
      <c r="DH9" s="757"/>
      <c r="DI9" s="757"/>
      <c r="DJ9" s="757"/>
      <c r="DK9" s="757"/>
      <c r="DL9" s="757"/>
      <c r="DM9" s="757"/>
      <c r="DN9" s="757"/>
      <c r="DO9" s="757"/>
      <c r="DP9" s="757"/>
      <c r="DQ9" s="757"/>
      <c r="DR9" s="757"/>
      <c r="DS9" s="758"/>
      <c r="DT9" s="756">
        <v>21352.400495488513</v>
      </c>
      <c r="DU9" s="757"/>
      <c r="DV9" s="757"/>
      <c r="DW9" s="757"/>
      <c r="DX9" s="757"/>
      <c r="DY9" s="757"/>
      <c r="DZ9" s="757"/>
      <c r="EA9" s="757"/>
      <c r="EB9" s="757"/>
      <c r="EC9" s="757"/>
      <c r="ED9" s="757"/>
      <c r="EE9" s="757"/>
      <c r="EF9" s="757"/>
      <c r="EG9" s="757"/>
      <c r="EH9" s="757"/>
      <c r="EI9" s="758"/>
      <c r="EJ9" s="756"/>
      <c r="EK9" s="757"/>
      <c r="EL9" s="757"/>
      <c r="EM9" s="757"/>
      <c r="EN9" s="757"/>
      <c r="EO9" s="757"/>
      <c r="EP9" s="757"/>
      <c r="EQ9" s="757"/>
      <c r="ER9" s="757"/>
      <c r="ES9" s="757"/>
      <c r="ET9" s="757"/>
      <c r="EU9" s="757"/>
      <c r="EV9" s="757"/>
      <c r="EW9" s="757"/>
      <c r="EX9" s="757"/>
      <c r="EY9" s="758"/>
      <c r="EZ9" s="756"/>
      <c r="FA9" s="757"/>
      <c r="FB9" s="757"/>
      <c r="FC9" s="757"/>
      <c r="FD9" s="757"/>
      <c r="FE9" s="757"/>
      <c r="FF9" s="757"/>
      <c r="FG9" s="757"/>
      <c r="FH9" s="757"/>
      <c r="FI9" s="757"/>
      <c r="FJ9" s="757"/>
      <c r="FK9" s="757"/>
      <c r="FL9" s="757"/>
      <c r="FM9" s="757"/>
      <c r="FN9" s="757"/>
      <c r="FO9" s="758"/>
      <c r="FP9" s="756">
        <v>22206.496515308056</v>
      </c>
      <c r="FQ9" s="757"/>
      <c r="FR9" s="757"/>
      <c r="FS9" s="757"/>
      <c r="FT9" s="757"/>
      <c r="FU9" s="757"/>
      <c r="FV9" s="757"/>
      <c r="FW9" s="757"/>
      <c r="FX9" s="757"/>
      <c r="FY9" s="757"/>
      <c r="FZ9" s="757"/>
      <c r="GA9" s="757"/>
      <c r="GB9" s="757"/>
      <c r="GC9" s="757"/>
      <c r="GD9" s="757"/>
      <c r="GE9" s="758"/>
      <c r="GF9" s="756"/>
      <c r="GG9" s="757"/>
      <c r="GH9" s="757"/>
      <c r="GI9" s="757"/>
      <c r="GJ9" s="757"/>
      <c r="GK9" s="757"/>
      <c r="GL9" s="757"/>
      <c r="GM9" s="757"/>
      <c r="GN9" s="757"/>
      <c r="GO9" s="757"/>
      <c r="GP9" s="757"/>
      <c r="GQ9" s="757"/>
      <c r="GR9" s="757"/>
      <c r="GS9" s="757"/>
      <c r="GT9" s="757"/>
      <c r="GU9" s="758"/>
      <c r="GV9" s="756">
        <v>23094.75637592038</v>
      </c>
      <c r="GW9" s="757"/>
      <c r="GX9" s="757"/>
      <c r="GY9" s="757"/>
      <c r="GZ9" s="757"/>
      <c r="HA9" s="757"/>
      <c r="HB9" s="757"/>
      <c r="HC9" s="757"/>
      <c r="HD9" s="757"/>
      <c r="HE9" s="757"/>
      <c r="HF9" s="757"/>
      <c r="HG9" s="757"/>
      <c r="HH9" s="757"/>
      <c r="HI9" s="757"/>
      <c r="HJ9" s="757"/>
      <c r="HK9" s="758"/>
      <c r="HL9" s="756"/>
      <c r="HM9" s="757"/>
      <c r="HN9" s="757"/>
      <c r="HO9" s="757"/>
      <c r="HP9" s="757"/>
      <c r="HQ9" s="757"/>
      <c r="HR9" s="757"/>
      <c r="HS9" s="757"/>
      <c r="HT9" s="757"/>
      <c r="HU9" s="757"/>
      <c r="HV9" s="757"/>
      <c r="HW9" s="757"/>
      <c r="HX9" s="757"/>
      <c r="HY9" s="757"/>
      <c r="HZ9" s="757"/>
      <c r="IA9" s="758"/>
      <c r="IB9" s="756">
        <v>24018.546630957197</v>
      </c>
      <c r="IC9" s="757"/>
      <c r="ID9" s="757"/>
      <c r="IE9" s="757"/>
      <c r="IF9" s="757"/>
      <c r="IG9" s="757"/>
      <c r="IH9" s="757"/>
      <c r="II9" s="757"/>
      <c r="IJ9" s="757"/>
      <c r="IK9" s="757"/>
      <c r="IL9" s="757"/>
      <c r="IM9" s="757"/>
      <c r="IN9" s="757"/>
      <c r="IO9" s="757"/>
      <c r="IP9" s="757"/>
      <c r="IQ9" s="758"/>
    </row>
    <row r="10" spans="1:251" ht="30" customHeight="1">
      <c r="A10" s="747" t="s">
        <v>19</v>
      </c>
      <c r="B10" s="747"/>
      <c r="C10" s="747"/>
      <c r="D10" s="747"/>
      <c r="E10" s="747"/>
      <c r="F10" s="747"/>
      <c r="G10" s="747"/>
      <c r="H10" s="747"/>
      <c r="I10" s="22"/>
      <c r="J10" s="868" t="s">
        <v>700</v>
      </c>
      <c r="K10" s="868"/>
      <c r="L10" s="868"/>
      <c r="M10" s="868"/>
      <c r="N10" s="868"/>
      <c r="O10" s="868"/>
      <c r="P10" s="868"/>
      <c r="Q10" s="868"/>
      <c r="R10" s="868"/>
      <c r="S10" s="868"/>
      <c r="T10" s="868"/>
      <c r="U10" s="868"/>
      <c r="V10" s="868"/>
      <c r="W10" s="868"/>
      <c r="X10" s="868"/>
      <c r="Y10" s="868"/>
      <c r="Z10" s="868"/>
      <c r="AA10" s="868"/>
      <c r="AB10" s="868"/>
      <c r="AC10" s="868"/>
      <c r="AD10" s="868"/>
      <c r="AE10" s="868"/>
      <c r="AF10" s="868"/>
      <c r="AG10" s="868"/>
      <c r="AH10" s="868"/>
      <c r="AI10" s="868"/>
      <c r="AJ10" s="868"/>
      <c r="AK10" s="868"/>
      <c r="AL10" s="868"/>
      <c r="AM10" s="868"/>
      <c r="AN10" s="868"/>
      <c r="AO10" s="868"/>
      <c r="AP10" s="868"/>
      <c r="AQ10" s="43"/>
      <c r="AR10" s="862">
        <v>5244.807434110232</v>
      </c>
      <c r="AS10" s="863"/>
      <c r="AT10" s="863"/>
      <c r="AU10" s="863"/>
      <c r="AV10" s="863"/>
      <c r="AW10" s="863"/>
      <c r="AX10" s="863"/>
      <c r="AY10" s="863"/>
      <c r="AZ10" s="863"/>
      <c r="BA10" s="863"/>
      <c r="BB10" s="863"/>
      <c r="BC10" s="863"/>
      <c r="BD10" s="863"/>
      <c r="BE10" s="863"/>
      <c r="BF10" s="863"/>
      <c r="BG10" s="864"/>
      <c r="BH10" s="862">
        <v>5381.98075067851</v>
      </c>
      <c r="BI10" s="863"/>
      <c r="BJ10" s="863"/>
      <c r="BK10" s="863"/>
      <c r="BL10" s="863"/>
      <c r="BM10" s="863"/>
      <c r="BN10" s="863"/>
      <c r="BO10" s="863"/>
      <c r="BP10" s="863"/>
      <c r="BQ10" s="863"/>
      <c r="BR10" s="863"/>
      <c r="BS10" s="863"/>
      <c r="BT10" s="863"/>
      <c r="BU10" s="863"/>
      <c r="BV10" s="863"/>
      <c r="BW10" s="864"/>
      <c r="BX10" s="862"/>
      <c r="BY10" s="863"/>
      <c r="BZ10" s="863"/>
      <c r="CA10" s="863"/>
      <c r="CB10" s="863"/>
      <c r="CC10" s="863"/>
      <c r="CD10" s="863"/>
      <c r="CE10" s="863"/>
      <c r="CF10" s="863"/>
      <c r="CG10" s="863"/>
      <c r="CH10" s="863"/>
      <c r="CI10" s="863"/>
      <c r="CJ10" s="863"/>
      <c r="CK10" s="863"/>
      <c r="CL10" s="863"/>
      <c r="CM10" s="864"/>
      <c r="CN10" s="862">
        <v>6127.7740097990245</v>
      </c>
      <c r="CO10" s="863"/>
      <c r="CP10" s="863"/>
      <c r="CQ10" s="863"/>
      <c r="CR10" s="863"/>
      <c r="CS10" s="863"/>
      <c r="CT10" s="863"/>
      <c r="CU10" s="863"/>
      <c r="CV10" s="863"/>
      <c r="CW10" s="863"/>
      <c r="CX10" s="863"/>
      <c r="CY10" s="863"/>
      <c r="CZ10" s="863"/>
      <c r="DA10" s="863"/>
      <c r="DB10" s="863"/>
      <c r="DC10" s="864"/>
      <c r="DD10" s="862"/>
      <c r="DE10" s="863"/>
      <c r="DF10" s="863"/>
      <c r="DG10" s="863"/>
      <c r="DH10" s="863"/>
      <c r="DI10" s="863"/>
      <c r="DJ10" s="863"/>
      <c r="DK10" s="863"/>
      <c r="DL10" s="863"/>
      <c r="DM10" s="863"/>
      <c r="DN10" s="863"/>
      <c r="DO10" s="863"/>
      <c r="DP10" s="863"/>
      <c r="DQ10" s="863"/>
      <c r="DR10" s="863"/>
      <c r="DS10" s="864"/>
      <c r="DT10" s="756">
        <v>6372.8849701909858</v>
      </c>
      <c r="DU10" s="757"/>
      <c r="DV10" s="757"/>
      <c r="DW10" s="757"/>
      <c r="DX10" s="757"/>
      <c r="DY10" s="757"/>
      <c r="DZ10" s="757"/>
      <c r="EA10" s="757"/>
      <c r="EB10" s="757"/>
      <c r="EC10" s="757"/>
      <c r="ED10" s="757"/>
      <c r="EE10" s="757"/>
      <c r="EF10" s="757"/>
      <c r="EG10" s="757"/>
      <c r="EH10" s="757"/>
      <c r="EI10" s="758"/>
      <c r="EJ10" s="862"/>
      <c r="EK10" s="863"/>
      <c r="EL10" s="863"/>
      <c r="EM10" s="863"/>
      <c r="EN10" s="863"/>
      <c r="EO10" s="863"/>
      <c r="EP10" s="863"/>
      <c r="EQ10" s="863"/>
      <c r="ER10" s="863"/>
      <c r="ES10" s="863"/>
      <c r="ET10" s="863"/>
      <c r="EU10" s="863"/>
      <c r="EV10" s="863"/>
      <c r="EW10" s="863"/>
      <c r="EX10" s="863"/>
      <c r="EY10" s="864"/>
      <c r="EZ10" s="862"/>
      <c r="FA10" s="863"/>
      <c r="FB10" s="863"/>
      <c r="FC10" s="863"/>
      <c r="FD10" s="863"/>
      <c r="FE10" s="863"/>
      <c r="FF10" s="863"/>
      <c r="FG10" s="863"/>
      <c r="FH10" s="863"/>
      <c r="FI10" s="863"/>
      <c r="FJ10" s="863"/>
      <c r="FK10" s="863"/>
      <c r="FL10" s="863"/>
      <c r="FM10" s="863"/>
      <c r="FN10" s="863"/>
      <c r="FO10" s="864"/>
      <c r="FP10" s="862">
        <v>6627.8003689986253</v>
      </c>
      <c r="FQ10" s="863"/>
      <c r="FR10" s="863"/>
      <c r="FS10" s="863"/>
      <c r="FT10" s="863"/>
      <c r="FU10" s="863"/>
      <c r="FV10" s="863"/>
      <c r="FW10" s="863"/>
      <c r="FX10" s="863"/>
      <c r="FY10" s="863"/>
      <c r="FZ10" s="863"/>
      <c r="GA10" s="863"/>
      <c r="GB10" s="863"/>
      <c r="GC10" s="863"/>
      <c r="GD10" s="863"/>
      <c r="GE10" s="864"/>
      <c r="GF10" s="862"/>
      <c r="GG10" s="863"/>
      <c r="GH10" s="863"/>
      <c r="GI10" s="863"/>
      <c r="GJ10" s="863"/>
      <c r="GK10" s="863"/>
      <c r="GL10" s="863"/>
      <c r="GM10" s="863"/>
      <c r="GN10" s="863"/>
      <c r="GO10" s="863"/>
      <c r="GP10" s="863"/>
      <c r="GQ10" s="863"/>
      <c r="GR10" s="863"/>
      <c r="GS10" s="863"/>
      <c r="GT10" s="863"/>
      <c r="GU10" s="864"/>
      <c r="GV10" s="862">
        <v>6892.9123837585703</v>
      </c>
      <c r="GW10" s="863"/>
      <c r="GX10" s="863"/>
      <c r="GY10" s="863"/>
      <c r="GZ10" s="863"/>
      <c r="HA10" s="863"/>
      <c r="HB10" s="863"/>
      <c r="HC10" s="863"/>
      <c r="HD10" s="863"/>
      <c r="HE10" s="863"/>
      <c r="HF10" s="863"/>
      <c r="HG10" s="863"/>
      <c r="HH10" s="863"/>
      <c r="HI10" s="863"/>
      <c r="HJ10" s="863"/>
      <c r="HK10" s="864"/>
      <c r="HL10" s="862"/>
      <c r="HM10" s="863"/>
      <c r="HN10" s="863"/>
      <c r="HO10" s="863"/>
      <c r="HP10" s="863"/>
      <c r="HQ10" s="863"/>
      <c r="HR10" s="863"/>
      <c r="HS10" s="863"/>
      <c r="HT10" s="863"/>
      <c r="HU10" s="863"/>
      <c r="HV10" s="863"/>
      <c r="HW10" s="863"/>
      <c r="HX10" s="863"/>
      <c r="HY10" s="863"/>
      <c r="HZ10" s="863"/>
      <c r="IA10" s="864"/>
      <c r="IB10" s="862">
        <v>7168.6288791089137</v>
      </c>
      <c r="IC10" s="863"/>
      <c r="ID10" s="863"/>
      <c r="IE10" s="863"/>
      <c r="IF10" s="863"/>
      <c r="IG10" s="863"/>
      <c r="IH10" s="863"/>
      <c r="II10" s="863"/>
      <c r="IJ10" s="863"/>
      <c r="IK10" s="863"/>
      <c r="IL10" s="863"/>
      <c r="IM10" s="863"/>
      <c r="IN10" s="863"/>
      <c r="IO10" s="863"/>
      <c r="IP10" s="863"/>
      <c r="IQ10" s="864"/>
    </row>
    <row r="11" spans="1:251" ht="15" customHeight="1">
      <c r="A11" s="747" t="s">
        <v>23</v>
      </c>
      <c r="B11" s="747"/>
      <c r="C11" s="747"/>
      <c r="D11" s="747"/>
      <c r="E11" s="747"/>
      <c r="F11" s="747"/>
      <c r="G11" s="747"/>
      <c r="H11" s="747"/>
      <c r="I11" s="22"/>
      <c r="J11" s="868" t="s">
        <v>701</v>
      </c>
      <c r="K11" s="868"/>
      <c r="L11" s="868"/>
      <c r="M11" s="868"/>
      <c r="N11" s="868"/>
      <c r="O11" s="868"/>
      <c r="P11" s="868"/>
      <c r="Q11" s="868"/>
      <c r="R11" s="868"/>
      <c r="S11" s="868"/>
      <c r="T11" s="868"/>
      <c r="U11" s="868"/>
      <c r="V11" s="868"/>
      <c r="W11" s="868"/>
      <c r="X11" s="868"/>
      <c r="Y11" s="868"/>
      <c r="Z11" s="868"/>
      <c r="AA11" s="868"/>
      <c r="AB11" s="868"/>
      <c r="AC11" s="868"/>
      <c r="AD11" s="868"/>
      <c r="AE11" s="868"/>
      <c r="AF11" s="868"/>
      <c r="AG11" s="868"/>
      <c r="AH11" s="868"/>
      <c r="AI11" s="868"/>
      <c r="AJ11" s="868"/>
      <c r="AK11" s="868"/>
      <c r="AL11" s="868"/>
      <c r="AM11" s="868"/>
      <c r="AN11" s="868"/>
      <c r="AO11" s="868"/>
      <c r="AP11" s="868"/>
      <c r="AQ11" s="131"/>
      <c r="AR11" s="756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8"/>
      <c r="BH11" s="756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8"/>
      <c r="BX11" s="756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8"/>
      <c r="CN11" s="756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8"/>
      <c r="DD11" s="756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8"/>
      <c r="DT11" s="756"/>
      <c r="DU11" s="757"/>
      <c r="DV11" s="757"/>
      <c r="DW11" s="757"/>
      <c r="DX11" s="757"/>
      <c r="DY11" s="757"/>
      <c r="DZ11" s="757"/>
      <c r="EA11" s="757"/>
      <c r="EB11" s="757"/>
      <c r="EC11" s="757"/>
      <c r="ED11" s="757"/>
      <c r="EE11" s="757"/>
      <c r="EF11" s="757"/>
      <c r="EG11" s="757"/>
      <c r="EH11" s="757"/>
      <c r="EI11" s="758"/>
      <c r="EJ11" s="756"/>
      <c r="EK11" s="757"/>
      <c r="EL11" s="757"/>
      <c r="EM11" s="757"/>
      <c r="EN11" s="757"/>
      <c r="EO11" s="757"/>
      <c r="EP11" s="757"/>
      <c r="EQ11" s="757"/>
      <c r="ER11" s="757"/>
      <c r="ES11" s="757"/>
      <c r="ET11" s="757"/>
      <c r="EU11" s="757"/>
      <c r="EV11" s="757"/>
      <c r="EW11" s="757"/>
      <c r="EX11" s="757"/>
      <c r="EY11" s="758"/>
      <c r="EZ11" s="756"/>
      <c r="FA11" s="757"/>
      <c r="FB11" s="757"/>
      <c r="FC11" s="757"/>
      <c r="FD11" s="757"/>
      <c r="FE11" s="757"/>
      <c r="FF11" s="757"/>
      <c r="FG11" s="757"/>
      <c r="FH11" s="757"/>
      <c r="FI11" s="757"/>
      <c r="FJ11" s="757"/>
      <c r="FK11" s="757"/>
      <c r="FL11" s="757"/>
      <c r="FM11" s="757"/>
      <c r="FN11" s="757"/>
      <c r="FO11" s="758"/>
      <c r="FP11" s="756"/>
      <c r="FQ11" s="757"/>
      <c r="FR11" s="757"/>
      <c r="FS11" s="757"/>
      <c r="FT11" s="757"/>
      <c r="FU11" s="757"/>
      <c r="FV11" s="757"/>
      <c r="FW11" s="757"/>
      <c r="FX11" s="757"/>
      <c r="FY11" s="757"/>
      <c r="FZ11" s="757"/>
      <c r="GA11" s="757"/>
      <c r="GB11" s="757"/>
      <c r="GC11" s="757"/>
      <c r="GD11" s="757"/>
      <c r="GE11" s="758"/>
      <c r="GF11" s="756"/>
      <c r="GG11" s="757"/>
      <c r="GH11" s="757"/>
      <c r="GI11" s="757"/>
      <c r="GJ11" s="757"/>
      <c r="GK11" s="757"/>
      <c r="GL11" s="757"/>
      <c r="GM11" s="757"/>
      <c r="GN11" s="757"/>
      <c r="GO11" s="757"/>
      <c r="GP11" s="757"/>
      <c r="GQ11" s="757"/>
      <c r="GR11" s="757"/>
      <c r="GS11" s="757"/>
      <c r="GT11" s="757"/>
      <c r="GU11" s="758"/>
      <c r="GV11" s="756"/>
      <c r="GW11" s="757"/>
      <c r="GX11" s="757"/>
      <c r="GY11" s="757"/>
      <c r="GZ11" s="757"/>
      <c r="HA11" s="757"/>
      <c r="HB11" s="757"/>
      <c r="HC11" s="757"/>
      <c r="HD11" s="757"/>
      <c r="HE11" s="757"/>
      <c r="HF11" s="757"/>
      <c r="HG11" s="757"/>
      <c r="HH11" s="757"/>
      <c r="HI11" s="757"/>
      <c r="HJ11" s="757"/>
      <c r="HK11" s="758"/>
      <c r="HL11" s="756"/>
      <c r="HM11" s="757"/>
      <c r="HN11" s="757"/>
      <c r="HO11" s="757"/>
      <c r="HP11" s="757"/>
      <c r="HQ11" s="757"/>
      <c r="HR11" s="757"/>
      <c r="HS11" s="757"/>
      <c r="HT11" s="757"/>
      <c r="HU11" s="757"/>
      <c r="HV11" s="757"/>
      <c r="HW11" s="757"/>
      <c r="HX11" s="757"/>
      <c r="HY11" s="757"/>
      <c r="HZ11" s="757"/>
      <c r="IA11" s="758"/>
      <c r="IB11" s="756"/>
      <c r="IC11" s="757"/>
      <c r="ID11" s="757"/>
      <c r="IE11" s="757"/>
      <c r="IF11" s="757"/>
      <c r="IG11" s="757"/>
      <c r="IH11" s="757"/>
      <c r="II11" s="757"/>
      <c r="IJ11" s="757"/>
      <c r="IK11" s="757"/>
      <c r="IL11" s="757"/>
      <c r="IM11" s="757"/>
      <c r="IN11" s="757"/>
      <c r="IO11" s="757"/>
      <c r="IP11" s="757"/>
      <c r="IQ11" s="758"/>
    </row>
    <row r="12" spans="1:251" ht="30" customHeight="1">
      <c r="A12" s="747" t="s">
        <v>26</v>
      </c>
      <c r="B12" s="747"/>
      <c r="C12" s="747"/>
      <c r="D12" s="747"/>
      <c r="E12" s="747"/>
      <c r="F12" s="747"/>
      <c r="G12" s="747"/>
      <c r="H12" s="747"/>
      <c r="I12" s="22"/>
      <c r="J12" s="868" t="s">
        <v>702</v>
      </c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I12" s="868"/>
      <c r="AJ12" s="868"/>
      <c r="AK12" s="868"/>
      <c r="AL12" s="868"/>
      <c r="AM12" s="868"/>
      <c r="AN12" s="868"/>
      <c r="AO12" s="868"/>
      <c r="AP12" s="868"/>
      <c r="AQ12" s="35"/>
      <c r="AR12" s="756">
        <v>683.42154000000005</v>
      </c>
      <c r="AS12" s="757"/>
      <c r="AT12" s="757"/>
      <c r="AU12" s="757"/>
      <c r="AV12" s="757"/>
      <c r="AW12" s="757"/>
      <c r="AX12" s="757"/>
      <c r="AY12" s="757"/>
      <c r="AZ12" s="757"/>
      <c r="BA12" s="757"/>
      <c r="BB12" s="757"/>
      <c r="BC12" s="757"/>
      <c r="BD12" s="757"/>
      <c r="BE12" s="757"/>
      <c r="BF12" s="757"/>
      <c r="BG12" s="758"/>
      <c r="BH12" s="756">
        <v>559.84946314534727</v>
      </c>
      <c r="BI12" s="757"/>
      <c r="BJ12" s="757"/>
      <c r="BK12" s="757"/>
      <c r="BL12" s="757"/>
      <c r="BM12" s="757"/>
      <c r="BN12" s="757"/>
      <c r="BO12" s="757"/>
      <c r="BP12" s="757"/>
      <c r="BQ12" s="757"/>
      <c r="BR12" s="757"/>
      <c r="BS12" s="757"/>
      <c r="BT12" s="757"/>
      <c r="BU12" s="757"/>
      <c r="BV12" s="757"/>
      <c r="BW12" s="758"/>
      <c r="BX12" s="756"/>
      <c r="BY12" s="757"/>
      <c r="BZ12" s="757"/>
      <c r="CA12" s="757"/>
      <c r="CB12" s="757"/>
      <c r="CC12" s="757"/>
      <c r="CD12" s="757"/>
      <c r="CE12" s="757"/>
      <c r="CF12" s="757"/>
      <c r="CG12" s="757"/>
      <c r="CH12" s="757"/>
      <c r="CI12" s="757"/>
      <c r="CJ12" s="757"/>
      <c r="CK12" s="757"/>
      <c r="CL12" s="757"/>
      <c r="CM12" s="758"/>
      <c r="CN12" s="869">
        <v>630.12370454500001</v>
      </c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1"/>
      <c r="DD12" s="756"/>
      <c r="DE12" s="757"/>
      <c r="DF12" s="757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757"/>
      <c r="DS12" s="758"/>
      <c r="DT12" s="756">
        <v>655.32865272679999</v>
      </c>
      <c r="DU12" s="757"/>
      <c r="DV12" s="757"/>
      <c r="DW12" s="757"/>
      <c r="DX12" s="757"/>
      <c r="DY12" s="757"/>
      <c r="DZ12" s="757"/>
      <c r="EA12" s="757"/>
      <c r="EB12" s="757"/>
      <c r="EC12" s="757"/>
      <c r="ED12" s="757"/>
      <c r="EE12" s="757"/>
      <c r="EF12" s="757"/>
      <c r="EG12" s="757"/>
      <c r="EH12" s="757"/>
      <c r="EI12" s="758"/>
      <c r="EJ12" s="756"/>
      <c r="EK12" s="757"/>
      <c r="EL12" s="757"/>
      <c r="EM12" s="757"/>
      <c r="EN12" s="757"/>
      <c r="EO12" s="757"/>
      <c r="EP12" s="757"/>
      <c r="EQ12" s="757"/>
      <c r="ER12" s="757"/>
      <c r="ES12" s="757"/>
      <c r="ET12" s="757"/>
      <c r="EU12" s="757"/>
      <c r="EV12" s="757"/>
      <c r="EW12" s="757"/>
      <c r="EX12" s="757"/>
      <c r="EY12" s="758"/>
      <c r="EZ12" s="756"/>
      <c r="FA12" s="757"/>
      <c r="FB12" s="757"/>
      <c r="FC12" s="757"/>
      <c r="FD12" s="757"/>
      <c r="FE12" s="757"/>
      <c r="FF12" s="757"/>
      <c r="FG12" s="757"/>
      <c r="FH12" s="757"/>
      <c r="FI12" s="757"/>
      <c r="FJ12" s="757"/>
      <c r="FK12" s="757"/>
      <c r="FL12" s="757"/>
      <c r="FM12" s="757"/>
      <c r="FN12" s="757"/>
      <c r="FO12" s="758"/>
      <c r="FP12" s="756">
        <v>681.54179883587199</v>
      </c>
      <c r="FQ12" s="757"/>
      <c r="FR12" s="757"/>
      <c r="FS12" s="757"/>
      <c r="FT12" s="757"/>
      <c r="FU12" s="757"/>
      <c r="FV12" s="757"/>
      <c r="FW12" s="757"/>
      <c r="FX12" s="757"/>
      <c r="FY12" s="757"/>
      <c r="FZ12" s="757"/>
      <c r="GA12" s="757"/>
      <c r="GB12" s="757"/>
      <c r="GC12" s="757"/>
      <c r="GD12" s="757"/>
      <c r="GE12" s="758"/>
      <c r="GF12" s="756"/>
      <c r="GG12" s="757"/>
      <c r="GH12" s="757"/>
      <c r="GI12" s="757"/>
      <c r="GJ12" s="757"/>
      <c r="GK12" s="757"/>
      <c r="GL12" s="757"/>
      <c r="GM12" s="757"/>
      <c r="GN12" s="757"/>
      <c r="GO12" s="757"/>
      <c r="GP12" s="757"/>
      <c r="GQ12" s="757"/>
      <c r="GR12" s="757"/>
      <c r="GS12" s="757"/>
      <c r="GT12" s="757"/>
      <c r="GU12" s="758"/>
      <c r="GV12" s="756">
        <v>708.80347078930686</v>
      </c>
      <c r="GW12" s="757"/>
      <c r="GX12" s="757"/>
      <c r="GY12" s="757"/>
      <c r="GZ12" s="757"/>
      <c r="HA12" s="757"/>
      <c r="HB12" s="757"/>
      <c r="HC12" s="757"/>
      <c r="HD12" s="757"/>
      <c r="HE12" s="757"/>
      <c r="HF12" s="757"/>
      <c r="HG12" s="757"/>
      <c r="HH12" s="757"/>
      <c r="HI12" s="757"/>
      <c r="HJ12" s="757"/>
      <c r="HK12" s="758"/>
      <c r="HL12" s="756"/>
      <c r="HM12" s="757"/>
      <c r="HN12" s="757"/>
      <c r="HO12" s="757"/>
      <c r="HP12" s="757"/>
      <c r="HQ12" s="757"/>
      <c r="HR12" s="757"/>
      <c r="HS12" s="757"/>
      <c r="HT12" s="757"/>
      <c r="HU12" s="757"/>
      <c r="HV12" s="757"/>
      <c r="HW12" s="757"/>
      <c r="HX12" s="757"/>
      <c r="HY12" s="757"/>
      <c r="HZ12" s="757"/>
      <c r="IA12" s="758"/>
      <c r="IB12" s="756">
        <v>737.1556096208792</v>
      </c>
      <c r="IC12" s="757"/>
      <c r="ID12" s="757"/>
      <c r="IE12" s="757"/>
      <c r="IF12" s="757"/>
      <c r="IG12" s="757"/>
      <c r="IH12" s="757"/>
      <c r="II12" s="757"/>
      <c r="IJ12" s="757"/>
      <c r="IK12" s="757"/>
      <c r="IL12" s="757"/>
      <c r="IM12" s="757"/>
      <c r="IN12" s="757"/>
      <c r="IO12" s="757"/>
      <c r="IP12" s="757"/>
      <c r="IQ12" s="758"/>
    </row>
    <row r="13" spans="1:251" ht="15" customHeight="1">
      <c r="A13" s="747" t="s">
        <v>87</v>
      </c>
      <c r="B13" s="747"/>
      <c r="C13" s="747"/>
      <c r="D13" s="747"/>
      <c r="E13" s="747"/>
      <c r="F13" s="747"/>
      <c r="G13" s="747"/>
      <c r="H13" s="747"/>
      <c r="I13" s="22"/>
      <c r="J13" s="868" t="s">
        <v>317</v>
      </c>
      <c r="K13" s="868"/>
      <c r="L13" s="868"/>
      <c r="M13" s="868"/>
      <c r="N13" s="868"/>
      <c r="O13" s="868"/>
      <c r="P13" s="868"/>
      <c r="Q13" s="868"/>
      <c r="R13" s="868"/>
      <c r="S13" s="868"/>
      <c r="T13" s="868"/>
      <c r="U13" s="868"/>
      <c r="V13" s="868"/>
      <c r="W13" s="868"/>
      <c r="X13" s="868"/>
      <c r="Y13" s="868"/>
      <c r="Z13" s="868"/>
      <c r="AA13" s="868"/>
      <c r="AB13" s="868"/>
      <c r="AC13" s="868"/>
      <c r="AD13" s="868"/>
      <c r="AE13" s="868"/>
      <c r="AF13" s="868"/>
      <c r="AG13" s="868"/>
      <c r="AH13" s="868"/>
      <c r="AI13" s="868"/>
      <c r="AJ13" s="868"/>
      <c r="AK13" s="868"/>
      <c r="AL13" s="868"/>
      <c r="AM13" s="868"/>
      <c r="AN13" s="868"/>
      <c r="AO13" s="868"/>
      <c r="AP13" s="868"/>
      <c r="AQ13" s="35"/>
      <c r="AR13" s="756"/>
      <c r="AS13" s="757"/>
      <c r="AT13" s="757"/>
      <c r="AU13" s="757"/>
      <c r="AV13" s="757"/>
      <c r="AW13" s="757"/>
      <c r="AX13" s="757"/>
      <c r="AY13" s="757"/>
      <c r="AZ13" s="757"/>
      <c r="BA13" s="757"/>
      <c r="BB13" s="757"/>
      <c r="BC13" s="757"/>
      <c r="BD13" s="757"/>
      <c r="BE13" s="757"/>
      <c r="BF13" s="757"/>
      <c r="BG13" s="758"/>
      <c r="BH13" s="756"/>
      <c r="BI13" s="757"/>
      <c r="BJ13" s="757"/>
      <c r="BK13" s="757"/>
      <c r="BL13" s="757"/>
      <c r="BM13" s="757"/>
      <c r="BN13" s="757"/>
      <c r="BO13" s="757"/>
      <c r="BP13" s="757"/>
      <c r="BQ13" s="757"/>
      <c r="BR13" s="757"/>
      <c r="BS13" s="757"/>
      <c r="BT13" s="757"/>
      <c r="BU13" s="757"/>
      <c r="BV13" s="757"/>
      <c r="BW13" s="758"/>
      <c r="BX13" s="756"/>
      <c r="BY13" s="757"/>
      <c r="BZ13" s="757"/>
      <c r="CA13" s="757"/>
      <c r="CB13" s="757"/>
      <c r="CC13" s="757"/>
      <c r="CD13" s="757"/>
      <c r="CE13" s="757"/>
      <c r="CF13" s="757"/>
      <c r="CG13" s="757"/>
      <c r="CH13" s="757"/>
      <c r="CI13" s="757"/>
      <c r="CJ13" s="757"/>
      <c r="CK13" s="757"/>
      <c r="CL13" s="757"/>
      <c r="CM13" s="758"/>
      <c r="CN13" s="756"/>
      <c r="CO13" s="757"/>
      <c r="CP13" s="757"/>
      <c r="CQ13" s="757"/>
      <c r="CR13" s="757"/>
      <c r="CS13" s="757"/>
      <c r="CT13" s="757"/>
      <c r="CU13" s="757"/>
      <c r="CV13" s="757"/>
      <c r="CW13" s="757"/>
      <c r="CX13" s="757"/>
      <c r="CY13" s="757"/>
      <c r="CZ13" s="757"/>
      <c r="DA13" s="757"/>
      <c r="DB13" s="757"/>
      <c r="DC13" s="758"/>
      <c r="DD13" s="756"/>
      <c r="DE13" s="757"/>
      <c r="DF13" s="757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8"/>
      <c r="DT13" s="756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8"/>
      <c r="EJ13" s="756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757"/>
      <c r="EV13" s="757"/>
      <c r="EW13" s="757"/>
      <c r="EX13" s="757"/>
      <c r="EY13" s="758"/>
      <c r="EZ13" s="756"/>
      <c r="FA13" s="757"/>
      <c r="FB13" s="757"/>
      <c r="FC13" s="757"/>
      <c r="FD13" s="757"/>
      <c r="FE13" s="757"/>
      <c r="FF13" s="757"/>
      <c r="FG13" s="757"/>
      <c r="FH13" s="757"/>
      <c r="FI13" s="757"/>
      <c r="FJ13" s="757"/>
      <c r="FK13" s="757"/>
      <c r="FL13" s="757"/>
      <c r="FM13" s="757"/>
      <c r="FN13" s="757"/>
      <c r="FO13" s="758"/>
      <c r="FP13" s="756"/>
      <c r="FQ13" s="757"/>
      <c r="FR13" s="757"/>
      <c r="FS13" s="757"/>
      <c r="FT13" s="757"/>
      <c r="FU13" s="757"/>
      <c r="FV13" s="757"/>
      <c r="FW13" s="757"/>
      <c r="FX13" s="757"/>
      <c r="FY13" s="757"/>
      <c r="FZ13" s="757"/>
      <c r="GA13" s="757"/>
      <c r="GB13" s="757"/>
      <c r="GC13" s="757"/>
      <c r="GD13" s="757"/>
      <c r="GE13" s="758"/>
      <c r="GF13" s="756"/>
      <c r="GG13" s="757"/>
      <c r="GH13" s="757"/>
      <c r="GI13" s="757"/>
      <c r="GJ13" s="757"/>
      <c r="GK13" s="757"/>
      <c r="GL13" s="757"/>
      <c r="GM13" s="757"/>
      <c r="GN13" s="757"/>
      <c r="GO13" s="757"/>
      <c r="GP13" s="757"/>
      <c r="GQ13" s="757"/>
      <c r="GR13" s="757"/>
      <c r="GS13" s="757"/>
      <c r="GT13" s="757"/>
      <c r="GU13" s="758"/>
      <c r="GV13" s="756"/>
      <c r="GW13" s="757"/>
      <c r="GX13" s="757"/>
      <c r="GY13" s="757"/>
      <c r="GZ13" s="757"/>
      <c r="HA13" s="757"/>
      <c r="HB13" s="757"/>
      <c r="HC13" s="757"/>
      <c r="HD13" s="757"/>
      <c r="HE13" s="757"/>
      <c r="HF13" s="757"/>
      <c r="HG13" s="757"/>
      <c r="HH13" s="757"/>
      <c r="HI13" s="757"/>
      <c r="HJ13" s="757"/>
      <c r="HK13" s="758"/>
      <c r="HL13" s="756"/>
      <c r="HM13" s="757"/>
      <c r="HN13" s="757"/>
      <c r="HO13" s="757"/>
      <c r="HP13" s="757"/>
      <c r="HQ13" s="757"/>
      <c r="HR13" s="757"/>
      <c r="HS13" s="757"/>
      <c r="HT13" s="757"/>
      <c r="HU13" s="757"/>
      <c r="HV13" s="757"/>
      <c r="HW13" s="757"/>
      <c r="HX13" s="757"/>
      <c r="HY13" s="757"/>
      <c r="HZ13" s="757"/>
      <c r="IA13" s="758"/>
      <c r="IB13" s="756"/>
      <c r="IC13" s="757"/>
      <c r="ID13" s="757"/>
      <c r="IE13" s="757"/>
      <c r="IF13" s="757"/>
      <c r="IG13" s="757"/>
      <c r="IH13" s="757"/>
      <c r="II13" s="757"/>
      <c r="IJ13" s="757"/>
      <c r="IK13" s="757"/>
      <c r="IL13" s="757"/>
      <c r="IM13" s="757"/>
      <c r="IN13" s="757"/>
      <c r="IO13" s="757"/>
      <c r="IP13" s="757"/>
      <c r="IQ13" s="758"/>
    </row>
    <row r="14" spans="1:251" ht="15" customHeight="1">
      <c r="A14" s="747" t="s">
        <v>89</v>
      </c>
      <c r="B14" s="747"/>
      <c r="C14" s="747"/>
      <c r="D14" s="747"/>
      <c r="E14" s="747"/>
      <c r="F14" s="747"/>
      <c r="G14" s="747"/>
      <c r="H14" s="747"/>
      <c r="I14" s="22"/>
      <c r="J14" s="782" t="s">
        <v>487</v>
      </c>
      <c r="K14" s="782"/>
      <c r="L14" s="782"/>
      <c r="M14" s="782"/>
      <c r="N14" s="782"/>
      <c r="O14" s="782"/>
      <c r="P14" s="782"/>
      <c r="Q14" s="782"/>
      <c r="R14" s="782"/>
      <c r="S14" s="782"/>
      <c r="T14" s="782"/>
      <c r="U14" s="782"/>
      <c r="V14" s="782"/>
      <c r="W14" s="782"/>
      <c r="X14" s="782"/>
      <c r="Y14" s="782"/>
      <c r="Z14" s="782"/>
      <c r="AA14" s="782"/>
      <c r="AB14" s="782"/>
      <c r="AC14" s="782"/>
      <c r="AD14" s="782"/>
      <c r="AE14" s="782"/>
      <c r="AF14" s="782"/>
      <c r="AG14" s="782"/>
      <c r="AH14" s="782"/>
      <c r="AI14" s="782"/>
      <c r="AJ14" s="782"/>
      <c r="AK14" s="782"/>
      <c r="AL14" s="782"/>
      <c r="AM14" s="782"/>
      <c r="AN14" s="782"/>
      <c r="AO14" s="782"/>
      <c r="AP14" s="782"/>
      <c r="AQ14" s="783"/>
      <c r="AR14" s="756">
        <v>22575.030309906233</v>
      </c>
      <c r="AS14" s="757"/>
      <c r="AT14" s="757"/>
      <c r="AU14" s="757"/>
      <c r="AV14" s="757"/>
      <c r="AW14" s="757"/>
      <c r="AX14" s="757"/>
      <c r="AY14" s="757"/>
      <c r="AZ14" s="757"/>
      <c r="BA14" s="757"/>
      <c r="BB14" s="757"/>
      <c r="BC14" s="757"/>
      <c r="BD14" s="757"/>
      <c r="BE14" s="757"/>
      <c r="BF14" s="757"/>
      <c r="BG14" s="758"/>
      <c r="BH14" s="756">
        <v>22784.014321135241</v>
      </c>
      <c r="BI14" s="757"/>
      <c r="BJ14" s="757"/>
      <c r="BK14" s="757"/>
      <c r="BL14" s="757"/>
      <c r="BM14" s="757"/>
      <c r="BN14" s="757"/>
      <c r="BO14" s="757"/>
      <c r="BP14" s="757"/>
      <c r="BQ14" s="757"/>
      <c r="BR14" s="757"/>
      <c r="BS14" s="757"/>
      <c r="BT14" s="757"/>
      <c r="BU14" s="757"/>
      <c r="BV14" s="757"/>
      <c r="BW14" s="758"/>
      <c r="BX14" s="756">
        <v>0</v>
      </c>
      <c r="BY14" s="757"/>
      <c r="BZ14" s="757"/>
      <c r="CA14" s="757"/>
      <c r="CB14" s="757"/>
      <c r="CC14" s="757"/>
      <c r="CD14" s="757"/>
      <c r="CE14" s="757"/>
      <c r="CF14" s="757"/>
      <c r="CG14" s="757"/>
      <c r="CH14" s="757"/>
      <c r="CI14" s="757"/>
      <c r="CJ14" s="757"/>
      <c r="CK14" s="757"/>
      <c r="CL14" s="757"/>
      <c r="CM14" s="758"/>
      <c r="CN14" s="756">
        <v>27289.052036929133</v>
      </c>
      <c r="CO14" s="757"/>
      <c r="CP14" s="757"/>
      <c r="CQ14" s="757"/>
      <c r="CR14" s="757"/>
      <c r="CS14" s="757"/>
      <c r="CT14" s="757"/>
      <c r="CU14" s="757"/>
      <c r="CV14" s="757"/>
      <c r="CW14" s="757"/>
      <c r="CX14" s="757"/>
      <c r="CY14" s="757"/>
      <c r="CZ14" s="757"/>
      <c r="DA14" s="757"/>
      <c r="DB14" s="757"/>
      <c r="DC14" s="758"/>
      <c r="DD14" s="756">
        <v>0</v>
      </c>
      <c r="DE14" s="757"/>
      <c r="DF14" s="757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757"/>
      <c r="DS14" s="758"/>
      <c r="DT14" s="756">
        <v>28380.614118406298</v>
      </c>
      <c r="DU14" s="757"/>
      <c r="DV14" s="757"/>
      <c r="DW14" s="757"/>
      <c r="DX14" s="757"/>
      <c r="DY14" s="757"/>
      <c r="DZ14" s="757"/>
      <c r="EA14" s="757"/>
      <c r="EB14" s="757"/>
      <c r="EC14" s="757"/>
      <c r="ED14" s="757"/>
      <c r="EE14" s="757"/>
      <c r="EF14" s="757"/>
      <c r="EG14" s="757"/>
      <c r="EH14" s="757"/>
      <c r="EI14" s="758"/>
      <c r="EJ14" s="756">
        <v>0</v>
      </c>
      <c r="EK14" s="757"/>
      <c r="EL14" s="757"/>
      <c r="EM14" s="757"/>
      <c r="EN14" s="757"/>
      <c r="EO14" s="757"/>
      <c r="EP14" s="757"/>
      <c r="EQ14" s="757"/>
      <c r="ER14" s="757"/>
      <c r="ES14" s="757"/>
      <c r="ET14" s="757"/>
      <c r="EU14" s="757"/>
      <c r="EV14" s="757"/>
      <c r="EW14" s="757"/>
      <c r="EX14" s="757"/>
      <c r="EY14" s="758"/>
      <c r="EZ14" s="756">
        <v>0</v>
      </c>
      <c r="FA14" s="757"/>
      <c r="FB14" s="757"/>
      <c r="FC14" s="757"/>
      <c r="FD14" s="757"/>
      <c r="FE14" s="757"/>
      <c r="FF14" s="757"/>
      <c r="FG14" s="757"/>
      <c r="FH14" s="757"/>
      <c r="FI14" s="757"/>
      <c r="FJ14" s="757"/>
      <c r="FK14" s="757"/>
      <c r="FL14" s="757"/>
      <c r="FM14" s="757"/>
      <c r="FN14" s="757"/>
      <c r="FO14" s="758"/>
      <c r="FP14" s="756">
        <v>29515.838683142552</v>
      </c>
      <c r="FQ14" s="757"/>
      <c r="FR14" s="757"/>
      <c r="FS14" s="757"/>
      <c r="FT14" s="757"/>
      <c r="FU14" s="757"/>
      <c r="FV14" s="757"/>
      <c r="FW14" s="757"/>
      <c r="FX14" s="757"/>
      <c r="FY14" s="757"/>
      <c r="FZ14" s="757"/>
      <c r="GA14" s="757"/>
      <c r="GB14" s="757"/>
      <c r="GC14" s="757"/>
      <c r="GD14" s="757"/>
      <c r="GE14" s="758"/>
      <c r="GF14" s="756">
        <v>0</v>
      </c>
      <c r="GG14" s="757"/>
      <c r="GH14" s="757"/>
      <c r="GI14" s="757"/>
      <c r="GJ14" s="757"/>
      <c r="GK14" s="757"/>
      <c r="GL14" s="757"/>
      <c r="GM14" s="757"/>
      <c r="GN14" s="757"/>
      <c r="GO14" s="757"/>
      <c r="GP14" s="757"/>
      <c r="GQ14" s="757"/>
      <c r="GR14" s="757"/>
      <c r="GS14" s="757"/>
      <c r="GT14" s="757"/>
      <c r="GU14" s="758"/>
      <c r="GV14" s="756">
        <v>30696.472230468255</v>
      </c>
      <c r="GW14" s="757"/>
      <c r="GX14" s="757"/>
      <c r="GY14" s="757"/>
      <c r="GZ14" s="757"/>
      <c r="HA14" s="757"/>
      <c r="HB14" s="757"/>
      <c r="HC14" s="757"/>
      <c r="HD14" s="757"/>
      <c r="HE14" s="757"/>
      <c r="HF14" s="757"/>
      <c r="HG14" s="757"/>
      <c r="HH14" s="757"/>
      <c r="HI14" s="757"/>
      <c r="HJ14" s="757"/>
      <c r="HK14" s="758"/>
      <c r="HL14" s="756">
        <v>0</v>
      </c>
      <c r="HM14" s="757"/>
      <c r="HN14" s="757"/>
      <c r="HO14" s="757"/>
      <c r="HP14" s="757"/>
      <c r="HQ14" s="757"/>
      <c r="HR14" s="757"/>
      <c r="HS14" s="757"/>
      <c r="HT14" s="757"/>
      <c r="HU14" s="757"/>
      <c r="HV14" s="757"/>
      <c r="HW14" s="757"/>
      <c r="HX14" s="757"/>
      <c r="HY14" s="757"/>
      <c r="HZ14" s="757"/>
      <c r="IA14" s="758"/>
      <c r="IB14" s="756">
        <v>31924.331119686991</v>
      </c>
      <c r="IC14" s="757"/>
      <c r="ID14" s="757"/>
      <c r="IE14" s="757"/>
      <c r="IF14" s="757"/>
      <c r="IG14" s="757"/>
      <c r="IH14" s="757"/>
      <c r="II14" s="757"/>
      <c r="IJ14" s="757"/>
      <c r="IK14" s="757"/>
      <c r="IL14" s="757"/>
      <c r="IM14" s="757"/>
      <c r="IN14" s="757"/>
      <c r="IO14" s="757"/>
      <c r="IP14" s="757"/>
      <c r="IQ14" s="758"/>
    </row>
    <row r="15" spans="1:251" ht="15" customHeight="1"/>
    <row r="16" spans="1:251" ht="15">
      <c r="F16" s="13" t="s">
        <v>109</v>
      </c>
    </row>
    <row r="17" spans="6:251" s="32" customFormat="1" ht="15" customHeight="1">
      <c r="F17" s="872" t="s">
        <v>110</v>
      </c>
      <c r="G17" s="872"/>
      <c r="H17" s="872"/>
      <c r="I17" s="13" t="s">
        <v>687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529"/>
      <c r="GG17" s="529"/>
      <c r="GH17" s="529"/>
      <c r="GI17" s="529"/>
      <c r="GJ17" s="529"/>
      <c r="GK17" s="529"/>
      <c r="GL17" s="529"/>
      <c r="GM17" s="529"/>
      <c r="GN17" s="529"/>
      <c r="GO17" s="529"/>
      <c r="GP17" s="529"/>
      <c r="GQ17" s="529"/>
      <c r="GR17" s="529"/>
      <c r="GS17" s="529"/>
      <c r="GT17" s="529"/>
      <c r="GU17" s="529"/>
      <c r="GV17" s="529"/>
      <c r="GW17" s="529"/>
      <c r="GX17" s="529"/>
      <c r="GY17" s="529"/>
      <c r="GZ17" s="529"/>
      <c r="HA17" s="529"/>
      <c r="HB17" s="529"/>
      <c r="HC17" s="529"/>
      <c r="HD17" s="529"/>
      <c r="HE17" s="529"/>
      <c r="HF17" s="529"/>
      <c r="HG17" s="529"/>
      <c r="HH17" s="529"/>
      <c r="HI17" s="529"/>
      <c r="HJ17" s="529"/>
      <c r="HK17" s="529"/>
      <c r="HL17" s="529"/>
      <c r="HM17" s="529"/>
      <c r="HN17" s="529"/>
      <c r="HO17" s="529"/>
      <c r="HP17" s="529"/>
      <c r="HQ17" s="529"/>
      <c r="HR17" s="529"/>
      <c r="HS17" s="529"/>
      <c r="HT17" s="529"/>
      <c r="HU17" s="529"/>
      <c r="HV17" s="529"/>
      <c r="HW17" s="529"/>
      <c r="HX17" s="529"/>
      <c r="HY17" s="529"/>
      <c r="HZ17" s="529"/>
      <c r="IA17" s="529"/>
      <c r="IB17" s="529"/>
      <c r="IC17" s="529"/>
      <c r="ID17" s="529"/>
      <c r="IE17" s="529"/>
      <c r="IF17" s="529"/>
      <c r="IG17" s="529"/>
      <c r="IH17" s="529"/>
      <c r="II17" s="529"/>
      <c r="IJ17" s="529"/>
      <c r="IK17" s="529"/>
      <c r="IL17" s="529"/>
      <c r="IM17" s="529"/>
      <c r="IN17" s="529"/>
      <c r="IO17" s="529"/>
      <c r="IP17" s="529"/>
      <c r="IQ17" s="529"/>
    </row>
    <row r="18" spans="6:251" s="32" customFormat="1" ht="15.75" customHeight="1">
      <c r="F18" s="684" t="s">
        <v>112</v>
      </c>
      <c r="G18" s="684"/>
      <c r="H18" s="684"/>
      <c r="I18" s="685" t="s">
        <v>703</v>
      </c>
      <c r="J18" s="685"/>
      <c r="K18" s="685"/>
      <c r="L18" s="685"/>
      <c r="M18" s="685"/>
      <c r="N18" s="685"/>
      <c r="O18" s="685"/>
      <c r="P18" s="685"/>
      <c r="Q18" s="685"/>
      <c r="R18" s="685"/>
      <c r="S18" s="685"/>
      <c r="T18" s="685"/>
      <c r="U18" s="685"/>
      <c r="V18" s="685"/>
      <c r="W18" s="685"/>
      <c r="X18" s="685"/>
      <c r="Y18" s="685"/>
      <c r="Z18" s="685"/>
      <c r="AA18" s="685"/>
      <c r="AB18" s="685"/>
      <c r="AC18" s="685"/>
      <c r="AD18" s="685"/>
      <c r="AE18" s="685"/>
      <c r="AF18" s="685"/>
      <c r="AG18" s="685"/>
      <c r="AH18" s="685"/>
      <c r="AI18" s="685"/>
      <c r="AJ18" s="685"/>
      <c r="AK18" s="685"/>
      <c r="AL18" s="685"/>
      <c r="AM18" s="685"/>
      <c r="AN18" s="685"/>
      <c r="AO18" s="685"/>
      <c r="AP18" s="685"/>
      <c r="AQ18" s="685"/>
      <c r="AR18" s="685"/>
      <c r="AS18" s="685"/>
      <c r="AT18" s="685"/>
      <c r="AU18" s="685"/>
      <c r="AV18" s="685"/>
      <c r="AW18" s="685"/>
      <c r="AX18" s="685"/>
      <c r="AY18" s="685"/>
      <c r="AZ18" s="685"/>
      <c r="BA18" s="685"/>
      <c r="BB18" s="685"/>
      <c r="BC18" s="685"/>
      <c r="BD18" s="685"/>
      <c r="BE18" s="685"/>
      <c r="BF18" s="685"/>
      <c r="BG18" s="685"/>
      <c r="BH18" s="685"/>
      <c r="BI18" s="685"/>
      <c r="BJ18" s="685"/>
      <c r="BK18" s="685"/>
      <c r="BL18" s="685"/>
      <c r="BM18" s="685"/>
      <c r="BN18" s="685"/>
      <c r="BO18" s="685"/>
      <c r="BP18" s="685"/>
      <c r="BQ18" s="685"/>
      <c r="BR18" s="685"/>
      <c r="BS18" s="685"/>
      <c r="BT18" s="685"/>
      <c r="BU18" s="685"/>
      <c r="BV18" s="685"/>
      <c r="BW18" s="685"/>
      <c r="BX18" s="685"/>
      <c r="BY18" s="685"/>
      <c r="BZ18" s="685"/>
      <c r="CA18" s="685"/>
      <c r="CB18" s="685"/>
      <c r="CC18" s="685"/>
      <c r="CD18" s="685"/>
      <c r="CE18" s="685"/>
      <c r="CF18" s="685"/>
      <c r="CG18" s="685"/>
      <c r="CH18" s="685"/>
      <c r="CI18" s="685"/>
      <c r="CJ18" s="685"/>
      <c r="CK18" s="685"/>
      <c r="CL18" s="685"/>
      <c r="CM18" s="685"/>
      <c r="CN18" s="685"/>
      <c r="CO18" s="685"/>
      <c r="CP18" s="685"/>
      <c r="CQ18" s="685"/>
      <c r="CR18" s="685"/>
      <c r="CS18" s="685"/>
      <c r="CT18" s="685"/>
      <c r="CU18" s="685"/>
      <c r="CV18" s="685"/>
      <c r="CW18" s="685"/>
      <c r="CX18" s="685"/>
      <c r="CY18" s="685"/>
      <c r="CZ18" s="685"/>
      <c r="DA18" s="685"/>
      <c r="DB18" s="685"/>
      <c r="DC18" s="685"/>
      <c r="DD18" s="685"/>
      <c r="DE18" s="685"/>
      <c r="DF18" s="685"/>
      <c r="DG18" s="685"/>
      <c r="DH18" s="685"/>
      <c r="DI18" s="685"/>
      <c r="DJ18" s="685"/>
      <c r="DK18" s="685"/>
      <c r="DL18" s="685"/>
      <c r="DM18" s="685"/>
      <c r="DN18" s="685"/>
      <c r="DO18" s="685"/>
      <c r="DP18" s="685"/>
      <c r="DQ18" s="685"/>
      <c r="DR18" s="685"/>
      <c r="DS18" s="685"/>
      <c r="DT18" s="685"/>
      <c r="DU18" s="685"/>
      <c r="DV18" s="685"/>
      <c r="DW18" s="685"/>
      <c r="DX18" s="685"/>
      <c r="DY18" s="685"/>
      <c r="DZ18" s="685"/>
      <c r="EA18" s="685"/>
      <c r="EB18" s="685"/>
      <c r="EC18" s="685"/>
      <c r="ED18" s="685"/>
      <c r="EE18" s="685"/>
      <c r="EF18" s="685"/>
      <c r="EG18" s="685"/>
      <c r="EH18" s="685"/>
      <c r="EI18" s="685"/>
      <c r="EJ18" s="685"/>
      <c r="EK18" s="685"/>
      <c r="EL18" s="685"/>
      <c r="EM18" s="685"/>
      <c r="EN18" s="685"/>
      <c r="EO18" s="685"/>
      <c r="EP18" s="685"/>
      <c r="EQ18" s="685"/>
      <c r="ER18" s="685"/>
      <c r="ES18" s="685"/>
      <c r="ET18" s="685"/>
      <c r="EU18" s="685"/>
      <c r="EV18" s="685"/>
      <c r="EW18" s="685"/>
      <c r="EX18" s="685"/>
      <c r="EY18" s="685"/>
      <c r="EZ18" s="685"/>
      <c r="FA18" s="685"/>
      <c r="FB18" s="685"/>
      <c r="FC18" s="685"/>
      <c r="FD18" s="685"/>
      <c r="FE18" s="685"/>
      <c r="FF18" s="685"/>
      <c r="FG18" s="685"/>
      <c r="FH18" s="685"/>
      <c r="FI18" s="685"/>
      <c r="FJ18" s="685"/>
      <c r="FK18" s="685"/>
      <c r="FL18" s="685"/>
      <c r="FM18" s="685"/>
      <c r="FN18" s="685"/>
      <c r="FO18" s="685"/>
      <c r="FP18" s="685"/>
      <c r="FQ18" s="685"/>
      <c r="FR18" s="685"/>
      <c r="FS18" s="685"/>
      <c r="FT18" s="685"/>
      <c r="FU18" s="685"/>
      <c r="FV18" s="685"/>
      <c r="FW18" s="685"/>
      <c r="FX18" s="685"/>
      <c r="FY18" s="685"/>
      <c r="FZ18" s="685"/>
      <c r="GA18" s="685"/>
      <c r="GB18" s="685"/>
      <c r="GC18" s="685"/>
      <c r="GD18" s="685"/>
      <c r="GE18" s="685"/>
    </row>
    <row r="19" spans="6:251" ht="15" customHeight="1">
      <c r="F19" s="872" t="s">
        <v>114</v>
      </c>
      <c r="G19" s="872"/>
      <c r="H19" s="872"/>
      <c r="I19" s="13" t="s">
        <v>704</v>
      </c>
    </row>
    <row r="20" spans="6:251" ht="3" customHeight="1"/>
    <row r="22" spans="6:251" s="326" customFormat="1" ht="17.25" customHeight="1">
      <c r="H22" s="326" t="s">
        <v>1202</v>
      </c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U22" s="326" t="s">
        <v>1390</v>
      </c>
    </row>
  </sheetData>
  <mergeCells count="133">
    <mergeCell ref="AR9:BG9"/>
    <mergeCell ref="AR10:BG10"/>
    <mergeCell ref="AR11:BG11"/>
    <mergeCell ref="AR12:BG12"/>
    <mergeCell ref="AR13:BG13"/>
    <mergeCell ref="AR14:BG14"/>
    <mergeCell ref="EJ14:EY14"/>
    <mergeCell ref="EZ14:FO14"/>
    <mergeCell ref="FP14:GE14"/>
    <mergeCell ref="EZ12:FO12"/>
    <mergeCell ref="FP12:GE12"/>
    <mergeCell ref="EJ11:EY11"/>
    <mergeCell ref="EZ11:FO11"/>
    <mergeCell ref="DT11:EI11"/>
    <mergeCell ref="BH11:BW11"/>
    <mergeCell ref="FP11:GE11"/>
    <mergeCell ref="F17:H17"/>
    <mergeCell ref="F18:H18"/>
    <mergeCell ref="I18:GE18"/>
    <mergeCell ref="F19:H19"/>
    <mergeCell ref="BH12:BW12"/>
    <mergeCell ref="FP13:GE13"/>
    <mergeCell ref="A14:H14"/>
    <mergeCell ref="J14:AQ14"/>
    <mergeCell ref="BX14:CM14"/>
    <mergeCell ref="CN14:DC14"/>
    <mergeCell ref="DD14:DS14"/>
    <mergeCell ref="DT14:EI14"/>
    <mergeCell ref="BH14:BW14"/>
    <mergeCell ref="DT13:EI13"/>
    <mergeCell ref="EJ13:EY13"/>
    <mergeCell ref="EZ13:FO13"/>
    <mergeCell ref="DT12:EI12"/>
    <mergeCell ref="EJ12:EY12"/>
    <mergeCell ref="A13:H13"/>
    <mergeCell ref="J13:AP13"/>
    <mergeCell ref="BX13:CM13"/>
    <mergeCell ref="CN13:DC13"/>
    <mergeCell ref="DD13:DS13"/>
    <mergeCell ref="BH13:BW13"/>
    <mergeCell ref="A12:H12"/>
    <mergeCell ref="J12:AP12"/>
    <mergeCell ref="BX12:CM12"/>
    <mergeCell ref="CN12:DC12"/>
    <mergeCell ref="DD12:DS12"/>
    <mergeCell ref="A11:H11"/>
    <mergeCell ref="J11:AP11"/>
    <mergeCell ref="BX11:CM11"/>
    <mergeCell ref="CN11:DC11"/>
    <mergeCell ref="DD11:DS11"/>
    <mergeCell ref="A10:H10"/>
    <mergeCell ref="J10:AP10"/>
    <mergeCell ref="BX10:CM10"/>
    <mergeCell ref="CN10:DC10"/>
    <mergeCell ref="DD10:DS10"/>
    <mergeCell ref="DT10:EI10"/>
    <mergeCell ref="EJ10:EY10"/>
    <mergeCell ref="EZ10:FO10"/>
    <mergeCell ref="FP10:GE10"/>
    <mergeCell ref="BH10:BW10"/>
    <mergeCell ref="CN8:DC8"/>
    <mergeCell ref="DD8:DS8"/>
    <mergeCell ref="EJ7:EY7"/>
    <mergeCell ref="CN7:DC7"/>
    <mergeCell ref="DD7:DS7"/>
    <mergeCell ref="EZ8:FO8"/>
    <mergeCell ref="FP8:GE8"/>
    <mergeCell ref="A9:H9"/>
    <mergeCell ref="J9:AQ9"/>
    <mergeCell ref="BX9:CM9"/>
    <mergeCell ref="CN9:DC9"/>
    <mergeCell ref="DD9:DS9"/>
    <mergeCell ref="DT9:EI9"/>
    <mergeCell ref="EJ9:EY9"/>
    <mergeCell ref="EZ9:FO9"/>
    <mergeCell ref="FP9:GE9"/>
    <mergeCell ref="DT8:EI8"/>
    <mergeCell ref="EJ8:EY8"/>
    <mergeCell ref="A8:H8"/>
    <mergeCell ref="I8:AQ8"/>
    <mergeCell ref="BX8:CM8"/>
    <mergeCell ref="BH8:BW8"/>
    <mergeCell ref="BH9:BW9"/>
    <mergeCell ref="AR8:BG8"/>
    <mergeCell ref="EZ7:FO7"/>
    <mergeCell ref="FP7:GE7"/>
    <mergeCell ref="A3:GE3"/>
    <mergeCell ref="A6:H6"/>
    <mergeCell ref="I6:AQ6"/>
    <mergeCell ref="BX6:DC6"/>
    <mergeCell ref="DD6:EI6"/>
    <mergeCell ref="EJ6:EY6"/>
    <mergeCell ref="EZ6:GE6"/>
    <mergeCell ref="DT7:EI7"/>
    <mergeCell ref="AR6:BG7"/>
    <mergeCell ref="BH6:BW7"/>
    <mergeCell ref="A7:H7"/>
    <mergeCell ref="I7:AQ7"/>
    <mergeCell ref="BX7:CM7"/>
    <mergeCell ref="GF9:GU9"/>
    <mergeCell ref="GV9:HK9"/>
    <mergeCell ref="GF10:GU10"/>
    <mergeCell ref="GV10:HK10"/>
    <mergeCell ref="GF11:GU11"/>
    <mergeCell ref="GV11:HK11"/>
    <mergeCell ref="GF6:HK6"/>
    <mergeCell ref="GF7:GU7"/>
    <mergeCell ref="GV7:HK7"/>
    <mergeCell ref="GF8:GU8"/>
    <mergeCell ref="GV8:HK8"/>
    <mergeCell ref="GF12:GU12"/>
    <mergeCell ref="GV12:HK12"/>
    <mergeCell ref="GF13:GU13"/>
    <mergeCell ref="GV13:HK13"/>
    <mergeCell ref="HL12:IA12"/>
    <mergeCell ref="IB12:IQ12"/>
    <mergeCell ref="HL13:IA13"/>
    <mergeCell ref="IB13:IQ13"/>
    <mergeCell ref="GF14:GU14"/>
    <mergeCell ref="GV14:HK14"/>
    <mergeCell ref="HL14:IA14"/>
    <mergeCell ref="IB14:IQ14"/>
    <mergeCell ref="HL9:IA9"/>
    <mergeCell ref="IB9:IQ9"/>
    <mergeCell ref="HL10:IA10"/>
    <mergeCell ref="IB10:IQ10"/>
    <mergeCell ref="HL11:IA11"/>
    <mergeCell ref="IB11:IQ11"/>
    <mergeCell ref="HL6:IQ6"/>
    <mergeCell ref="HL7:IA7"/>
    <mergeCell ref="IB7:IQ7"/>
    <mergeCell ref="HL8:IA8"/>
    <mergeCell ref="IB8:IQ8"/>
  </mergeCells>
  <pageMargins left="0.78740157480314965" right="0.70866141732283472" top="0.78740157480314965" bottom="0.39370078740157483" header="0.19685039370078741" footer="0.19685039370078741"/>
  <pageSetup paperSize="9" fitToHeight="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FY42"/>
  <sheetViews>
    <sheetView view="pageBreakPreview" zoomScaleSheetLayoutView="100" workbookViewId="0">
      <pane xSplit="43" ySplit="8" topLeftCell="AR9" activePane="bottomRight" state="frozen"/>
      <selection pane="topRight" activeCell="AR1" sqref="AR1"/>
      <selection pane="bottomLeft" activeCell="A9" sqref="A9"/>
      <selection pane="bottomRight" sqref="A1:XFD1048576"/>
    </sheetView>
  </sheetViews>
  <sheetFormatPr defaultColWidth="0.85546875" defaultRowHeight="18.75"/>
  <cols>
    <col min="1" max="41" width="0.85546875" style="326"/>
    <col min="42" max="42" width="6.85546875" style="326" customWidth="1"/>
    <col min="43" max="43" width="7.5703125" style="326" customWidth="1"/>
    <col min="44" max="56" width="0.85546875" style="326"/>
    <col min="57" max="57" width="4.140625" style="326" customWidth="1"/>
    <col min="58" max="58" width="1.42578125" style="326" customWidth="1"/>
    <col min="59" max="86" width="0.85546875" style="326"/>
    <col min="87" max="87" width="8.140625" style="326" customWidth="1"/>
    <col min="88" max="128" width="0.85546875" style="326"/>
    <col min="129" max="129" width="7" style="326" customWidth="1"/>
    <col min="130" max="154" width="0.85546875" style="326"/>
    <col min="155" max="155" width="4.7109375" style="326" customWidth="1"/>
    <col min="156" max="166" width="0.85546875" style="326"/>
    <col min="167" max="167" width="4" style="326" customWidth="1"/>
    <col min="168" max="180" width="0.85546875" style="326"/>
    <col min="181" max="181" width="11.85546875" style="326" customWidth="1"/>
    <col min="182" max="16384" width="0.85546875" style="326"/>
  </cols>
  <sheetData>
    <row r="1" spans="1:181">
      <c r="EY1" s="330"/>
      <c r="FL1" s="330"/>
      <c r="FY1" s="330" t="s">
        <v>256</v>
      </c>
    </row>
    <row r="3" spans="1:181">
      <c r="A3" s="895" t="s">
        <v>1223</v>
      </c>
      <c r="B3" s="895"/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  <c r="AB3" s="895"/>
      <c r="AC3" s="895"/>
      <c r="AD3" s="895"/>
      <c r="AE3" s="895"/>
      <c r="AF3" s="895"/>
      <c r="AG3" s="895"/>
      <c r="AH3" s="895"/>
      <c r="AI3" s="895"/>
      <c r="AJ3" s="895"/>
      <c r="AK3" s="895"/>
      <c r="AL3" s="895"/>
      <c r="AM3" s="895"/>
      <c r="AN3" s="895"/>
      <c r="AO3" s="895"/>
      <c r="AP3" s="895"/>
      <c r="AQ3" s="895"/>
      <c r="AR3" s="895"/>
      <c r="AS3" s="895"/>
      <c r="AT3" s="895"/>
      <c r="AU3" s="895"/>
      <c r="AV3" s="895"/>
      <c r="AW3" s="895"/>
      <c r="AX3" s="895"/>
      <c r="AY3" s="895"/>
      <c r="AZ3" s="895"/>
      <c r="BA3" s="895"/>
      <c r="BB3" s="895"/>
      <c r="BC3" s="895"/>
      <c r="BD3" s="895"/>
      <c r="BE3" s="895"/>
      <c r="BF3" s="895"/>
      <c r="BG3" s="895"/>
      <c r="BH3" s="895"/>
      <c r="BI3" s="895"/>
      <c r="BJ3" s="895"/>
      <c r="BK3" s="895"/>
      <c r="BL3" s="895"/>
      <c r="BM3" s="895"/>
      <c r="BN3" s="895"/>
      <c r="BO3" s="895"/>
      <c r="BP3" s="895"/>
      <c r="BQ3" s="895"/>
      <c r="BR3" s="895"/>
      <c r="BS3" s="895"/>
      <c r="BT3" s="895"/>
      <c r="BU3" s="895"/>
      <c r="BV3" s="895"/>
      <c r="BW3" s="895"/>
      <c r="BX3" s="895"/>
      <c r="BY3" s="895"/>
      <c r="BZ3" s="895"/>
      <c r="CA3" s="895"/>
      <c r="CB3" s="895"/>
      <c r="CC3" s="895"/>
      <c r="CD3" s="895"/>
      <c r="CE3" s="895"/>
      <c r="CF3" s="895"/>
      <c r="CG3" s="895"/>
      <c r="CH3" s="895"/>
      <c r="CI3" s="895"/>
      <c r="CJ3" s="895"/>
      <c r="CK3" s="895"/>
      <c r="CL3" s="895"/>
      <c r="CM3" s="895"/>
      <c r="CN3" s="895"/>
      <c r="CO3" s="895"/>
      <c r="CP3" s="895"/>
      <c r="CQ3" s="895"/>
      <c r="CR3" s="895"/>
      <c r="CS3" s="895"/>
      <c r="CT3" s="895"/>
      <c r="CU3" s="895"/>
      <c r="CV3" s="895"/>
      <c r="CW3" s="895"/>
      <c r="CX3" s="895"/>
      <c r="CY3" s="895"/>
      <c r="CZ3" s="895"/>
      <c r="DA3" s="895"/>
      <c r="DB3" s="895"/>
      <c r="DC3" s="895"/>
      <c r="DD3" s="895"/>
      <c r="DE3" s="895"/>
      <c r="DF3" s="895"/>
      <c r="DG3" s="895"/>
      <c r="DH3" s="895"/>
      <c r="DI3" s="895"/>
      <c r="DJ3" s="895"/>
      <c r="DK3" s="895"/>
      <c r="DL3" s="895"/>
      <c r="DM3" s="895"/>
      <c r="DN3" s="895"/>
      <c r="DO3" s="895"/>
      <c r="DP3" s="895"/>
      <c r="DQ3" s="895"/>
      <c r="DR3" s="895"/>
      <c r="DS3" s="895"/>
      <c r="DT3" s="895"/>
      <c r="DU3" s="895"/>
      <c r="DV3" s="895"/>
      <c r="DW3" s="895"/>
      <c r="DX3" s="895"/>
      <c r="DY3" s="895"/>
      <c r="DZ3" s="895"/>
      <c r="EA3" s="895"/>
      <c r="EB3" s="895"/>
      <c r="EC3" s="895"/>
      <c r="ED3" s="895"/>
      <c r="EE3" s="895"/>
      <c r="EF3" s="895"/>
      <c r="EG3" s="895"/>
      <c r="EH3" s="895"/>
      <c r="EI3" s="895"/>
      <c r="EJ3" s="895"/>
      <c r="EK3" s="895"/>
      <c r="EL3" s="895"/>
      <c r="EM3" s="895"/>
      <c r="EN3" s="895"/>
      <c r="EO3" s="895"/>
      <c r="EP3" s="895"/>
      <c r="EQ3" s="895"/>
      <c r="ER3" s="895"/>
      <c r="ES3" s="895"/>
      <c r="ET3" s="895"/>
      <c r="EU3" s="895"/>
      <c r="EV3" s="895"/>
      <c r="EW3" s="895"/>
      <c r="EX3" s="895"/>
      <c r="EY3" s="895"/>
      <c r="EZ3" s="895"/>
      <c r="FA3" s="895"/>
      <c r="FB3" s="895"/>
      <c r="FC3" s="895"/>
      <c r="FD3" s="895"/>
      <c r="FE3" s="895"/>
      <c r="FF3" s="895"/>
      <c r="FG3" s="895"/>
      <c r="FH3" s="895"/>
      <c r="FI3" s="895"/>
      <c r="FJ3" s="895"/>
      <c r="FK3" s="895"/>
      <c r="FL3" s="895"/>
      <c r="FM3" s="895"/>
      <c r="FN3" s="895"/>
      <c r="FO3" s="895"/>
      <c r="FP3" s="895"/>
      <c r="FQ3" s="895"/>
      <c r="FR3" s="895"/>
      <c r="FS3" s="895"/>
      <c r="FT3" s="895"/>
      <c r="FU3" s="895"/>
      <c r="FV3" s="895"/>
      <c r="FW3" s="895"/>
      <c r="FX3" s="895"/>
      <c r="FY3" s="895"/>
    </row>
    <row r="4" spans="1:181" s="335" customFormat="1">
      <c r="EY4" s="336"/>
      <c r="FL4" s="336"/>
    </row>
    <row r="5" spans="1:181" s="337" customFormat="1">
      <c r="A5" s="873" t="s">
        <v>0</v>
      </c>
      <c r="B5" s="874"/>
      <c r="C5" s="874"/>
      <c r="D5" s="874"/>
      <c r="E5" s="874"/>
      <c r="F5" s="874"/>
      <c r="G5" s="874"/>
      <c r="H5" s="875"/>
      <c r="I5" s="873" t="s">
        <v>284</v>
      </c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4"/>
      <c r="W5" s="874"/>
      <c r="X5" s="874"/>
      <c r="Y5" s="874"/>
      <c r="Z5" s="874"/>
      <c r="AA5" s="874"/>
      <c r="AB5" s="874"/>
      <c r="AC5" s="874"/>
      <c r="AD5" s="874"/>
      <c r="AE5" s="874"/>
      <c r="AF5" s="874"/>
      <c r="AG5" s="874"/>
      <c r="AH5" s="874"/>
      <c r="AI5" s="874"/>
      <c r="AJ5" s="874"/>
      <c r="AK5" s="874"/>
      <c r="AL5" s="874"/>
      <c r="AM5" s="874"/>
      <c r="AN5" s="874"/>
      <c r="AO5" s="874"/>
      <c r="AP5" s="874"/>
      <c r="AQ5" s="874"/>
      <c r="AR5" s="882" t="s">
        <v>1208</v>
      </c>
      <c r="AS5" s="883"/>
      <c r="AT5" s="883"/>
      <c r="AU5" s="883"/>
      <c r="AV5" s="883"/>
      <c r="AW5" s="883"/>
      <c r="AX5" s="883"/>
      <c r="AY5" s="883"/>
      <c r="AZ5" s="883"/>
      <c r="BA5" s="883"/>
      <c r="BB5" s="883"/>
      <c r="BC5" s="883"/>
      <c r="BD5" s="883"/>
      <c r="BE5" s="883"/>
      <c r="BF5" s="884"/>
      <c r="BG5" s="882" t="s">
        <v>285</v>
      </c>
      <c r="BH5" s="883"/>
      <c r="BI5" s="883"/>
      <c r="BJ5" s="883"/>
      <c r="BK5" s="883"/>
      <c r="BL5" s="883"/>
      <c r="BM5" s="883"/>
      <c r="BN5" s="883"/>
      <c r="BO5" s="883"/>
      <c r="BP5" s="883"/>
      <c r="BQ5" s="883"/>
      <c r="BR5" s="883"/>
      <c r="BS5" s="883"/>
      <c r="BT5" s="883"/>
      <c r="BU5" s="884"/>
      <c r="BV5" s="891" t="s">
        <v>286</v>
      </c>
      <c r="BW5" s="892"/>
      <c r="BX5" s="892"/>
      <c r="BY5" s="892"/>
      <c r="BZ5" s="892"/>
      <c r="CA5" s="892"/>
      <c r="CB5" s="892"/>
      <c r="CC5" s="892"/>
      <c r="CD5" s="892"/>
      <c r="CE5" s="892"/>
      <c r="CF5" s="892"/>
      <c r="CG5" s="892"/>
      <c r="CH5" s="892"/>
      <c r="CI5" s="892"/>
      <c r="CJ5" s="892"/>
      <c r="CK5" s="892"/>
      <c r="CL5" s="892"/>
      <c r="CM5" s="892"/>
      <c r="CN5" s="892"/>
      <c r="CO5" s="892"/>
      <c r="CP5" s="892"/>
      <c r="CQ5" s="892"/>
      <c r="CR5" s="892"/>
      <c r="CS5" s="892"/>
      <c r="CT5" s="892"/>
      <c r="CU5" s="892"/>
      <c r="CV5" s="892"/>
      <c r="CW5" s="892"/>
      <c r="CX5" s="892"/>
      <c r="CY5" s="892"/>
      <c r="CZ5" s="892"/>
      <c r="DA5" s="892"/>
      <c r="DB5" s="892"/>
      <c r="DC5" s="892"/>
      <c r="DD5" s="892"/>
      <c r="DE5" s="892"/>
      <c r="DF5" s="892"/>
      <c r="DG5" s="892"/>
      <c r="DH5" s="892"/>
      <c r="DI5" s="892"/>
      <c r="DJ5" s="892"/>
      <c r="DK5" s="893"/>
      <c r="DL5" s="891" t="s">
        <v>287</v>
      </c>
      <c r="DM5" s="892"/>
      <c r="DN5" s="892"/>
      <c r="DO5" s="892"/>
      <c r="DP5" s="892"/>
      <c r="DQ5" s="892"/>
      <c r="DR5" s="892"/>
      <c r="DS5" s="892"/>
      <c r="DT5" s="892"/>
      <c r="DU5" s="892"/>
      <c r="DV5" s="892"/>
      <c r="DW5" s="892"/>
      <c r="DX5" s="892"/>
      <c r="DY5" s="892"/>
      <c r="DZ5" s="892"/>
      <c r="EA5" s="892"/>
      <c r="EB5" s="892"/>
      <c r="EC5" s="892"/>
      <c r="ED5" s="892"/>
      <c r="EE5" s="892"/>
      <c r="EF5" s="892"/>
      <c r="EG5" s="892"/>
      <c r="EH5" s="892"/>
      <c r="EI5" s="892"/>
      <c r="EJ5" s="892"/>
      <c r="EK5" s="892"/>
      <c r="EL5" s="892"/>
      <c r="EM5" s="892"/>
      <c r="EN5" s="892"/>
      <c r="EO5" s="892"/>
      <c r="EP5" s="892"/>
      <c r="EQ5" s="892"/>
      <c r="ER5" s="892"/>
      <c r="ES5" s="892"/>
      <c r="ET5" s="892"/>
      <c r="EU5" s="892"/>
      <c r="EV5" s="892"/>
      <c r="EW5" s="892"/>
      <c r="EX5" s="892"/>
      <c r="EY5" s="893"/>
      <c r="EZ5" s="896" t="s">
        <v>288</v>
      </c>
      <c r="FA5" s="896"/>
      <c r="FB5" s="896"/>
      <c r="FC5" s="896"/>
      <c r="FD5" s="896"/>
      <c r="FE5" s="896"/>
      <c r="FF5" s="896"/>
      <c r="FG5" s="896"/>
      <c r="FH5" s="896"/>
      <c r="FI5" s="896"/>
      <c r="FJ5" s="896"/>
      <c r="FK5" s="896"/>
      <c r="FL5" s="896"/>
      <c r="FM5" s="896" t="s">
        <v>300</v>
      </c>
      <c r="FN5" s="896"/>
      <c r="FO5" s="896"/>
      <c r="FP5" s="896"/>
      <c r="FQ5" s="896"/>
      <c r="FR5" s="896"/>
      <c r="FS5" s="896"/>
      <c r="FT5" s="896"/>
      <c r="FU5" s="896"/>
      <c r="FV5" s="896"/>
      <c r="FW5" s="896"/>
      <c r="FX5" s="896"/>
      <c r="FY5" s="896"/>
    </row>
    <row r="6" spans="1:181" s="337" customFormat="1">
      <c r="A6" s="876"/>
      <c r="B6" s="877"/>
      <c r="C6" s="877"/>
      <c r="D6" s="877"/>
      <c r="E6" s="877"/>
      <c r="F6" s="877"/>
      <c r="G6" s="877"/>
      <c r="H6" s="878"/>
      <c r="I6" s="876"/>
      <c r="J6" s="877"/>
      <c r="K6" s="877"/>
      <c r="L6" s="877"/>
      <c r="M6" s="877"/>
      <c r="N6" s="877"/>
      <c r="O6" s="877"/>
      <c r="P6" s="877"/>
      <c r="Q6" s="877"/>
      <c r="R6" s="877"/>
      <c r="S6" s="877"/>
      <c r="T6" s="877"/>
      <c r="U6" s="877"/>
      <c r="V6" s="877"/>
      <c r="W6" s="877"/>
      <c r="X6" s="877"/>
      <c r="Y6" s="877"/>
      <c r="Z6" s="877"/>
      <c r="AA6" s="877"/>
      <c r="AB6" s="877"/>
      <c r="AC6" s="877"/>
      <c r="AD6" s="877"/>
      <c r="AE6" s="877"/>
      <c r="AF6" s="877"/>
      <c r="AG6" s="877"/>
      <c r="AH6" s="877"/>
      <c r="AI6" s="877"/>
      <c r="AJ6" s="877"/>
      <c r="AK6" s="877"/>
      <c r="AL6" s="877"/>
      <c r="AM6" s="877"/>
      <c r="AN6" s="877"/>
      <c r="AO6" s="877"/>
      <c r="AP6" s="877"/>
      <c r="AQ6" s="877"/>
      <c r="AR6" s="885"/>
      <c r="AS6" s="886"/>
      <c r="AT6" s="886"/>
      <c r="AU6" s="886"/>
      <c r="AV6" s="886"/>
      <c r="AW6" s="886"/>
      <c r="AX6" s="886"/>
      <c r="AY6" s="886"/>
      <c r="AZ6" s="886"/>
      <c r="BA6" s="886"/>
      <c r="BB6" s="886"/>
      <c r="BC6" s="886"/>
      <c r="BD6" s="886"/>
      <c r="BE6" s="886"/>
      <c r="BF6" s="887"/>
      <c r="BG6" s="885"/>
      <c r="BH6" s="886"/>
      <c r="BI6" s="886"/>
      <c r="BJ6" s="886"/>
      <c r="BK6" s="886"/>
      <c r="BL6" s="886"/>
      <c r="BM6" s="886"/>
      <c r="BN6" s="886"/>
      <c r="BO6" s="886"/>
      <c r="BP6" s="886"/>
      <c r="BQ6" s="886"/>
      <c r="BR6" s="886"/>
      <c r="BS6" s="886"/>
      <c r="BT6" s="886"/>
      <c r="BU6" s="887"/>
      <c r="BV6" s="882" t="s">
        <v>289</v>
      </c>
      <c r="BW6" s="883"/>
      <c r="BX6" s="883"/>
      <c r="BY6" s="883"/>
      <c r="BZ6" s="883"/>
      <c r="CA6" s="883"/>
      <c r="CB6" s="883"/>
      <c r="CC6" s="883"/>
      <c r="CD6" s="883"/>
      <c r="CE6" s="883"/>
      <c r="CF6" s="883"/>
      <c r="CG6" s="883"/>
      <c r="CH6" s="883"/>
      <c r="CI6" s="884"/>
      <c r="CJ6" s="891" t="s">
        <v>290</v>
      </c>
      <c r="CK6" s="892"/>
      <c r="CL6" s="892"/>
      <c r="CM6" s="892"/>
      <c r="CN6" s="892"/>
      <c r="CO6" s="892"/>
      <c r="CP6" s="892"/>
      <c r="CQ6" s="892"/>
      <c r="CR6" s="892"/>
      <c r="CS6" s="892"/>
      <c r="CT6" s="892"/>
      <c r="CU6" s="892"/>
      <c r="CV6" s="892"/>
      <c r="CW6" s="892"/>
      <c r="CX6" s="892"/>
      <c r="CY6" s="892"/>
      <c r="CZ6" s="892"/>
      <c r="DA6" s="892"/>
      <c r="DB6" s="892"/>
      <c r="DC6" s="892"/>
      <c r="DD6" s="892"/>
      <c r="DE6" s="892"/>
      <c r="DF6" s="892"/>
      <c r="DG6" s="892"/>
      <c r="DH6" s="892"/>
      <c r="DI6" s="892"/>
      <c r="DJ6" s="892"/>
      <c r="DK6" s="893"/>
      <c r="DL6" s="882" t="s">
        <v>291</v>
      </c>
      <c r="DM6" s="883"/>
      <c r="DN6" s="883"/>
      <c r="DO6" s="883"/>
      <c r="DP6" s="883"/>
      <c r="DQ6" s="883"/>
      <c r="DR6" s="883"/>
      <c r="DS6" s="883"/>
      <c r="DT6" s="883"/>
      <c r="DU6" s="883"/>
      <c r="DV6" s="883"/>
      <c r="DW6" s="883"/>
      <c r="DX6" s="883"/>
      <c r="DY6" s="884"/>
      <c r="DZ6" s="882" t="s">
        <v>292</v>
      </c>
      <c r="EA6" s="883"/>
      <c r="EB6" s="883"/>
      <c r="EC6" s="883"/>
      <c r="ED6" s="883"/>
      <c r="EE6" s="883"/>
      <c r="EF6" s="883"/>
      <c r="EG6" s="883"/>
      <c r="EH6" s="883"/>
      <c r="EI6" s="883"/>
      <c r="EJ6" s="883"/>
      <c r="EK6" s="883"/>
      <c r="EL6" s="884"/>
      <c r="EM6" s="882" t="s">
        <v>819</v>
      </c>
      <c r="EN6" s="883"/>
      <c r="EO6" s="883"/>
      <c r="EP6" s="883"/>
      <c r="EQ6" s="883"/>
      <c r="ER6" s="883"/>
      <c r="ES6" s="883"/>
      <c r="ET6" s="883"/>
      <c r="EU6" s="883"/>
      <c r="EV6" s="883"/>
      <c r="EW6" s="883"/>
      <c r="EX6" s="883"/>
      <c r="EY6" s="884"/>
      <c r="EZ6" s="896"/>
      <c r="FA6" s="896"/>
      <c r="FB6" s="896"/>
      <c r="FC6" s="896"/>
      <c r="FD6" s="896"/>
      <c r="FE6" s="896"/>
      <c r="FF6" s="896"/>
      <c r="FG6" s="896"/>
      <c r="FH6" s="896"/>
      <c r="FI6" s="896"/>
      <c r="FJ6" s="896"/>
      <c r="FK6" s="896"/>
      <c r="FL6" s="896"/>
      <c r="FM6" s="896"/>
      <c r="FN6" s="896"/>
      <c r="FO6" s="896"/>
      <c r="FP6" s="896"/>
      <c r="FQ6" s="896"/>
      <c r="FR6" s="896"/>
      <c r="FS6" s="896"/>
      <c r="FT6" s="896"/>
      <c r="FU6" s="896"/>
      <c r="FV6" s="896"/>
      <c r="FW6" s="896"/>
      <c r="FX6" s="896"/>
      <c r="FY6" s="896"/>
    </row>
    <row r="7" spans="1:181" s="337" customFormat="1">
      <c r="A7" s="876"/>
      <c r="B7" s="877"/>
      <c r="C7" s="877"/>
      <c r="D7" s="877"/>
      <c r="E7" s="877"/>
      <c r="F7" s="877"/>
      <c r="G7" s="877"/>
      <c r="H7" s="878"/>
      <c r="I7" s="876"/>
      <c r="J7" s="877"/>
      <c r="K7" s="877"/>
      <c r="L7" s="877"/>
      <c r="M7" s="877"/>
      <c r="N7" s="877"/>
      <c r="O7" s="877"/>
      <c r="P7" s="877"/>
      <c r="Q7" s="877"/>
      <c r="R7" s="877"/>
      <c r="S7" s="877"/>
      <c r="T7" s="877"/>
      <c r="U7" s="877"/>
      <c r="V7" s="877"/>
      <c r="W7" s="877"/>
      <c r="X7" s="877"/>
      <c r="Y7" s="877"/>
      <c r="Z7" s="877"/>
      <c r="AA7" s="877"/>
      <c r="AB7" s="877"/>
      <c r="AC7" s="877"/>
      <c r="AD7" s="877"/>
      <c r="AE7" s="877"/>
      <c r="AF7" s="877"/>
      <c r="AG7" s="877"/>
      <c r="AH7" s="877"/>
      <c r="AI7" s="877"/>
      <c r="AJ7" s="877"/>
      <c r="AK7" s="877"/>
      <c r="AL7" s="877"/>
      <c r="AM7" s="877"/>
      <c r="AN7" s="877"/>
      <c r="AO7" s="877"/>
      <c r="AP7" s="877"/>
      <c r="AQ7" s="877"/>
      <c r="AR7" s="885"/>
      <c r="AS7" s="886"/>
      <c r="AT7" s="886"/>
      <c r="AU7" s="886"/>
      <c r="AV7" s="886"/>
      <c r="AW7" s="886"/>
      <c r="AX7" s="886"/>
      <c r="AY7" s="886"/>
      <c r="AZ7" s="886"/>
      <c r="BA7" s="886"/>
      <c r="BB7" s="886"/>
      <c r="BC7" s="886"/>
      <c r="BD7" s="886"/>
      <c r="BE7" s="886"/>
      <c r="BF7" s="887"/>
      <c r="BG7" s="885"/>
      <c r="BH7" s="886"/>
      <c r="BI7" s="886"/>
      <c r="BJ7" s="886"/>
      <c r="BK7" s="886"/>
      <c r="BL7" s="886"/>
      <c r="BM7" s="886"/>
      <c r="BN7" s="886"/>
      <c r="BO7" s="886"/>
      <c r="BP7" s="886"/>
      <c r="BQ7" s="886"/>
      <c r="BR7" s="886"/>
      <c r="BS7" s="886"/>
      <c r="BT7" s="886"/>
      <c r="BU7" s="887"/>
      <c r="BV7" s="888"/>
      <c r="BW7" s="889"/>
      <c r="BX7" s="889"/>
      <c r="BY7" s="889"/>
      <c r="BZ7" s="889"/>
      <c r="CA7" s="889"/>
      <c r="CB7" s="889"/>
      <c r="CC7" s="889"/>
      <c r="CD7" s="889"/>
      <c r="CE7" s="889"/>
      <c r="CF7" s="889"/>
      <c r="CG7" s="889"/>
      <c r="CH7" s="889"/>
      <c r="CI7" s="890"/>
      <c r="CJ7" s="894" t="s">
        <v>293</v>
      </c>
      <c r="CK7" s="894"/>
      <c r="CL7" s="894"/>
      <c r="CM7" s="894"/>
      <c r="CN7" s="894"/>
      <c r="CO7" s="894"/>
      <c r="CP7" s="894"/>
      <c r="CQ7" s="894"/>
      <c r="CR7" s="894"/>
      <c r="CS7" s="894"/>
      <c r="CT7" s="894"/>
      <c r="CU7" s="894"/>
      <c r="CV7" s="894"/>
      <c r="CW7" s="894"/>
      <c r="CX7" s="894" t="s">
        <v>294</v>
      </c>
      <c r="CY7" s="894"/>
      <c r="CZ7" s="894"/>
      <c r="DA7" s="894"/>
      <c r="DB7" s="894"/>
      <c r="DC7" s="894"/>
      <c r="DD7" s="894"/>
      <c r="DE7" s="894"/>
      <c r="DF7" s="894"/>
      <c r="DG7" s="894"/>
      <c r="DH7" s="894"/>
      <c r="DI7" s="894"/>
      <c r="DJ7" s="894"/>
      <c r="DK7" s="894"/>
      <c r="DL7" s="885"/>
      <c r="DM7" s="886"/>
      <c r="DN7" s="886"/>
      <c r="DO7" s="886"/>
      <c r="DP7" s="886"/>
      <c r="DQ7" s="886"/>
      <c r="DR7" s="886"/>
      <c r="DS7" s="886"/>
      <c r="DT7" s="886"/>
      <c r="DU7" s="886"/>
      <c r="DV7" s="886"/>
      <c r="DW7" s="886"/>
      <c r="DX7" s="886"/>
      <c r="DY7" s="887"/>
      <c r="DZ7" s="885"/>
      <c r="EA7" s="886"/>
      <c r="EB7" s="886"/>
      <c r="EC7" s="886"/>
      <c r="ED7" s="886"/>
      <c r="EE7" s="886"/>
      <c r="EF7" s="886"/>
      <c r="EG7" s="886"/>
      <c r="EH7" s="886"/>
      <c r="EI7" s="886"/>
      <c r="EJ7" s="886"/>
      <c r="EK7" s="886"/>
      <c r="EL7" s="887"/>
      <c r="EM7" s="885"/>
      <c r="EN7" s="886"/>
      <c r="EO7" s="886"/>
      <c r="EP7" s="886"/>
      <c r="EQ7" s="886"/>
      <c r="ER7" s="886"/>
      <c r="ES7" s="886"/>
      <c r="ET7" s="886"/>
      <c r="EU7" s="886"/>
      <c r="EV7" s="886"/>
      <c r="EW7" s="886"/>
      <c r="EX7" s="886"/>
      <c r="EY7" s="887"/>
      <c r="EZ7" s="896"/>
      <c r="FA7" s="896"/>
      <c r="FB7" s="896"/>
      <c r="FC7" s="896"/>
      <c r="FD7" s="896"/>
      <c r="FE7" s="896"/>
      <c r="FF7" s="896"/>
      <c r="FG7" s="896"/>
      <c r="FH7" s="896"/>
      <c r="FI7" s="896"/>
      <c r="FJ7" s="896"/>
      <c r="FK7" s="896"/>
      <c r="FL7" s="896"/>
      <c r="FM7" s="896"/>
      <c r="FN7" s="896"/>
      <c r="FO7" s="896"/>
      <c r="FP7" s="896"/>
      <c r="FQ7" s="896"/>
      <c r="FR7" s="896"/>
      <c r="FS7" s="896"/>
      <c r="FT7" s="896"/>
      <c r="FU7" s="896"/>
      <c r="FV7" s="896"/>
      <c r="FW7" s="896"/>
      <c r="FX7" s="896"/>
      <c r="FY7" s="896"/>
    </row>
    <row r="8" spans="1:181" s="337" customFormat="1">
      <c r="A8" s="879"/>
      <c r="B8" s="880"/>
      <c r="C8" s="880"/>
      <c r="D8" s="880"/>
      <c r="E8" s="880"/>
      <c r="F8" s="880"/>
      <c r="G8" s="880"/>
      <c r="H8" s="881"/>
      <c r="I8" s="879"/>
      <c r="J8" s="880"/>
      <c r="K8" s="880"/>
      <c r="L8" s="880"/>
      <c r="M8" s="880"/>
      <c r="N8" s="880"/>
      <c r="O8" s="880"/>
      <c r="P8" s="880"/>
      <c r="Q8" s="880"/>
      <c r="R8" s="880"/>
      <c r="S8" s="880"/>
      <c r="T8" s="880"/>
      <c r="U8" s="880"/>
      <c r="V8" s="880"/>
      <c r="W8" s="880"/>
      <c r="X8" s="880"/>
      <c r="Y8" s="880"/>
      <c r="Z8" s="880"/>
      <c r="AA8" s="880"/>
      <c r="AB8" s="880"/>
      <c r="AC8" s="880"/>
      <c r="AD8" s="880"/>
      <c r="AE8" s="880"/>
      <c r="AF8" s="880"/>
      <c r="AG8" s="880"/>
      <c r="AH8" s="880"/>
      <c r="AI8" s="880"/>
      <c r="AJ8" s="880"/>
      <c r="AK8" s="880"/>
      <c r="AL8" s="880"/>
      <c r="AM8" s="880"/>
      <c r="AN8" s="880"/>
      <c r="AO8" s="880"/>
      <c r="AP8" s="880"/>
      <c r="AQ8" s="880"/>
      <c r="AR8" s="888"/>
      <c r="AS8" s="889"/>
      <c r="AT8" s="889"/>
      <c r="AU8" s="889"/>
      <c r="AV8" s="889"/>
      <c r="AW8" s="889"/>
      <c r="AX8" s="889"/>
      <c r="AY8" s="889"/>
      <c r="AZ8" s="889"/>
      <c r="BA8" s="889"/>
      <c r="BB8" s="889"/>
      <c r="BC8" s="889"/>
      <c r="BD8" s="889"/>
      <c r="BE8" s="889"/>
      <c r="BF8" s="890"/>
      <c r="BG8" s="888"/>
      <c r="BH8" s="889"/>
      <c r="BI8" s="889"/>
      <c r="BJ8" s="889"/>
      <c r="BK8" s="889"/>
      <c r="BL8" s="889"/>
      <c r="BM8" s="889"/>
      <c r="BN8" s="889"/>
      <c r="BO8" s="889"/>
      <c r="BP8" s="889"/>
      <c r="BQ8" s="889"/>
      <c r="BR8" s="889"/>
      <c r="BS8" s="889"/>
      <c r="BT8" s="889"/>
      <c r="BU8" s="890"/>
      <c r="BV8" s="893" t="s">
        <v>818</v>
      </c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4"/>
      <c r="CJ8" s="894" t="s">
        <v>1209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3" t="s">
        <v>818</v>
      </c>
      <c r="CY8" s="894"/>
      <c r="CZ8" s="894"/>
      <c r="DA8" s="894"/>
      <c r="DB8" s="894"/>
      <c r="DC8" s="894"/>
      <c r="DD8" s="894"/>
      <c r="DE8" s="894"/>
      <c r="DF8" s="894"/>
      <c r="DG8" s="894"/>
      <c r="DH8" s="894"/>
      <c r="DI8" s="894"/>
      <c r="DJ8" s="894"/>
      <c r="DK8" s="894"/>
      <c r="DL8" s="888"/>
      <c r="DM8" s="889"/>
      <c r="DN8" s="889"/>
      <c r="DO8" s="889"/>
      <c r="DP8" s="889"/>
      <c r="DQ8" s="889"/>
      <c r="DR8" s="889"/>
      <c r="DS8" s="889"/>
      <c r="DT8" s="889"/>
      <c r="DU8" s="889"/>
      <c r="DV8" s="889"/>
      <c r="DW8" s="889"/>
      <c r="DX8" s="889"/>
      <c r="DY8" s="890"/>
      <c r="DZ8" s="888"/>
      <c r="EA8" s="889"/>
      <c r="EB8" s="889"/>
      <c r="EC8" s="889"/>
      <c r="ED8" s="889"/>
      <c r="EE8" s="889"/>
      <c r="EF8" s="889"/>
      <c r="EG8" s="889"/>
      <c r="EH8" s="889"/>
      <c r="EI8" s="889"/>
      <c r="EJ8" s="889"/>
      <c r="EK8" s="889"/>
      <c r="EL8" s="890"/>
      <c r="EM8" s="888"/>
      <c r="EN8" s="889"/>
      <c r="EO8" s="889"/>
      <c r="EP8" s="889"/>
      <c r="EQ8" s="889"/>
      <c r="ER8" s="889"/>
      <c r="ES8" s="889"/>
      <c r="ET8" s="889"/>
      <c r="EU8" s="889"/>
      <c r="EV8" s="889"/>
      <c r="EW8" s="889"/>
      <c r="EX8" s="889"/>
      <c r="EY8" s="890"/>
      <c r="EZ8" s="896"/>
      <c r="FA8" s="896"/>
      <c r="FB8" s="896"/>
      <c r="FC8" s="896"/>
      <c r="FD8" s="896"/>
      <c r="FE8" s="896"/>
      <c r="FF8" s="896"/>
      <c r="FG8" s="896"/>
      <c r="FH8" s="896"/>
      <c r="FI8" s="896"/>
      <c r="FJ8" s="896"/>
      <c r="FK8" s="896"/>
      <c r="FL8" s="896"/>
      <c r="FM8" s="896"/>
      <c r="FN8" s="896"/>
      <c r="FO8" s="896"/>
      <c r="FP8" s="896"/>
      <c r="FQ8" s="896"/>
      <c r="FR8" s="896"/>
      <c r="FS8" s="896"/>
      <c r="FT8" s="896"/>
      <c r="FU8" s="896"/>
      <c r="FV8" s="896"/>
      <c r="FW8" s="896"/>
      <c r="FX8" s="896"/>
      <c r="FY8" s="896"/>
    </row>
    <row r="9" spans="1:181">
      <c r="A9" s="899">
        <v>1</v>
      </c>
      <c r="B9" s="899"/>
      <c r="C9" s="899"/>
      <c r="D9" s="899"/>
      <c r="E9" s="899"/>
      <c r="F9" s="899"/>
      <c r="G9" s="899"/>
      <c r="H9" s="899"/>
      <c r="I9" s="900">
        <v>2</v>
      </c>
      <c r="J9" s="901"/>
      <c r="K9" s="901"/>
      <c r="L9" s="901"/>
      <c r="M9" s="901"/>
      <c r="N9" s="901"/>
      <c r="O9" s="901"/>
      <c r="P9" s="901"/>
      <c r="Q9" s="901"/>
      <c r="R9" s="901"/>
      <c r="S9" s="901"/>
      <c r="T9" s="901"/>
      <c r="U9" s="901"/>
      <c r="V9" s="901"/>
      <c r="W9" s="901"/>
      <c r="X9" s="901"/>
      <c r="Y9" s="901"/>
      <c r="Z9" s="901"/>
      <c r="AA9" s="901"/>
      <c r="AB9" s="901"/>
      <c r="AC9" s="901"/>
      <c r="AD9" s="901"/>
      <c r="AE9" s="901"/>
      <c r="AF9" s="901"/>
      <c r="AG9" s="901"/>
      <c r="AH9" s="901"/>
      <c r="AI9" s="901"/>
      <c r="AJ9" s="901"/>
      <c r="AK9" s="901"/>
      <c r="AL9" s="901"/>
      <c r="AM9" s="901"/>
      <c r="AN9" s="901"/>
      <c r="AO9" s="901"/>
      <c r="AP9" s="901"/>
      <c r="AQ9" s="901"/>
      <c r="AR9" s="897">
        <v>3</v>
      </c>
      <c r="AS9" s="897"/>
      <c r="AT9" s="897"/>
      <c r="AU9" s="897"/>
      <c r="AV9" s="897"/>
      <c r="AW9" s="897"/>
      <c r="AX9" s="897"/>
      <c r="AY9" s="897"/>
      <c r="AZ9" s="897"/>
      <c r="BA9" s="897"/>
      <c r="BB9" s="897"/>
      <c r="BC9" s="897"/>
      <c r="BD9" s="897"/>
      <c r="BE9" s="897"/>
      <c r="BF9" s="897"/>
      <c r="BG9" s="897">
        <v>4</v>
      </c>
      <c r="BH9" s="897"/>
      <c r="BI9" s="897"/>
      <c r="BJ9" s="897"/>
      <c r="BK9" s="897"/>
      <c r="BL9" s="897"/>
      <c r="BM9" s="897"/>
      <c r="BN9" s="897"/>
      <c r="BO9" s="897"/>
      <c r="BP9" s="897"/>
      <c r="BQ9" s="897"/>
      <c r="BR9" s="897"/>
      <c r="BS9" s="897"/>
      <c r="BT9" s="897"/>
      <c r="BU9" s="897"/>
      <c r="BV9" s="897">
        <v>5</v>
      </c>
      <c r="BW9" s="897"/>
      <c r="BX9" s="897"/>
      <c r="BY9" s="897"/>
      <c r="BZ9" s="897"/>
      <c r="CA9" s="897"/>
      <c r="CB9" s="897"/>
      <c r="CC9" s="897"/>
      <c r="CD9" s="897"/>
      <c r="CE9" s="897"/>
      <c r="CF9" s="897"/>
      <c r="CG9" s="897"/>
      <c r="CH9" s="897"/>
      <c r="CI9" s="897"/>
      <c r="CJ9" s="897">
        <v>6</v>
      </c>
      <c r="CK9" s="897"/>
      <c r="CL9" s="897"/>
      <c r="CM9" s="897"/>
      <c r="CN9" s="897"/>
      <c r="CO9" s="897"/>
      <c r="CP9" s="897"/>
      <c r="CQ9" s="897"/>
      <c r="CR9" s="897"/>
      <c r="CS9" s="897"/>
      <c r="CT9" s="897"/>
      <c r="CU9" s="897"/>
      <c r="CV9" s="897"/>
      <c r="CW9" s="897"/>
      <c r="CX9" s="897">
        <v>7</v>
      </c>
      <c r="CY9" s="897"/>
      <c r="CZ9" s="897"/>
      <c r="DA9" s="897"/>
      <c r="DB9" s="897"/>
      <c r="DC9" s="897"/>
      <c r="DD9" s="897"/>
      <c r="DE9" s="897"/>
      <c r="DF9" s="897"/>
      <c r="DG9" s="897"/>
      <c r="DH9" s="897"/>
      <c r="DI9" s="897"/>
      <c r="DJ9" s="897"/>
      <c r="DK9" s="897"/>
      <c r="DL9" s="897">
        <v>8</v>
      </c>
      <c r="DM9" s="897"/>
      <c r="DN9" s="897"/>
      <c r="DO9" s="897"/>
      <c r="DP9" s="897"/>
      <c r="DQ9" s="897"/>
      <c r="DR9" s="897"/>
      <c r="DS9" s="897"/>
      <c r="DT9" s="897"/>
      <c r="DU9" s="897"/>
      <c r="DV9" s="897"/>
      <c r="DW9" s="897"/>
      <c r="DX9" s="897"/>
      <c r="DY9" s="897"/>
      <c r="DZ9" s="897">
        <v>9</v>
      </c>
      <c r="EA9" s="897"/>
      <c r="EB9" s="897"/>
      <c r="EC9" s="897"/>
      <c r="ED9" s="897"/>
      <c r="EE9" s="897"/>
      <c r="EF9" s="897"/>
      <c r="EG9" s="897"/>
      <c r="EH9" s="897"/>
      <c r="EI9" s="897"/>
      <c r="EJ9" s="897"/>
      <c r="EK9" s="897"/>
      <c r="EL9" s="897"/>
      <c r="EM9" s="897">
        <v>10</v>
      </c>
      <c r="EN9" s="897"/>
      <c r="EO9" s="897"/>
      <c r="EP9" s="897"/>
      <c r="EQ9" s="897"/>
      <c r="ER9" s="897"/>
      <c r="ES9" s="897"/>
      <c r="ET9" s="897"/>
      <c r="EU9" s="897"/>
      <c r="EV9" s="897"/>
      <c r="EW9" s="897"/>
      <c r="EX9" s="897"/>
      <c r="EY9" s="897"/>
      <c r="EZ9" s="898">
        <v>11</v>
      </c>
      <c r="FA9" s="898"/>
      <c r="FB9" s="898"/>
      <c r="FC9" s="898"/>
      <c r="FD9" s="898"/>
      <c r="FE9" s="898"/>
      <c r="FF9" s="898"/>
      <c r="FG9" s="898"/>
      <c r="FH9" s="898"/>
      <c r="FI9" s="898"/>
      <c r="FJ9" s="898"/>
      <c r="FK9" s="898"/>
      <c r="FL9" s="898"/>
      <c r="FM9" s="898">
        <v>12</v>
      </c>
      <c r="FN9" s="898"/>
      <c r="FO9" s="898"/>
      <c r="FP9" s="898"/>
      <c r="FQ9" s="898"/>
      <c r="FR9" s="898"/>
      <c r="FS9" s="898"/>
      <c r="FT9" s="898"/>
      <c r="FU9" s="898"/>
      <c r="FV9" s="898"/>
      <c r="FW9" s="898"/>
      <c r="FX9" s="898"/>
      <c r="FY9" s="898"/>
    </row>
    <row r="10" spans="1:181" s="335" customFormat="1">
      <c r="A10" s="922" t="s">
        <v>1383</v>
      </c>
      <c r="B10" s="923"/>
      <c r="C10" s="923"/>
      <c r="D10" s="923"/>
      <c r="E10" s="923"/>
      <c r="F10" s="923"/>
      <c r="G10" s="923"/>
      <c r="H10" s="923"/>
      <c r="I10" s="923"/>
      <c r="J10" s="923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3"/>
      <c r="AA10" s="923"/>
      <c r="AB10" s="923"/>
      <c r="AC10" s="923"/>
      <c r="AD10" s="923"/>
      <c r="AE10" s="923"/>
      <c r="AF10" s="923"/>
      <c r="AG10" s="923"/>
      <c r="AH10" s="923"/>
      <c r="AI10" s="923"/>
      <c r="AJ10" s="923"/>
      <c r="AK10" s="923"/>
      <c r="AL10" s="923"/>
      <c r="AM10" s="923"/>
      <c r="AN10" s="923"/>
      <c r="AO10" s="923"/>
      <c r="AP10" s="923"/>
      <c r="AQ10" s="923"/>
      <c r="AR10" s="923"/>
      <c r="AS10" s="923"/>
      <c r="AT10" s="923"/>
      <c r="AU10" s="923"/>
      <c r="AV10" s="923"/>
      <c r="AW10" s="923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923"/>
      <c r="CJ10" s="923"/>
      <c r="CK10" s="923"/>
      <c r="CL10" s="923"/>
      <c r="CM10" s="923"/>
      <c r="CN10" s="923"/>
      <c r="CO10" s="923"/>
      <c r="CP10" s="923"/>
      <c r="CQ10" s="923"/>
      <c r="CR10" s="923"/>
      <c r="CS10" s="923"/>
      <c r="CT10" s="923"/>
      <c r="CU10" s="923"/>
      <c r="CV10" s="923"/>
      <c r="CW10" s="923"/>
      <c r="CX10" s="923"/>
      <c r="CY10" s="923"/>
      <c r="CZ10" s="923"/>
      <c r="DA10" s="923"/>
      <c r="DB10" s="923"/>
      <c r="DC10" s="923"/>
      <c r="DD10" s="923"/>
      <c r="DE10" s="923"/>
      <c r="DF10" s="923"/>
      <c r="DG10" s="923"/>
      <c r="DH10" s="923"/>
      <c r="DI10" s="923"/>
      <c r="DJ10" s="923"/>
      <c r="DK10" s="923"/>
      <c r="DL10" s="923"/>
      <c r="DM10" s="923"/>
      <c r="DN10" s="923"/>
      <c r="DO10" s="923"/>
      <c r="DP10" s="923"/>
      <c r="DQ10" s="923"/>
      <c r="DR10" s="923"/>
      <c r="DS10" s="923"/>
      <c r="DT10" s="923"/>
      <c r="DU10" s="923"/>
      <c r="DV10" s="923"/>
      <c r="DW10" s="923"/>
      <c r="DX10" s="923"/>
      <c r="DY10" s="923"/>
      <c r="DZ10" s="923"/>
      <c r="EA10" s="923"/>
      <c r="EB10" s="923"/>
      <c r="EC10" s="923"/>
      <c r="ED10" s="923"/>
      <c r="EE10" s="923"/>
      <c r="EF10" s="923"/>
      <c r="EG10" s="923"/>
      <c r="EH10" s="923"/>
      <c r="EI10" s="923"/>
      <c r="EJ10" s="923"/>
      <c r="EK10" s="923"/>
      <c r="EL10" s="923"/>
      <c r="EM10" s="923"/>
      <c r="EN10" s="923"/>
      <c r="EO10" s="923"/>
      <c r="EP10" s="923"/>
      <c r="EQ10" s="923"/>
      <c r="ER10" s="923"/>
      <c r="ES10" s="923"/>
      <c r="ET10" s="923"/>
      <c r="EU10" s="923"/>
      <c r="EV10" s="923"/>
      <c r="EW10" s="923"/>
      <c r="EX10" s="923"/>
      <c r="EY10" s="923"/>
      <c r="EZ10" s="923"/>
      <c r="FA10" s="923"/>
      <c r="FB10" s="923"/>
      <c r="FC10" s="923"/>
      <c r="FD10" s="923"/>
      <c r="FE10" s="923"/>
      <c r="FF10" s="923"/>
      <c r="FG10" s="923"/>
      <c r="FH10" s="923"/>
      <c r="FI10" s="923"/>
      <c r="FJ10" s="923"/>
      <c r="FK10" s="923"/>
      <c r="FL10" s="923"/>
      <c r="FM10" s="923"/>
      <c r="FN10" s="923"/>
      <c r="FO10" s="923"/>
      <c r="FP10" s="923"/>
      <c r="FQ10" s="923"/>
      <c r="FR10" s="923"/>
      <c r="FS10" s="923"/>
      <c r="FT10" s="923"/>
      <c r="FU10" s="923"/>
      <c r="FV10" s="923"/>
      <c r="FW10" s="923"/>
      <c r="FX10" s="923"/>
      <c r="FY10" s="924"/>
    </row>
    <row r="11" spans="1:181" s="339" customFormat="1" ht="19.5" customHeight="1">
      <c r="A11" s="908" t="s">
        <v>3</v>
      </c>
      <c r="B11" s="908"/>
      <c r="C11" s="908"/>
      <c r="D11" s="908"/>
      <c r="E11" s="908"/>
      <c r="F11" s="908"/>
      <c r="G11" s="908"/>
      <c r="H11" s="908"/>
      <c r="I11" s="338"/>
      <c r="J11" s="909" t="s">
        <v>295</v>
      </c>
      <c r="K11" s="909"/>
      <c r="L11" s="909"/>
      <c r="M11" s="909"/>
      <c r="N11" s="909"/>
      <c r="O11" s="909"/>
      <c r="P11" s="909"/>
      <c r="Q11" s="909"/>
      <c r="R11" s="909"/>
      <c r="S11" s="909"/>
      <c r="T11" s="909"/>
      <c r="U11" s="909"/>
      <c r="V11" s="909"/>
      <c r="W11" s="909"/>
      <c r="X11" s="909"/>
      <c r="Y11" s="909"/>
      <c r="Z11" s="909"/>
      <c r="AA11" s="909"/>
      <c r="AB11" s="909"/>
      <c r="AC11" s="909"/>
      <c r="AD11" s="909"/>
      <c r="AE11" s="909"/>
      <c r="AF11" s="909"/>
      <c r="AG11" s="909"/>
      <c r="AH11" s="909"/>
      <c r="AI11" s="909"/>
      <c r="AJ11" s="909"/>
      <c r="AK11" s="909"/>
      <c r="AL11" s="909"/>
      <c r="AM11" s="909"/>
      <c r="AN11" s="909"/>
      <c r="AO11" s="909"/>
      <c r="AP11" s="909"/>
      <c r="AQ11" s="909"/>
      <c r="AR11" s="902">
        <v>1348876</v>
      </c>
      <c r="AS11" s="902"/>
      <c r="AT11" s="902"/>
      <c r="AU11" s="902"/>
      <c r="AV11" s="902"/>
      <c r="AW11" s="902"/>
      <c r="AX11" s="902"/>
      <c r="AY11" s="902"/>
      <c r="AZ11" s="902"/>
      <c r="BA11" s="902"/>
      <c r="BB11" s="902"/>
      <c r="BC11" s="902"/>
      <c r="BD11" s="902"/>
      <c r="BE11" s="902"/>
      <c r="BF11" s="902"/>
      <c r="BG11" s="902"/>
      <c r="BH11" s="902"/>
      <c r="BI11" s="902"/>
      <c r="BJ11" s="902"/>
      <c r="BK11" s="902"/>
      <c r="BL11" s="902"/>
      <c r="BM11" s="902"/>
      <c r="BN11" s="902"/>
      <c r="BO11" s="902"/>
      <c r="BP11" s="902"/>
      <c r="BQ11" s="902"/>
      <c r="BR11" s="902"/>
      <c r="BS11" s="902"/>
      <c r="BT11" s="902"/>
      <c r="BU11" s="902"/>
      <c r="BV11" s="912">
        <v>3.8882798968253804</v>
      </c>
      <c r="BW11" s="912"/>
      <c r="BX11" s="912"/>
      <c r="BY11" s="912"/>
      <c r="BZ11" s="912"/>
      <c r="CA11" s="912"/>
      <c r="CB11" s="912"/>
      <c r="CC11" s="912"/>
      <c r="CD11" s="912"/>
      <c r="CE11" s="912"/>
      <c r="CF11" s="912"/>
      <c r="CG11" s="912"/>
      <c r="CH11" s="912"/>
      <c r="CI11" s="912"/>
      <c r="CJ11" s="902"/>
      <c r="CK11" s="902"/>
      <c r="CL11" s="902"/>
      <c r="CM11" s="902"/>
      <c r="CN11" s="902"/>
      <c r="CO11" s="902"/>
      <c r="CP11" s="902"/>
      <c r="CQ11" s="902"/>
      <c r="CR11" s="902"/>
      <c r="CS11" s="902"/>
      <c r="CT11" s="902"/>
      <c r="CU11" s="902"/>
      <c r="CV11" s="902"/>
      <c r="CW11" s="902"/>
      <c r="CX11" s="902"/>
      <c r="CY11" s="902"/>
      <c r="CZ11" s="902"/>
      <c r="DA11" s="902"/>
      <c r="DB11" s="902"/>
      <c r="DC11" s="902"/>
      <c r="DD11" s="902"/>
      <c r="DE11" s="902"/>
      <c r="DF11" s="902"/>
      <c r="DG11" s="902"/>
      <c r="DH11" s="902"/>
      <c r="DI11" s="902"/>
      <c r="DJ11" s="902"/>
      <c r="DK11" s="902"/>
      <c r="DL11" s="902">
        <v>5244.807434110232</v>
      </c>
      <c r="DM11" s="902"/>
      <c r="DN11" s="902"/>
      <c r="DO11" s="902"/>
      <c r="DP11" s="902"/>
      <c r="DQ11" s="902"/>
      <c r="DR11" s="902"/>
      <c r="DS11" s="902"/>
      <c r="DT11" s="902"/>
      <c r="DU11" s="902"/>
      <c r="DV11" s="902"/>
      <c r="DW11" s="902"/>
      <c r="DX11" s="902"/>
      <c r="DY11" s="902"/>
      <c r="DZ11" s="902"/>
      <c r="EA11" s="902"/>
      <c r="EB11" s="902"/>
      <c r="EC11" s="902"/>
      <c r="ED11" s="902"/>
      <c r="EE11" s="902"/>
      <c r="EF11" s="902"/>
      <c r="EG11" s="902"/>
      <c r="EH11" s="902"/>
      <c r="EI11" s="902"/>
      <c r="EJ11" s="902"/>
      <c r="EK11" s="902"/>
      <c r="EL11" s="902"/>
      <c r="EM11" s="902">
        <v>5244.807434110232</v>
      </c>
      <c r="EN11" s="902"/>
      <c r="EO11" s="902"/>
      <c r="EP11" s="902"/>
      <c r="EQ11" s="902"/>
      <c r="ER11" s="902"/>
      <c r="ES11" s="902"/>
      <c r="ET11" s="902"/>
      <c r="EU11" s="902"/>
      <c r="EV11" s="902"/>
      <c r="EW11" s="902"/>
      <c r="EX11" s="902"/>
      <c r="EY11" s="902"/>
      <c r="EZ11" s="903">
        <v>51350.7</v>
      </c>
      <c r="FA11" s="903"/>
      <c r="FB11" s="903"/>
      <c r="FC11" s="903"/>
      <c r="FD11" s="903"/>
      <c r="FE11" s="903"/>
      <c r="FF11" s="903"/>
      <c r="FG11" s="903"/>
      <c r="FH11" s="903"/>
      <c r="FI11" s="903"/>
      <c r="FJ11" s="903"/>
      <c r="FK11" s="903"/>
      <c r="FL11" s="903"/>
      <c r="FM11" s="904">
        <v>26.267918450965617</v>
      </c>
      <c r="FN11" s="904"/>
      <c r="FO11" s="904"/>
      <c r="FP11" s="904"/>
      <c r="FQ11" s="904"/>
      <c r="FR11" s="904"/>
      <c r="FS11" s="904"/>
      <c r="FT11" s="904"/>
      <c r="FU11" s="904"/>
      <c r="FV11" s="904"/>
      <c r="FW11" s="904"/>
      <c r="FX11" s="904"/>
      <c r="FY11" s="904"/>
    </row>
    <row r="12" spans="1:181" s="335" customFormat="1" ht="19.5" customHeight="1">
      <c r="A12" s="905"/>
      <c r="B12" s="905"/>
      <c r="C12" s="905"/>
      <c r="D12" s="905"/>
      <c r="E12" s="905"/>
      <c r="F12" s="905"/>
      <c r="G12" s="905"/>
      <c r="H12" s="905"/>
      <c r="I12" s="340"/>
      <c r="J12" s="906"/>
      <c r="K12" s="906"/>
      <c r="L12" s="906"/>
      <c r="M12" s="906"/>
      <c r="N12" s="906"/>
      <c r="O12" s="906"/>
      <c r="P12" s="906"/>
      <c r="Q12" s="906"/>
      <c r="R12" s="906"/>
      <c r="S12" s="906"/>
      <c r="T12" s="906"/>
      <c r="U12" s="906"/>
      <c r="V12" s="906"/>
      <c r="W12" s="906"/>
      <c r="X12" s="906"/>
      <c r="Y12" s="906"/>
      <c r="Z12" s="906"/>
      <c r="AA12" s="906"/>
      <c r="AB12" s="906"/>
      <c r="AC12" s="906"/>
      <c r="AD12" s="906"/>
      <c r="AE12" s="906"/>
      <c r="AF12" s="906"/>
      <c r="AG12" s="906"/>
      <c r="AH12" s="906"/>
      <c r="AI12" s="906"/>
      <c r="AJ12" s="906"/>
      <c r="AK12" s="906"/>
      <c r="AL12" s="906"/>
      <c r="AM12" s="906"/>
      <c r="AN12" s="906"/>
      <c r="AO12" s="906"/>
      <c r="AP12" s="906"/>
      <c r="AQ12" s="906"/>
      <c r="AR12" s="916"/>
      <c r="AS12" s="916"/>
      <c r="AT12" s="916"/>
      <c r="AU12" s="916"/>
      <c r="AV12" s="916"/>
      <c r="AW12" s="916"/>
      <c r="AX12" s="916"/>
      <c r="AY12" s="916"/>
      <c r="AZ12" s="916"/>
      <c r="BA12" s="916"/>
      <c r="BB12" s="916"/>
      <c r="BC12" s="916"/>
      <c r="BD12" s="916"/>
      <c r="BE12" s="916"/>
      <c r="BF12" s="916"/>
      <c r="BG12" s="907"/>
      <c r="BH12" s="907"/>
      <c r="BI12" s="907"/>
      <c r="BJ12" s="907"/>
      <c r="BK12" s="907"/>
      <c r="BL12" s="907"/>
      <c r="BM12" s="907"/>
      <c r="BN12" s="907"/>
      <c r="BO12" s="907"/>
      <c r="BP12" s="907"/>
      <c r="BQ12" s="907"/>
      <c r="BR12" s="907"/>
      <c r="BS12" s="907"/>
      <c r="BT12" s="907"/>
      <c r="BU12" s="907"/>
      <c r="BV12" s="907"/>
      <c r="BW12" s="907"/>
      <c r="BX12" s="907"/>
      <c r="BY12" s="907"/>
      <c r="BZ12" s="907"/>
      <c r="CA12" s="907"/>
      <c r="CB12" s="907"/>
      <c r="CC12" s="907"/>
      <c r="CD12" s="907"/>
      <c r="CE12" s="907"/>
      <c r="CF12" s="907"/>
      <c r="CG12" s="907"/>
      <c r="CH12" s="907"/>
      <c r="CI12" s="907"/>
      <c r="CJ12" s="907"/>
      <c r="CK12" s="907"/>
      <c r="CL12" s="907"/>
      <c r="CM12" s="907"/>
      <c r="CN12" s="907"/>
      <c r="CO12" s="907"/>
      <c r="CP12" s="907"/>
      <c r="CQ12" s="907"/>
      <c r="CR12" s="907"/>
      <c r="CS12" s="907"/>
      <c r="CT12" s="907"/>
      <c r="CU12" s="907"/>
      <c r="CV12" s="907"/>
      <c r="CW12" s="907"/>
      <c r="CX12" s="907"/>
      <c r="CY12" s="907"/>
      <c r="CZ12" s="907"/>
      <c r="DA12" s="907"/>
      <c r="DB12" s="907"/>
      <c r="DC12" s="907"/>
      <c r="DD12" s="907"/>
      <c r="DE12" s="907"/>
      <c r="DF12" s="907"/>
      <c r="DG12" s="907"/>
      <c r="DH12" s="907"/>
      <c r="DI12" s="907"/>
      <c r="DJ12" s="907"/>
      <c r="DK12" s="907"/>
      <c r="DL12" s="907"/>
      <c r="DM12" s="907"/>
      <c r="DN12" s="907"/>
      <c r="DO12" s="907"/>
      <c r="DP12" s="907"/>
      <c r="DQ12" s="907"/>
      <c r="DR12" s="907"/>
      <c r="DS12" s="907"/>
      <c r="DT12" s="907"/>
      <c r="DU12" s="907"/>
      <c r="DV12" s="907"/>
      <c r="DW12" s="907"/>
      <c r="DX12" s="907"/>
      <c r="DY12" s="907"/>
      <c r="DZ12" s="907"/>
      <c r="EA12" s="907"/>
      <c r="EB12" s="907"/>
      <c r="EC12" s="907"/>
      <c r="ED12" s="907"/>
      <c r="EE12" s="907"/>
      <c r="EF12" s="907"/>
      <c r="EG12" s="907"/>
      <c r="EH12" s="907"/>
      <c r="EI12" s="907"/>
      <c r="EJ12" s="907"/>
      <c r="EK12" s="907"/>
      <c r="EL12" s="907"/>
      <c r="EM12" s="907"/>
      <c r="EN12" s="907"/>
      <c r="EO12" s="907"/>
      <c r="EP12" s="907"/>
      <c r="EQ12" s="907"/>
      <c r="ER12" s="907"/>
      <c r="ES12" s="907"/>
      <c r="ET12" s="907"/>
      <c r="EU12" s="907"/>
      <c r="EV12" s="907"/>
      <c r="EW12" s="907"/>
      <c r="EX12" s="907"/>
      <c r="EY12" s="907"/>
      <c r="EZ12" s="913"/>
      <c r="FA12" s="913"/>
      <c r="FB12" s="913"/>
      <c r="FC12" s="913"/>
      <c r="FD12" s="913"/>
      <c r="FE12" s="913"/>
      <c r="FF12" s="913"/>
      <c r="FG12" s="913"/>
      <c r="FH12" s="913"/>
      <c r="FI12" s="913"/>
      <c r="FJ12" s="913"/>
      <c r="FK12" s="913"/>
      <c r="FL12" s="913"/>
      <c r="FM12" s="913"/>
      <c r="FN12" s="913"/>
      <c r="FO12" s="913"/>
      <c r="FP12" s="913"/>
      <c r="FQ12" s="913"/>
      <c r="FR12" s="913"/>
      <c r="FS12" s="913"/>
      <c r="FT12" s="913"/>
      <c r="FU12" s="913"/>
      <c r="FV12" s="913"/>
      <c r="FW12" s="913"/>
      <c r="FX12" s="913"/>
      <c r="FY12" s="913"/>
    </row>
    <row r="13" spans="1:181" s="339" customFormat="1" ht="19.5" customHeight="1">
      <c r="A13" s="908" t="s">
        <v>4</v>
      </c>
      <c r="B13" s="908"/>
      <c r="C13" s="908"/>
      <c r="D13" s="908"/>
      <c r="E13" s="908"/>
      <c r="F13" s="908"/>
      <c r="G13" s="908"/>
      <c r="H13" s="908"/>
      <c r="I13" s="338"/>
      <c r="J13" s="918" t="s">
        <v>1401</v>
      </c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8"/>
      <c r="Z13" s="918"/>
      <c r="AA13" s="918"/>
      <c r="AB13" s="918"/>
      <c r="AC13" s="918"/>
      <c r="AD13" s="918"/>
      <c r="AE13" s="918"/>
      <c r="AF13" s="918"/>
      <c r="AG13" s="918"/>
      <c r="AH13" s="918"/>
      <c r="AI13" s="918"/>
      <c r="AJ13" s="918"/>
      <c r="AK13" s="918"/>
      <c r="AL13" s="918"/>
      <c r="AM13" s="918"/>
      <c r="AN13" s="918"/>
      <c r="AO13" s="918"/>
      <c r="AP13" s="918"/>
      <c r="AQ13" s="918"/>
      <c r="AR13" s="902">
        <v>1348876</v>
      </c>
      <c r="AS13" s="902"/>
      <c r="AT13" s="902"/>
      <c r="AU13" s="902"/>
      <c r="AV13" s="902"/>
      <c r="AW13" s="902"/>
      <c r="AX13" s="902"/>
      <c r="AY13" s="902"/>
      <c r="AZ13" s="902"/>
      <c r="BA13" s="902"/>
      <c r="BB13" s="902"/>
      <c r="BC13" s="902"/>
      <c r="BD13" s="902"/>
      <c r="BE13" s="902"/>
      <c r="BF13" s="902"/>
      <c r="BG13" s="934"/>
      <c r="BH13" s="911"/>
      <c r="BI13" s="911"/>
      <c r="BJ13" s="911"/>
      <c r="BK13" s="911"/>
      <c r="BL13" s="911"/>
      <c r="BM13" s="911"/>
      <c r="BN13" s="911"/>
      <c r="BO13" s="911"/>
      <c r="BP13" s="911"/>
      <c r="BQ13" s="911"/>
      <c r="BR13" s="911"/>
      <c r="BS13" s="911"/>
      <c r="BT13" s="911"/>
      <c r="BU13" s="911"/>
      <c r="BV13" s="919">
        <v>2.4143070253383052</v>
      </c>
      <c r="BW13" s="919"/>
      <c r="BX13" s="919"/>
      <c r="BY13" s="919"/>
      <c r="BZ13" s="919"/>
      <c r="CA13" s="919"/>
      <c r="CB13" s="919"/>
      <c r="CC13" s="919"/>
      <c r="CD13" s="919"/>
      <c r="CE13" s="919"/>
      <c r="CF13" s="919"/>
      <c r="CG13" s="919"/>
      <c r="CH13" s="919"/>
      <c r="CI13" s="919"/>
      <c r="CJ13" s="911"/>
      <c r="CK13" s="911"/>
      <c r="CL13" s="911"/>
      <c r="CM13" s="911"/>
      <c r="CN13" s="911"/>
      <c r="CO13" s="911"/>
      <c r="CP13" s="911"/>
      <c r="CQ13" s="911"/>
      <c r="CR13" s="911"/>
      <c r="CS13" s="911"/>
      <c r="CT13" s="911"/>
      <c r="CU13" s="911"/>
      <c r="CV13" s="911"/>
      <c r="CW13" s="911"/>
      <c r="CX13" s="911"/>
      <c r="CY13" s="911"/>
      <c r="CZ13" s="911"/>
      <c r="DA13" s="911"/>
      <c r="DB13" s="911"/>
      <c r="DC13" s="911"/>
      <c r="DD13" s="911"/>
      <c r="DE13" s="911"/>
      <c r="DF13" s="911"/>
      <c r="DG13" s="911"/>
      <c r="DH13" s="911"/>
      <c r="DI13" s="911"/>
      <c r="DJ13" s="911"/>
      <c r="DK13" s="911"/>
      <c r="DL13" s="902">
        <v>3256.6008031102315</v>
      </c>
      <c r="DM13" s="902"/>
      <c r="DN13" s="902"/>
      <c r="DO13" s="902"/>
      <c r="DP13" s="902"/>
      <c r="DQ13" s="902"/>
      <c r="DR13" s="902"/>
      <c r="DS13" s="902"/>
      <c r="DT13" s="902"/>
      <c r="DU13" s="902"/>
      <c r="DV13" s="902"/>
      <c r="DW13" s="902"/>
      <c r="DX13" s="902"/>
      <c r="DY13" s="902"/>
      <c r="DZ13" s="911"/>
      <c r="EA13" s="911"/>
      <c r="EB13" s="911"/>
      <c r="EC13" s="911"/>
      <c r="ED13" s="911"/>
      <c r="EE13" s="911"/>
      <c r="EF13" s="911"/>
      <c r="EG13" s="911"/>
      <c r="EH13" s="911"/>
      <c r="EI13" s="911"/>
      <c r="EJ13" s="911"/>
      <c r="EK13" s="911"/>
      <c r="EL13" s="911"/>
      <c r="EM13" s="902">
        <v>3256.6008031102315</v>
      </c>
      <c r="EN13" s="902"/>
      <c r="EO13" s="902"/>
      <c r="EP13" s="902"/>
      <c r="EQ13" s="902"/>
      <c r="ER13" s="902"/>
      <c r="ES13" s="902"/>
      <c r="ET13" s="902"/>
      <c r="EU13" s="902"/>
      <c r="EV13" s="902"/>
      <c r="EW13" s="902"/>
      <c r="EX13" s="902"/>
      <c r="EY13" s="902"/>
      <c r="EZ13" s="914"/>
      <c r="FA13" s="914"/>
      <c r="FB13" s="914"/>
      <c r="FC13" s="914"/>
      <c r="FD13" s="914"/>
      <c r="FE13" s="914"/>
      <c r="FF13" s="914"/>
      <c r="FG13" s="914"/>
      <c r="FH13" s="914"/>
      <c r="FI13" s="914"/>
      <c r="FJ13" s="914"/>
      <c r="FK13" s="914"/>
      <c r="FL13" s="914"/>
      <c r="FM13" s="914"/>
      <c r="FN13" s="914"/>
      <c r="FO13" s="914"/>
      <c r="FP13" s="914"/>
      <c r="FQ13" s="914"/>
      <c r="FR13" s="914"/>
      <c r="FS13" s="914"/>
      <c r="FT13" s="914"/>
      <c r="FU13" s="914"/>
      <c r="FV13" s="914"/>
      <c r="FW13" s="914"/>
      <c r="FX13" s="914"/>
      <c r="FY13" s="914"/>
    </row>
    <row r="14" spans="1:181" s="335" customFormat="1" ht="19.5" customHeight="1">
      <c r="A14" s="905" t="s">
        <v>5</v>
      </c>
      <c r="B14" s="905"/>
      <c r="C14" s="905"/>
      <c r="D14" s="905"/>
      <c r="E14" s="905"/>
      <c r="F14" s="905"/>
      <c r="G14" s="905"/>
      <c r="H14" s="905"/>
      <c r="I14" s="340"/>
      <c r="J14" s="915" t="s">
        <v>820</v>
      </c>
      <c r="K14" s="915"/>
      <c r="L14" s="915"/>
      <c r="M14" s="915"/>
      <c r="N14" s="915"/>
      <c r="O14" s="915"/>
      <c r="P14" s="915"/>
      <c r="Q14" s="915"/>
      <c r="R14" s="915"/>
      <c r="S14" s="915"/>
      <c r="T14" s="915"/>
      <c r="U14" s="915"/>
      <c r="V14" s="915"/>
      <c r="W14" s="915"/>
      <c r="X14" s="915"/>
      <c r="Y14" s="915"/>
      <c r="Z14" s="915"/>
      <c r="AA14" s="915"/>
      <c r="AB14" s="915"/>
      <c r="AC14" s="915"/>
      <c r="AD14" s="915"/>
      <c r="AE14" s="915"/>
      <c r="AF14" s="915"/>
      <c r="AG14" s="915"/>
      <c r="AH14" s="915"/>
      <c r="AI14" s="915"/>
      <c r="AJ14" s="915"/>
      <c r="AK14" s="915"/>
      <c r="AL14" s="915"/>
      <c r="AM14" s="915"/>
      <c r="AN14" s="915"/>
      <c r="AO14" s="915"/>
      <c r="AP14" s="915"/>
      <c r="AQ14" s="933"/>
      <c r="AR14" s="916">
        <v>1348876</v>
      </c>
      <c r="AS14" s="916"/>
      <c r="AT14" s="916"/>
      <c r="AU14" s="916"/>
      <c r="AV14" s="916"/>
      <c r="AW14" s="916"/>
      <c r="AX14" s="916"/>
      <c r="AY14" s="916"/>
      <c r="AZ14" s="916"/>
      <c r="BA14" s="916"/>
      <c r="BB14" s="916"/>
      <c r="BC14" s="916"/>
      <c r="BD14" s="916"/>
      <c r="BE14" s="916"/>
      <c r="BF14" s="916"/>
      <c r="BG14" s="907"/>
      <c r="BH14" s="907"/>
      <c r="BI14" s="907"/>
      <c r="BJ14" s="907"/>
      <c r="BK14" s="907"/>
      <c r="BL14" s="907"/>
      <c r="BM14" s="907"/>
      <c r="BN14" s="907"/>
      <c r="BO14" s="907"/>
      <c r="BP14" s="907"/>
      <c r="BQ14" s="907"/>
      <c r="BR14" s="907"/>
      <c r="BS14" s="907"/>
      <c r="BT14" s="907"/>
      <c r="BU14" s="907"/>
      <c r="BV14" s="920">
        <v>2.4143070253383052</v>
      </c>
      <c r="BW14" s="907"/>
      <c r="BX14" s="907"/>
      <c r="BY14" s="907"/>
      <c r="BZ14" s="907"/>
      <c r="CA14" s="907"/>
      <c r="CB14" s="907"/>
      <c r="CC14" s="907"/>
      <c r="CD14" s="907"/>
      <c r="CE14" s="907"/>
      <c r="CF14" s="907"/>
      <c r="CG14" s="907"/>
      <c r="CH14" s="907"/>
      <c r="CI14" s="907"/>
      <c r="CJ14" s="907"/>
      <c r="CK14" s="907"/>
      <c r="CL14" s="907"/>
      <c r="CM14" s="907"/>
      <c r="CN14" s="907"/>
      <c r="CO14" s="907"/>
      <c r="CP14" s="907"/>
      <c r="CQ14" s="907"/>
      <c r="CR14" s="907"/>
      <c r="CS14" s="907"/>
      <c r="CT14" s="907"/>
      <c r="CU14" s="907"/>
      <c r="CV14" s="907"/>
      <c r="CW14" s="907"/>
      <c r="CX14" s="907"/>
      <c r="CY14" s="907"/>
      <c r="CZ14" s="907"/>
      <c r="DA14" s="907"/>
      <c r="DB14" s="907"/>
      <c r="DC14" s="907"/>
      <c r="DD14" s="907"/>
      <c r="DE14" s="907"/>
      <c r="DF14" s="907"/>
      <c r="DG14" s="907"/>
      <c r="DH14" s="907"/>
      <c r="DI14" s="907"/>
      <c r="DJ14" s="907"/>
      <c r="DK14" s="907"/>
      <c r="DL14" s="916">
        <v>3256.6008031102315</v>
      </c>
      <c r="DM14" s="916"/>
      <c r="DN14" s="916"/>
      <c r="DO14" s="916"/>
      <c r="DP14" s="916"/>
      <c r="DQ14" s="916"/>
      <c r="DR14" s="916"/>
      <c r="DS14" s="916"/>
      <c r="DT14" s="916"/>
      <c r="DU14" s="916"/>
      <c r="DV14" s="916"/>
      <c r="DW14" s="916"/>
      <c r="DX14" s="916"/>
      <c r="DY14" s="916"/>
      <c r="DZ14" s="907"/>
      <c r="EA14" s="907"/>
      <c r="EB14" s="907"/>
      <c r="EC14" s="907"/>
      <c r="ED14" s="907"/>
      <c r="EE14" s="907"/>
      <c r="EF14" s="907"/>
      <c r="EG14" s="907"/>
      <c r="EH14" s="907"/>
      <c r="EI14" s="907"/>
      <c r="EJ14" s="907"/>
      <c r="EK14" s="907"/>
      <c r="EL14" s="907"/>
      <c r="EM14" s="916">
        <v>3256.6008031102315</v>
      </c>
      <c r="EN14" s="916"/>
      <c r="EO14" s="916"/>
      <c r="EP14" s="916"/>
      <c r="EQ14" s="916"/>
      <c r="ER14" s="916"/>
      <c r="ES14" s="916"/>
      <c r="ET14" s="916"/>
      <c r="EU14" s="916"/>
      <c r="EV14" s="916"/>
      <c r="EW14" s="916"/>
      <c r="EX14" s="916"/>
      <c r="EY14" s="916"/>
      <c r="EZ14" s="913"/>
      <c r="FA14" s="913"/>
      <c r="FB14" s="913"/>
      <c r="FC14" s="913"/>
      <c r="FD14" s="913"/>
      <c r="FE14" s="913"/>
      <c r="FF14" s="913"/>
      <c r="FG14" s="913"/>
      <c r="FH14" s="913"/>
      <c r="FI14" s="913"/>
      <c r="FJ14" s="913"/>
      <c r="FK14" s="913"/>
      <c r="FL14" s="913"/>
      <c r="FM14" s="913"/>
      <c r="FN14" s="913"/>
      <c r="FO14" s="913"/>
      <c r="FP14" s="913"/>
      <c r="FQ14" s="913"/>
      <c r="FR14" s="913"/>
      <c r="FS14" s="913"/>
      <c r="FT14" s="913"/>
      <c r="FU14" s="913"/>
      <c r="FV14" s="913"/>
      <c r="FW14" s="913"/>
      <c r="FX14" s="913"/>
      <c r="FY14" s="913"/>
    </row>
    <row r="15" spans="1:181" s="335" customFormat="1" ht="19.5" customHeight="1">
      <c r="A15" s="905"/>
      <c r="B15" s="905"/>
      <c r="C15" s="905"/>
      <c r="D15" s="905"/>
      <c r="E15" s="905"/>
      <c r="F15" s="905"/>
      <c r="G15" s="905"/>
      <c r="H15" s="905"/>
      <c r="I15" s="340"/>
      <c r="J15" s="915"/>
      <c r="K15" s="915"/>
      <c r="L15" s="915"/>
      <c r="M15" s="915"/>
      <c r="N15" s="915"/>
      <c r="O15" s="915"/>
      <c r="P15" s="915"/>
      <c r="Q15" s="915"/>
      <c r="R15" s="915"/>
      <c r="S15" s="915"/>
      <c r="T15" s="915"/>
      <c r="U15" s="915"/>
      <c r="V15" s="915"/>
      <c r="W15" s="915"/>
      <c r="X15" s="915"/>
      <c r="Y15" s="915"/>
      <c r="Z15" s="915"/>
      <c r="AA15" s="915"/>
      <c r="AB15" s="915"/>
      <c r="AC15" s="915"/>
      <c r="AD15" s="915"/>
      <c r="AE15" s="915"/>
      <c r="AF15" s="915"/>
      <c r="AG15" s="915"/>
      <c r="AH15" s="915"/>
      <c r="AI15" s="915"/>
      <c r="AJ15" s="915"/>
      <c r="AK15" s="915"/>
      <c r="AL15" s="915"/>
      <c r="AM15" s="915"/>
      <c r="AN15" s="915"/>
      <c r="AO15" s="915"/>
      <c r="AP15" s="915"/>
      <c r="AQ15" s="915"/>
      <c r="AR15" s="907"/>
      <c r="AS15" s="907"/>
      <c r="AT15" s="907"/>
      <c r="AU15" s="907"/>
      <c r="AV15" s="907"/>
      <c r="AW15" s="907"/>
      <c r="AX15" s="907"/>
      <c r="AY15" s="907"/>
      <c r="AZ15" s="907"/>
      <c r="BA15" s="907"/>
      <c r="BB15" s="907"/>
      <c r="BC15" s="907"/>
      <c r="BD15" s="907"/>
      <c r="BE15" s="907"/>
      <c r="BF15" s="907"/>
      <c r="BG15" s="907"/>
      <c r="BH15" s="907"/>
      <c r="BI15" s="907"/>
      <c r="BJ15" s="907"/>
      <c r="BK15" s="907"/>
      <c r="BL15" s="907"/>
      <c r="BM15" s="907"/>
      <c r="BN15" s="907"/>
      <c r="BO15" s="907"/>
      <c r="BP15" s="907"/>
      <c r="BQ15" s="907"/>
      <c r="BR15" s="907"/>
      <c r="BS15" s="907"/>
      <c r="BT15" s="907"/>
      <c r="BU15" s="907"/>
      <c r="BV15" s="907"/>
      <c r="BW15" s="907"/>
      <c r="BX15" s="907"/>
      <c r="BY15" s="907"/>
      <c r="BZ15" s="907"/>
      <c r="CA15" s="907"/>
      <c r="CB15" s="907"/>
      <c r="CC15" s="907"/>
      <c r="CD15" s="907"/>
      <c r="CE15" s="907"/>
      <c r="CF15" s="907"/>
      <c r="CG15" s="907"/>
      <c r="CH15" s="907"/>
      <c r="CI15" s="907"/>
      <c r="CJ15" s="907"/>
      <c r="CK15" s="907"/>
      <c r="CL15" s="907"/>
      <c r="CM15" s="907"/>
      <c r="CN15" s="907"/>
      <c r="CO15" s="907"/>
      <c r="CP15" s="907"/>
      <c r="CQ15" s="907"/>
      <c r="CR15" s="907"/>
      <c r="CS15" s="907"/>
      <c r="CT15" s="907"/>
      <c r="CU15" s="907"/>
      <c r="CV15" s="907"/>
      <c r="CW15" s="907"/>
      <c r="CX15" s="907"/>
      <c r="CY15" s="907"/>
      <c r="CZ15" s="907"/>
      <c r="DA15" s="907"/>
      <c r="DB15" s="907"/>
      <c r="DC15" s="907"/>
      <c r="DD15" s="907"/>
      <c r="DE15" s="907"/>
      <c r="DF15" s="907"/>
      <c r="DG15" s="907"/>
      <c r="DH15" s="907"/>
      <c r="DI15" s="907"/>
      <c r="DJ15" s="907"/>
      <c r="DK15" s="907"/>
      <c r="DL15" s="907"/>
      <c r="DM15" s="907"/>
      <c r="DN15" s="907"/>
      <c r="DO15" s="907"/>
      <c r="DP15" s="907"/>
      <c r="DQ15" s="907"/>
      <c r="DR15" s="907"/>
      <c r="DS15" s="907"/>
      <c r="DT15" s="907"/>
      <c r="DU15" s="907"/>
      <c r="DV15" s="907"/>
      <c r="DW15" s="907"/>
      <c r="DX15" s="907"/>
      <c r="DY15" s="907"/>
      <c r="DZ15" s="907"/>
      <c r="EA15" s="907"/>
      <c r="EB15" s="907"/>
      <c r="EC15" s="907"/>
      <c r="ED15" s="907"/>
      <c r="EE15" s="907"/>
      <c r="EF15" s="907"/>
      <c r="EG15" s="907"/>
      <c r="EH15" s="907"/>
      <c r="EI15" s="907"/>
      <c r="EJ15" s="907"/>
      <c r="EK15" s="907"/>
      <c r="EL15" s="907"/>
      <c r="EM15" s="907"/>
      <c r="EN15" s="907"/>
      <c r="EO15" s="907"/>
      <c r="EP15" s="907"/>
      <c r="EQ15" s="907"/>
      <c r="ER15" s="907"/>
      <c r="ES15" s="907"/>
      <c r="ET15" s="907"/>
      <c r="EU15" s="907"/>
      <c r="EV15" s="907"/>
      <c r="EW15" s="907"/>
      <c r="EX15" s="907"/>
      <c r="EY15" s="907"/>
      <c r="EZ15" s="913"/>
      <c r="FA15" s="913"/>
      <c r="FB15" s="913"/>
      <c r="FC15" s="913"/>
      <c r="FD15" s="913"/>
      <c r="FE15" s="913"/>
      <c r="FF15" s="913"/>
      <c r="FG15" s="913"/>
      <c r="FH15" s="913"/>
      <c r="FI15" s="913"/>
      <c r="FJ15" s="913"/>
      <c r="FK15" s="913"/>
      <c r="FL15" s="913"/>
      <c r="FM15" s="913"/>
      <c r="FN15" s="913"/>
      <c r="FO15" s="913"/>
      <c r="FP15" s="913"/>
      <c r="FQ15" s="913"/>
      <c r="FR15" s="913"/>
      <c r="FS15" s="913"/>
      <c r="FT15" s="913"/>
      <c r="FU15" s="913"/>
      <c r="FV15" s="913"/>
      <c r="FW15" s="913"/>
      <c r="FX15" s="913"/>
      <c r="FY15" s="913"/>
    </row>
    <row r="16" spans="1:181" s="339" customFormat="1" ht="19.5" customHeight="1">
      <c r="A16" s="908" t="s">
        <v>9</v>
      </c>
      <c r="B16" s="908"/>
      <c r="C16" s="908"/>
      <c r="D16" s="908"/>
      <c r="E16" s="908"/>
      <c r="F16" s="908"/>
      <c r="G16" s="908"/>
      <c r="H16" s="908"/>
      <c r="I16" s="338"/>
      <c r="J16" s="918" t="s">
        <v>817</v>
      </c>
      <c r="K16" s="918"/>
      <c r="L16" s="918"/>
      <c r="M16" s="918"/>
      <c r="N16" s="918"/>
      <c r="O16" s="918"/>
      <c r="P16" s="918"/>
      <c r="Q16" s="918"/>
      <c r="R16" s="918"/>
      <c r="S16" s="918"/>
      <c r="T16" s="918"/>
      <c r="U16" s="918"/>
      <c r="V16" s="918"/>
      <c r="W16" s="918"/>
      <c r="X16" s="918"/>
      <c r="Y16" s="918"/>
      <c r="Z16" s="918"/>
      <c r="AA16" s="918"/>
      <c r="AB16" s="918"/>
      <c r="AC16" s="918"/>
      <c r="AD16" s="918"/>
      <c r="AE16" s="918"/>
      <c r="AF16" s="918"/>
      <c r="AG16" s="918"/>
      <c r="AH16" s="918"/>
      <c r="AI16" s="918"/>
      <c r="AJ16" s="918"/>
      <c r="AK16" s="918"/>
      <c r="AL16" s="918"/>
      <c r="AM16" s="918"/>
      <c r="AN16" s="918"/>
      <c r="AO16" s="918"/>
      <c r="AP16" s="918"/>
      <c r="AQ16" s="918"/>
      <c r="AR16" s="902">
        <v>1341963</v>
      </c>
      <c r="AS16" s="902"/>
      <c r="AT16" s="902"/>
      <c r="AU16" s="902"/>
      <c r="AV16" s="902"/>
      <c r="AW16" s="902"/>
      <c r="AX16" s="902"/>
      <c r="AY16" s="902"/>
      <c r="AZ16" s="902"/>
      <c r="BA16" s="902"/>
      <c r="BB16" s="902"/>
      <c r="BC16" s="902"/>
      <c r="BD16" s="902"/>
      <c r="BE16" s="902"/>
      <c r="BF16" s="902"/>
      <c r="BG16" s="911"/>
      <c r="BH16" s="911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9">
        <v>1.4815659083000055</v>
      </c>
      <c r="BW16" s="919"/>
      <c r="BX16" s="919"/>
      <c r="BY16" s="919"/>
      <c r="BZ16" s="919"/>
      <c r="CA16" s="919"/>
      <c r="CB16" s="919"/>
      <c r="CC16" s="919"/>
      <c r="CD16" s="919"/>
      <c r="CE16" s="919"/>
      <c r="CF16" s="919"/>
      <c r="CG16" s="919"/>
      <c r="CH16" s="919"/>
      <c r="CI16" s="919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02">
        <v>1988.2066310000002</v>
      </c>
      <c r="DM16" s="902"/>
      <c r="DN16" s="902"/>
      <c r="DO16" s="902"/>
      <c r="DP16" s="902"/>
      <c r="DQ16" s="902"/>
      <c r="DR16" s="902"/>
      <c r="DS16" s="902"/>
      <c r="DT16" s="902"/>
      <c r="DU16" s="902"/>
      <c r="DV16" s="902"/>
      <c r="DW16" s="902"/>
      <c r="DX16" s="902"/>
      <c r="DY16" s="902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02">
        <v>1988.2066310000002</v>
      </c>
      <c r="EN16" s="902"/>
      <c r="EO16" s="902"/>
      <c r="EP16" s="902"/>
      <c r="EQ16" s="902"/>
      <c r="ER16" s="902"/>
      <c r="ES16" s="902"/>
      <c r="ET16" s="902"/>
      <c r="EU16" s="902"/>
      <c r="EV16" s="902"/>
      <c r="EW16" s="902"/>
      <c r="EX16" s="902"/>
      <c r="EY16" s="902"/>
      <c r="EZ16" s="914"/>
      <c r="FA16" s="914"/>
      <c r="FB16" s="914"/>
      <c r="FC16" s="914"/>
      <c r="FD16" s="914"/>
      <c r="FE16" s="914"/>
      <c r="FF16" s="914"/>
      <c r="FG16" s="914"/>
      <c r="FH16" s="914"/>
      <c r="FI16" s="914"/>
      <c r="FJ16" s="914"/>
      <c r="FK16" s="914"/>
      <c r="FL16" s="914"/>
      <c r="FM16" s="914"/>
      <c r="FN16" s="914"/>
      <c r="FO16" s="914"/>
      <c r="FP16" s="914"/>
      <c r="FQ16" s="914"/>
      <c r="FR16" s="914"/>
      <c r="FS16" s="914"/>
      <c r="FT16" s="914"/>
      <c r="FU16" s="914"/>
      <c r="FV16" s="914"/>
      <c r="FW16" s="914"/>
      <c r="FX16" s="914"/>
      <c r="FY16" s="914"/>
    </row>
    <row r="17" spans="1:181" s="335" customFormat="1" ht="19.5" customHeight="1">
      <c r="A17" s="905" t="s">
        <v>10</v>
      </c>
      <c r="B17" s="905"/>
      <c r="C17" s="905"/>
      <c r="D17" s="905"/>
      <c r="E17" s="905"/>
      <c r="F17" s="905"/>
      <c r="G17" s="905"/>
      <c r="H17" s="905"/>
      <c r="I17" s="340"/>
      <c r="J17" s="915" t="s">
        <v>820</v>
      </c>
      <c r="K17" s="915"/>
      <c r="L17" s="915"/>
      <c r="M17" s="915"/>
      <c r="N17" s="915"/>
      <c r="O17" s="915"/>
      <c r="P17" s="915"/>
      <c r="Q17" s="915"/>
      <c r="R17" s="915"/>
      <c r="S17" s="915"/>
      <c r="T17" s="915"/>
      <c r="U17" s="915"/>
      <c r="V17" s="915"/>
      <c r="W17" s="915"/>
      <c r="X17" s="915"/>
      <c r="Y17" s="915"/>
      <c r="Z17" s="915"/>
      <c r="AA17" s="915"/>
      <c r="AB17" s="915"/>
      <c r="AC17" s="915"/>
      <c r="AD17" s="915"/>
      <c r="AE17" s="915"/>
      <c r="AF17" s="915"/>
      <c r="AG17" s="915"/>
      <c r="AH17" s="915"/>
      <c r="AI17" s="915"/>
      <c r="AJ17" s="915"/>
      <c r="AK17" s="915"/>
      <c r="AL17" s="915"/>
      <c r="AM17" s="915"/>
      <c r="AN17" s="915"/>
      <c r="AO17" s="915"/>
      <c r="AP17" s="915"/>
      <c r="AQ17" s="915"/>
      <c r="AR17" s="916">
        <v>1341963</v>
      </c>
      <c r="AS17" s="916"/>
      <c r="AT17" s="916"/>
      <c r="AU17" s="916"/>
      <c r="AV17" s="916"/>
      <c r="AW17" s="916"/>
      <c r="AX17" s="916"/>
      <c r="AY17" s="916"/>
      <c r="AZ17" s="916"/>
      <c r="BA17" s="916"/>
      <c r="BB17" s="916"/>
      <c r="BC17" s="916"/>
      <c r="BD17" s="916"/>
      <c r="BE17" s="916"/>
      <c r="BF17" s="916"/>
      <c r="BG17" s="907"/>
      <c r="BH17" s="907"/>
      <c r="BI17" s="907"/>
      <c r="BJ17" s="907"/>
      <c r="BK17" s="907"/>
      <c r="BL17" s="907"/>
      <c r="BM17" s="907"/>
      <c r="BN17" s="907"/>
      <c r="BO17" s="907"/>
      <c r="BP17" s="907"/>
      <c r="BQ17" s="907"/>
      <c r="BR17" s="907"/>
      <c r="BS17" s="907"/>
      <c r="BT17" s="907"/>
      <c r="BU17" s="907"/>
      <c r="BV17" s="920">
        <v>1.4815659083000055</v>
      </c>
      <c r="BW17" s="907"/>
      <c r="BX17" s="907"/>
      <c r="BY17" s="907"/>
      <c r="BZ17" s="907"/>
      <c r="CA17" s="907"/>
      <c r="CB17" s="907"/>
      <c r="CC17" s="907"/>
      <c r="CD17" s="907"/>
      <c r="CE17" s="907"/>
      <c r="CF17" s="907"/>
      <c r="CG17" s="907"/>
      <c r="CH17" s="907"/>
      <c r="CI17" s="907"/>
      <c r="CJ17" s="907"/>
      <c r="CK17" s="907"/>
      <c r="CL17" s="907"/>
      <c r="CM17" s="907"/>
      <c r="CN17" s="907"/>
      <c r="CO17" s="907"/>
      <c r="CP17" s="907"/>
      <c r="CQ17" s="907"/>
      <c r="CR17" s="907"/>
      <c r="CS17" s="907"/>
      <c r="CT17" s="907"/>
      <c r="CU17" s="907"/>
      <c r="CV17" s="907"/>
      <c r="CW17" s="907"/>
      <c r="CX17" s="907"/>
      <c r="CY17" s="907"/>
      <c r="CZ17" s="907"/>
      <c r="DA17" s="907"/>
      <c r="DB17" s="907"/>
      <c r="DC17" s="907"/>
      <c r="DD17" s="907"/>
      <c r="DE17" s="907"/>
      <c r="DF17" s="907"/>
      <c r="DG17" s="907"/>
      <c r="DH17" s="907"/>
      <c r="DI17" s="907"/>
      <c r="DJ17" s="907"/>
      <c r="DK17" s="907"/>
      <c r="DL17" s="916">
        <v>1988.2066310000002</v>
      </c>
      <c r="DM17" s="916"/>
      <c r="DN17" s="916"/>
      <c r="DO17" s="916"/>
      <c r="DP17" s="916"/>
      <c r="DQ17" s="916"/>
      <c r="DR17" s="916"/>
      <c r="DS17" s="916"/>
      <c r="DT17" s="916"/>
      <c r="DU17" s="916"/>
      <c r="DV17" s="916"/>
      <c r="DW17" s="916"/>
      <c r="DX17" s="916"/>
      <c r="DY17" s="916"/>
      <c r="DZ17" s="907"/>
      <c r="EA17" s="907"/>
      <c r="EB17" s="907"/>
      <c r="EC17" s="907"/>
      <c r="ED17" s="907"/>
      <c r="EE17" s="907"/>
      <c r="EF17" s="907"/>
      <c r="EG17" s="907"/>
      <c r="EH17" s="907"/>
      <c r="EI17" s="907"/>
      <c r="EJ17" s="907"/>
      <c r="EK17" s="907"/>
      <c r="EL17" s="907"/>
      <c r="EM17" s="916">
        <v>1988.2066310000002</v>
      </c>
      <c r="EN17" s="916"/>
      <c r="EO17" s="916"/>
      <c r="EP17" s="916"/>
      <c r="EQ17" s="916"/>
      <c r="ER17" s="916"/>
      <c r="ES17" s="916"/>
      <c r="ET17" s="916"/>
      <c r="EU17" s="916"/>
      <c r="EV17" s="916"/>
      <c r="EW17" s="916"/>
      <c r="EX17" s="916"/>
      <c r="EY17" s="916"/>
      <c r="EZ17" s="913"/>
      <c r="FA17" s="913"/>
      <c r="FB17" s="913"/>
      <c r="FC17" s="913"/>
      <c r="FD17" s="913"/>
      <c r="FE17" s="913"/>
      <c r="FF17" s="913"/>
      <c r="FG17" s="913"/>
      <c r="FH17" s="913"/>
      <c r="FI17" s="913"/>
      <c r="FJ17" s="913"/>
      <c r="FK17" s="913"/>
      <c r="FL17" s="913"/>
      <c r="FM17" s="913"/>
      <c r="FN17" s="913"/>
      <c r="FO17" s="913"/>
      <c r="FP17" s="913"/>
      <c r="FQ17" s="913"/>
      <c r="FR17" s="913"/>
      <c r="FS17" s="913"/>
      <c r="FT17" s="913"/>
      <c r="FU17" s="913"/>
      <c r="FV17" s="913"/>
      <c r="FW17" s="913"/>
      <c r="FX17" s="913"/>
      <c r="FY17" s="913"/>
    </row>
    <row r="18" spans="1:181" s="335" customFormat="1" ht="19.5" customHeight="1">
      <c r="A18" s="905"/>
      <c r="B18" s="905"/>
      <c r="C18" s="905"/>
      <c r="D18" s="905"/>
      <c r="E18" s="905"/>
      <c r="F18" s="905"/>
      <c r="G18" s="905"/>
      <c r="H18" s="905"/>
      <c r="I18" s="340"/>
      <c r="J18" s="915"/>
      <c r="K18" s="915"/>
      <c r="L18" s="915"/>
      <c r="M18" s="915"/>
      <c r="N18" s="915"/>
      <c r="O18" s="915"/>
      <c r="P18" s="915"/>
      <c r="Q18" s="915"/>
      <c r="R18" s="915"/>
      <c r="S18" s="915"/>
      <c r="T18" s="915"/>
      <c r="U18" s="915"/>
      <c r="V18" s="915"/>
      <c r="W18" s="915"/>
      <c r="X18" s="915"/>
      <c r="Y18" s="915"/>
      <c r="Z18" s="915"/>
      <c r="AA18" s="915"/>
      <c r="AB18" s="915"/>
      <c r="AC18" s="915"/>
      <c r="AD18" s="915"/>
      <c r="AE18" s="915"/>
      <c r="AF18" s="915"/>
      <c r="AG18" s="915"/>
      <c r="AH18" s="915"/>
      <c r="AI18" s="915"/>
      <c r="AJ18" s="915"/>
      <c r="AK18" s="915"/>
      <c r="AL18" s="915"/>
      <c r="AM18" s="915"/>
      <c r="AN18" s="915"/>
      <c r="AO18" s="915"/>
      <c r="AP18" s="915"/>
      <c r="AQ18" s="915"/>
      <c r="AR18" s="907"/>
      <c r="AS18" s="907"/>
      <c r="AT18" s="907"/>
      <c r="AU18" s="907"/>
      <c r="AV18" s="907"/>
      <c r="AW18" s="907"/>
      <c r="AX18" s="907"/>
      <c r="AY18" s="907"/>
      <c r="AZ18" s="907"/>
      <c r="BA18" s="907"/>
      <c r="BB18" s="907"/>
      <c r="BC18" s="907"/>
      <c r="BD18" s="907"/>
      <c r="BE18" s="907"/>
      <c r="BF18" s="907"/>
      <c r="BG18" s="907"/>
      <c r="BH18" s="907"/>
      <c r="BI18" s="907"/>
      <c r="BJ18" s="907"/>
      <c r="BK18" s="907"/>
      <c r="BL18" s="907"/>
      <c r="BM18" s="907"/>
      <c r="BN18" s="907"/>
      <c r="BO18" s="907"/>
      <c r="BP18" s="907"/>
      <c r="BQ18" s="907"/>
      <c r="BR18" s="907"/>
      <c r="BS18" s="907"/>
      <c r="BT18" s="907"/>
      <c r="BU18" s="907"/>
      <c r="BV18" s="922"/>
      <c r="BW18" s="923"/>
      <c r="BX18" s="923"/>
      <c r="BY18" s="923"/>
      <c r="BZ18" s="923"/>
      <c r="CA18" s="923"/>
      <c r="CB18" s="923"/>
      <c r="CC18" s="923"/>
      <c r="CD18" s="923"/>
      <c r="CE18" s="923"/>
      <c r="CF18" s="923"/>
      <c r="CG18" s="923"/>
      <c r="CH18" s="923"/>
      <c r="CI18" s="924"/>
      <c r="CJ18" s="907"/>
      <c r="CK18" s="907"/>
      <c r="CL18" s="907"/>
      <c r="CM18" s="907"/>
      <c r="CN18" s="907"/>
      <c r="CO18" s="907"/>
      <c r="CP18" s="907"/>
      <c r="CQ18" s="907"/>
      <c r="CR18" s="907"/>
      <c r="CS18" s="907"/>
      <c r="CT18" s="907"/>
      <c r="CU18" s="907"/>
      <c r="CV18" s="907"/>
      <c r="CW18" s="907"/>
      <c r="CX18" s="907"/>
      <c r="CY18" s="907"/>
      <c r="CZ18" s="907"/>
      <c r="DA18" s="907"/>
      <c r="DB18" s="907"/>
      <c r="DC18" s="907"/>
      <c r="DD18" s="907"/>
      <c r="DE18" s="907"/>
      <c r="DF18" s="907"/>
      <c r="DG18" s="907"/>
      <c r="DH18" s="907"/>
      <c r="DI18" s="907"/>
      <c r="DJ18" s="907"/>
      <c r="DK18" s="907"/>
      <c r="DL18" s="907"/>
      <c r="DM18" s="907"/>
      <c r="DN18" s="907"/>
      <c r="DO18" s="907"/>
      <c r="DP18" s="907"/>
      <c r="DQ18" s="907"/>
      <c r="DR18" s="907"/>
      <c r="DS18" s="907"/>
      <c r="DT18" s="907"/>
      <c r="DU18" s="907"/>
      <c r="DV18" s="907"/>
      <c r="DW18" s="907"/>
      <c r="DX18" s="907"/>
      <c r="DY18" s="907"/>
      <c r="DZ18" s="907"/>
      <c r="EA18" s="907"/>
      <c r="EB18" s="907"/>
      <c r="EC18" s="907"/>
      <c r="ED18" s="907"/>
      <c r="EE18" s="907"/>
      <c r="EF18" s="907"/>
      <c r="EG18" s="907"/>
      <c r="EH18" s="907"/>
      <c r="EI18" s="907"/>
      <c r="EJ18" s="907"/>
      <c r="EK18" s="907"/>
      <c r="EL18" s="907"/>
      <c r="EM18" s="907"/>
      <c r="EN18" s="907"/>
      <c r="EO18" s="907"/>
      <c r="EP18" s="907"/>
      <c r="EQ18" s="907"/>
      <c r="ER18" s="907"/>
      <c r="ES18" s="907"/>
      <c r="ET18" s="907"/>
      <c r="EU18" s="907"/>
      <c r="EV18" s="907"/>
      <c r="EW18" s="907"/>
      <c r="EX18" s="907"/>
      <c r="EY18" s="907"/>
      <c r="EZ18" s="913"/>
      <c r="FA18" s="913"/>
      <c r="FB18" s="913"/>
      <c r="FC18" s="913"/>
      <c r="FD18" s="913"/>
      <c r="FE18" s="913"/>
      <c r="FF18" s="913"/>
      <c r="FG18" s="913"/>
      <c r="FH18" s="913"/>
      <c r="FI18" s="913"/>
      <c r="FJ18" s="913"/>
      <c r="FK18" s="913"/>
      <c r="FL18" s="913"/>
      <c r="FM18" s="913"/>
      <c r="FN18" s="913"/>
      <c r="FO18" s="913"/>
      <c r="FP18" s="913"/>
      <c r="FQ18" s="913"/>
      <c r="FR18" s="913"/>
      <c r="FS18" s="913"/>
      <c r="FT18" s="913"/>
      <c r="FU18" s="913"/>
      <c r="FV18" s="913"/>
      <c r="FW18" s="913"/>
      <c r="FX18" s="913"/>
      <c r="FY18" s="913"/>
    </row>
    <row r="19" spans="1:181" s="335" customFormat="1" ht="19.5" customHeight="1">
      <c r="A19" s="905"/>
      <c r="B19" s="905"/>
      <c r="C19" s="905"/>
      <c r="D19" s="905"/>
      <c r="E19" s="905"/>
      <c r="F19" s="905"/>
      <c r="G19" s="905"/>
      <c r="H19" s="905"/>
      <c r="I19" s="340"/>
      <c r="J19" s="906"/>
      <c r="K19" s="906"/>
      <c r="L19" s="906"/>
      <c r="M19" s="906"/>
      <c r="N19" s="906"/>
      <c r="O19" s="906"/>
      <c r="P19" s="906"/>
      <c r="Q19" s="906"/>
      <c r="R19" s="906"/>
      <c r="S19" s="906"/>
      <c r="T19" s="906"/>
      <c r="U19" s="906"/>
      <c r="V19" s="906"/>
      <c r="W19" s="906"/>
      <c r="X19" s="906"/>
      <c r="Y19" s="906"/>
      <c r="Z19" s="906"/>
      <c r="AA19" s="906"/>
      <c r="AB19" s="906"/>
      <c r="AC19" s="906"/>
      <c r="AD19" s="906"/>
      <c r="AE19" s="906"/>
      <c r="AF19" s="906"/>
      <c r="AG19" s="906"/>
      <c r="AH19" s="906"/>
      <c r="AI19" s="906"/>
      <c r="AJ19" s="906"/>
      <c r="AK19" s="906"/>
      <c r="AL19" s="906"/>
      <c r="AM19" s="906"/>
      <c r="AN19" s="906"/>
      <c r="AO19" s="906"/>
      <c r="AP19" s="906"/>
      <c r="AQ19" s="906"/>
      <c r="AR19" s="907"/>
      <c r="AS19" s="907"/>
      <c r="AT19" s="907"/>
      <c r="AU19" s="907"/>
      <c r="AV19" s="907"/>
      <c r="AW19" s="907"/>
      <c r="AX19" s="907"/>
      <c r="AY19" s="907"/>
      <c r="AZ19" s="907"/>
      <c r="BA19" s="907"/>
      <c r="BB19" s="907"/>
      <c r="BC19" s="907"/>
      <c r="BD19" s="907"/>
      <c r="BE19" s="907"/>
      <c r="BF19" s="907"/>
      <c r="BG19" s="907"/>
      <c r="BH19" s="907"/>
      <c r="BI19" s="907"/>
      <c r="BJ19" s="907"/>
      <c r="BK19" s="907"/>
      <c r="BL19" s="907"/>
      <c r="BM19" s="907"/>
      <c r="BN19" s="907"/>
      <c r="BO19" s="907"/>
      <c r="BP19" s="907"/>
      <c r="BQ19" s="907"/>
      <c r="BR19" s="907"/>
      <c r="BS19" s="907"/>
      <c r="BT19" s="907"/>
      <c r="BU19" s="907"/>
      <c r="BV19" s="922"/>
      <c r="BW19" s="923"/>
      <c r="BX19" s="923"/>
      <c r="BY19" s="923"/>
      <c r="BZ19" s="923"/>
      <c r="CA19" s="923"/>
      <c r="CB19" s="923"/>
      <c r="CC19" s="923"/>
      <c r="CD19" s="923"/>
      <c r="CE19" s="923"/>
      <c r="CF19" s="923"/>
      <c r="CG19" s="923"/>
      <c r="CH19" s="923"/>
      <c r="CI19" s="924"/>
      <c r="CJ19" s="907"/>
      <c r="CK19" s="907"/>
      <c r="CL19" s="907"/>
      <c r="CM19" s="907"/>
      <c r="CN19" s="907"/>
      <c r="CO19" s="907"/>
      <c r="CP19" s="907"/>
      <c r="CQ19" s="907"/>
      <c r="CR19" s="907"/>
      <c r="CS19" s="907"/>
      <c r="CT19" s="907"/>
      <c r="CU19" s="907"/>
      <c r="CV19" s="907"/>
      <c r="CW19" s="907"/>
      <c r="CX19" s="907"/>
      <c r="CY19" s="907"/>
      <c r="CZ19" s="907"/>
      <c r="DA19" s="907"/>
      <c r="DB19" s="907"/>
      <c r="DC19" s="907"/>
      <c r="DD19" s="907"/>
      <c r="DE19" s="907"/>
      <c r="DF19" s="907"/>
      <c r="DG19" s="907"/>
      <c r="DH19" s="907"/>
      <c r="DI19" s="907"/>
      <c r="DJ19" s="907"/>
      <c r="DK19" s="907"/>
      <c r="DL19" s="907"/>
      <c r="DM19" s="907"/>
      <c r="DN19" s="907"/>
      <c r="DO19" s="907"/>
      <c r="DP19" s="907"/>
      <c r="DQ19" s="907"/>
      <c r="DR19" s="907"/>
      <c r="DS19" s="907"/>
      <c r="DT19" s="907"/>
      <c r="DU19" s="907"/>
      <c r="DV19" s="907"/>
      <c r="DW19" s="907"/>
      <c r="DX19" s="907"/>
      <c r="DY19" s="907"/>
      <c r="DZ19" s="907"/>
      <c r="EA19" s="907"/>
      <c r="EB19" s="907"/>
      <c r="EC19" s="907"/>
      <c r="ED19" s="907"/>
      <c r="EE19" s="907"/>
      <c r="EF19" s="907"/>
      <c r="EG19" s="907"/>
      <c r="EH19" s="907"/>
      <c r="EI19" s="907"/>
      <c r="EJ19" s="907"/>
      <c r="EK19" s="907"/>
      <c r="EL19" s="907"/>
      <c r="EM19" s="907"/>
      <c r="EN19" s="907"/>
      <c r="EO19" s="907"/>
      <c r="EP19" s="907"/>
      <c r="EQ19" s="907"/>
      <c r="ER19" s="907"/>
      <c r="ES19" s="907"/>
      <c r="ET19" s="907"/>
      <c r="EU19" s="907"/>
      <c r="EV19" s="907"/>
      <c r="EW19" s="907"/>
      <c r="EX19" s="907"/>
      <c r="EY19" s="907"/>
      <c r="EZ19" s="913"/>
      <c r="FA19" s="913"/>
      <c r="FB19" s="913"/>
      <c r="FC19" s="913"/>
      <c r="FD19" s="913"/>
      <c r="FE19" s="913"/>
      <c r="FF19" s="913"/>
      <c r="FG19" s="913"/>
      <c r="FH19" s="913"/>
      <c r="FI19" s="913"/>
      <c r="FJ19" s="913"/>
      <c r="FK19" s="913"/>
      <c r="FL19" s="913"/>
      <c r="FM19" s="913"/>
      <c r="FN19" s="913"/>
      <c r="FO19" s="913"/>
      <c r="FP19" s="913"/>
      <c r="FQ19" s="913"/>
      <c r="FR19" s="913"/>
      <c r="FS19" s="913"/>
      <c r="FT19" s="913"/>
      <c r="FU19" s="913"/>
      <c r="FV19" s="913"/>
      <c r="FW19" s="913"/>
      <c r="FX19" s="913"/>
      <c r="FY19" s="913"/>
    </row>
    <row r="20" spans="1:181" s="339" customFormat="1" ht="19.5" customHeight="1">
      <c r="A20" s="908" t="s">
        <v>298</v>
      </c>
      <c r="B20" s="908"/>
      <c r="C20" s="908"/>
      <c r="D20" s="908"/>
      <c r="E20" s="908"/>
      <c r="F20" s="908"/>
      <c r="G20" s="908"/>
      <c r="H20" s="908"/>
      <c r="I20" s="338"/>
      <c r="J20" s="909" t="s">
        <v>299</v>
      </c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/>
      <c r="AP20" s="909"/>
      <c r="AQ20" s="909"/>
      <c r="AR20" s="930"/>
      <c r="AS20" s="925"/>
      <c r="AT20" s="925"/>
      <c r="AU20" s="925"/>
      <c r="AV20" s="925"/>
      <c r="AW20" s="925"/>
      <c r="AX20" s="925"/>
      <c r="AY20" s="925"/>
      <c r="AZ20" s="925"/>
      <c r="BA20" s="925"/>
      <c r="BB20" s="925"/>
      <c r="BC20" s="925"/>
      <c r="BD20" s="925"/>
      <c r="BE20" s="925"/>
      <c r="BF20" s="925"/>
      <c r="BG20" s="925"/>
      <c r="BH20" s="925"/>
      <c r="BI20" s="925"/>
      <c r="BJ20" s="925"/>
      <c r="BK20" s="925"/>
      <c r="BL20" s="925"/>
      <c r="BM20" s="925"/>
      <c r="BN20" s="925"/>
      <c r="BO20" s="925"/>
      <c r="BP20" s="925"/>
      <c r="BQ20" s="925"/>
      <c r="BR20" s="925"/>
      <c r="BS20" s="925"/>
      <c r="BT20" s="925"/>
      <c r="BU20" s="925"/>
      <c r="BV20" s="932"/>
      <c r="BW20" s="932"/>
      <c r="BX20" s="932"/>
      <c r="BY20" s="932"/>
      <c r="BZ20" s="932"/>
      <c r="CA20" s="932"/>
      <c r="CB20" s="932"/>
      <c r="CC20" s="932"/>
      <c r="CD20" s="932"/>
      <c r="CE20" s="932"/>
      <c r="CF20" s="932"/>
      <c r="CG20" s="932"/>
      <c r="CH20" s="932"/>
      <c r="CI20" s="932"/>
      <c r="CJ20" s="925"/>
      <c r="CK20" s="925"/>
      <c r="CL20" s="925"/>
      <c r="CM20" s="925"/>
      <c r="CN20" s="925"/>
      <c r="CO20" s="925"/>
      <c r="CP20" s="925"/>
      <c r="CQ20" s="925"/>
      <c r="CR20" s="925"/>
      <c r="CS20" s="925"/>
      <c r="CT20" s="925"/>
      <c r="CU20" s="925"/>
      <c r="CV20" s="925"/>
      <c r="CW20" s="925"/>
      <c r="CX20" s="925"/>
      <c r="CY20" s="925"/>
      <c r="CZ20" s="925"/>
      <c r="DA20" s="925"/>
      <c r="DB20" s="925"/>
      <c r="DC20" s="925"/>
      <c r="DD20" s="925"/>
      <c r="DE20" s="925"/>
      <c r="DF20" s="925"/>
      <c r="DG20" s="925"/>
      <c r="DH20" s="925"/>
      <c r="DI20" s="925"/>
      <c r="DJ20" s="925"/>
      <c r="DK20" s="925"/>
      <c r="DL20" s="930"/>
      <c r="DM20" s="925"/>
      <c r="DN20" s="925"/>
      <c r="DO20" s="925"/>
      <c r="DP20" s="925"/>
      <c r="DQ20" s="925"/>
      <c r="DR20" s="925"/>
      <c r="DS20" s="925"/>
      <c r="DT20" s="925"/>
      <c r="DU20" s="925"/>
      <c r="DV20" s="925"/>
      <c r="DW20" s="925"/>
      <c r="DX20" s="925"/>
      <c r="DY20" s="925"/>
      <c r="DZ20" s="925"/>
      <c r="EA20" s="925"/>
      <c r="EB20" s="925"/>
      <c r="EC20" s="925"/>
      <c r="ED20" s="925"/>
      <c r="EE20" s="925"/>
      <c r="EF20" s="925"/>
      <c r="EG20" s="925"/>
      <c r="EH20" s="925"/>
      <c r="EI20" s="925"/>
      <c r="EJ20" s="925"/>
      <c r="EK20" s="925"/>
      <c r="EL20" s="925"/>
      <c r="EM20" s="926">
        <v>5244.807434110232</v>
      </c>
      <c r="EN20" s="926"/>
      <c r="EO20" s="926"/>
      <c r="EP20" s="926"/>
      <c r="EQ20" s="926"/>
      <c r="ER20" s="926"/>
      <c r="ES20" s="926"/>
      <c r="ET20" s="926"/>
      <c r="EU20" s="926"/>
      <c r="EV20" s="926"/>
      <c r="EW20" s="926"/>
      <c r="EX20" s="926"/>
      <c r="EY20" s="926"/>
      <c r="EZ20" s="925"/>
      <c r="FA20" s="925"/>
      <c r="FB20" s="925"/>
      <c r="FC20" s="925"/>
      <c r="FD20" s="925"/>
      <c r="FE20" s="925"/>
      <c r="FF20" s="925"/>
      <c r="FG20" s="925"/>
      <c r="FH20" s="925"/>
      <c r="FI20" s="925"/>
      <c r="FJ20" s="925"/>
      <c r="FK20" s="925"/>
      <c r="FL20" s="925"/>
      <c r="FM20" s="925"/>
      <c r="FN20" s="925"/>
      <c r="FO20" s="925"/>
      <c r="FP20" s="925"/>
      <c r="FQ20" s="925"/>
      <c r="FR20" s="925"/>
      <c r="FS20" s="925"/>
      <c r="FT20" s="925"/>
      <c r="FU20" s="925"/>
      <c r="FV20" s="925"/>
      <c r="FW20" s="925"/>
      <c r="FX20" s="925"/>
      <c r="FY20" s="925"/>
    </row>
    <row r="21" spans="1:181" s="335" customFormat="1" ht="19.5" customHeight="1">
      <c r="A21" s="922" t="s">
        <v>1384</v>
      </c>
      <c r="B21" s="923"/>
      <c r="C21" s="923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/>
      <c r="AP21" s="923"/>
      <c r="AQ21" s="923"/>
      <c r="AR21" s="923"/>
      <c r="AS21" s="923"/>
      <c r="AT21" s="923"/>
      <c r="AU21" s="923"/>
      <c r="AV21" s="923"/>
      <c r="AW21" s="923"/>
      <c r="AX21" s="923"/>
      <c r="AY21" s="923"/>
      <c r="AZ21" s="923"/>
      <c r="BA21" s="923"/>
      <c r="BB21" s="923"/>
      <c r="BC21" s="923"/>
      <c r="BD21" s="923"/>
      <c r="BE21" s="923"/>
      <c r="BF21" s="923"/>
      <c r="BG21" s="923"/>
      <c r="BH21" s="923"/>
      <c r="BI21" s="923"/>
      <c r="BJ21" s="923"/>
      <c r="BK21" s="923"/>
      <c r="BL21" s="923"/>
      <c r="BM21" s="923"/>
      <c r="BN21" s="923"/>
      <c r="BO21" s="923"/>
      <c r="BP21" s="923"/>
      <c r="BQ21" s="923"/>
      <c r="BR21" s="923"/>
      <c r="BS21" s="923"/>
      <c r="BT21" s="923"/>
      <c r="BU21" s="923"/>
      <c r="BV21" s="923"/>
      <c r="BW21" s="923"/>
      <c r="BX21" s="923"/>
      <c r="BY21" s="923"/>
      <c r="BZ21" s="923"/>
      <c r="CA21" s="923"/>
      <c r="CB21" s="923"/>
      <c r="CC21" s="923"/>
      <c r="CD21" s="923"/>
      <c r="CE21" s="923"/>
      <c r="CF21" s="923"/>
      <c r="CG21" s="923"/>
      <c r="CH21" s="923"/>
      <c r="CI21" s="923"/>
      <c r="CJ21" s="923"/>
      <c r="CK21" s="923"/>
      <c r="CL21" s="923"/>
      <c r="CM21" s="923"/>
      <c r="CN21" s="923"/>
      <c r="CO21" s="923"/>
      <c r="CP21" s="923"/>
      <c r="CQ21" s="923"/>
      <c r="CR21" s="923"/>
      <c r="CS21" s="923"/>
      <c r="CT21" s="923"/>
      <c r="CU21" s="923"/>
      <c r="CV21" s="923"/>
      <c r="CW21" s="923"/>
      <c r="CX21" s="923"/>
      <c r="CY21" s="923"/>
      <c r="CZ21" s="923"/>
      <c r="DA21" s="923"/>
      <c r="DB21" s="923"/>
      <c r="DC21" s="923"/>
      <c r="DD21" s="923"/>
      <c r="DE21" s="923"/>
      <c r="DF21" s="923"/>
      <c r="DG21" s="923"/>
      <c r="DH21" s="923"/>
      <c r="DI21" s="923"/>
      <c r="DJ21" s="923"/>
      <c r="DK21" s="923"/>
      <c r="DL21" s="923"/>
      <c r="DM21" s="923"/>
      <c r="DN21" s="923"/>
      <c r="DO21" s="923"/>
      <c r="DP21" s="923"/>
      <c r="DQ21" s="923"/>
      <c r="DR21" s="923"/>
      <c r="DS21" s="923"/>
      <c r="DT21" s="923"/>
      <c r="DU21" s="923"/>
      <c r="DV21" s="923"/>
      <c r="DW21" s="923"/>
      <c r="DX21" s="923"/>
      <c r="DY21" s="923"/>
      <c r="DZ21" s="923"/>
      <c r="EA21" s="923"/>
      <c r="EB21" s="923"/>
      <c r="EC21" s="923"/>
      <c r="ED21" s="923"/>
      <c r="EE21" s="923"/>
      <c r="EF21" s="923"/>
      <c r="EG21" s="923"/>
      <c r="EH21" s="923"/>
      <c r="EI21" s="923"/>
      <c r="EJ21" s="923"/>
      <c r="EK21" s="923"/>
      <c r="EL21" s="923"/>
      <c r="EM21" s="923"/>
      <c r="EN21" s="923"/>
      <c r="EO21" s="923"/>
      <c r="EP21" s="923"/>
      <c r="EQ21" s="923"/>
      <c r="ER21" s="923"/>
      <c r="ES21" s="923"/>
      <c r="ET21" s="923"/>
      <c r="EU21" s="923"/>
      <c r="EV21" s="923"/>
      <c r="EW21" s="923"/>
      <c r="EX21" s="923"/>
      <c r="EY21" s="923"/>
      <c r="EZ21" s="923"/>
      <c r="FA21" s="923"/>
      <c r="FB21" s="923"/>
      <c r="FC21" s="923"/>
      <c r="FD21" s="923"/>
      <c r="FE21" s="923"/>
      <c r="FF21" s="923"/>
      <c r="FG21" s="923"/>
      <c r="FH21" s="923"/>
      <c r="FI21" s="923"/>
      <c r="FJ21" s="923"/>
      <c r="FK21" s="923"/>
      <c r="FL21" s="923"/>
      <c r="FM21" s="923"/>
      <c r="FN21" s="923"/>
      <c r="FO21" s="923"/>
      <c r="FP21" s="923"/>
      <c r="FQ21" s="923"/>
      <c r="FR21" s="923"/>
      <c r="FS21" s="923"/>
      <c r="FT21" s="923"/>
      <c r="FU21" s="923"/>
      <c r="FV21" s="923"/>
      <c r="FW21" s="923"/>
      <c r="FX21" s="923"/>
      <c r="FY21" s="924"/>
    </row>
    <row r="22" spans="1:181" s="339" customFormat="1" ht="19.5" customHeight="1">
      <c r="A22" s="908" t="s">
        <v>3</v>
      </c>
      <c r="B22" s="908"/>
      <c r="C22" s="908"/>
      <c r="D22" s="908"/>
      <c r="E22" s="908"/>
      <c r="F22" s="908"/>
      <c r="G22" s="908"/>
      <c r="H22" s="908"/>
      <c r="I22" s="338"/>
      <c r="J22" s="909" t="s">
        <v>295</v>
      </c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/>
      <c r="AP22" s="909"/>
      <c r="AQ22" s="909"/>
      <c r="AR22" s="910">
        <v>1315811.1847222222</v>
      </c>
      <c r="AS22" s="911"/>
      <c r="AT22" s="911"/>
      <c r="AU22" s="911"/>
      <c r="AV22" s="911"/>
      <c r="AW22" s="911"/>
      <c r="AX22" s="911"/>
      <c r="AY22" s="911"/>
      <c r="AZ22" s="911"/>
      <c r="BA22" s="911"/>
      <c r="BB22" s="911"/>
      <c r="BC22" s="911"/>
      <c r="BD22" s="911"/>
      <c r="BE22" s="911"/>
      <c r="BF22" s="911"/>
      <c r="BG22" s="911"/>
      <c r="BH22" s="911"/>
      <c r="BI22" s="911"/>
      <c r="BJ22" s="911"/>
      <c r="BK22" s="911"/>
      <c r="BL22" s="911"/>
      <c r="BM22" s="911"/>
      <c r="BN22" s="911"/>
      <c r="BO22" s="911"/>
      <c r="BP22" s="911"/>
      <c r="BQ22" s="911"/>
      <c r="BR22" s="911"/>
      <c r="BS22" s="911"/>
      <c r="BT22" s="911"/>
      <c r="BU22" s="911"/>
      <c r="BV22" s="912">
        <v>4.0902378800000001</v>
      </c>
      <c r="BW22" s="912"/>
      <c r="BX22" s="912"/>
      <c r="BY22" s="912"/>
      <c r="BZ22" s="912"/>
      <c r="CA22" s="912"/>
      <c r="CB22" s="912"/>
      <c r="CC22" s="912"/>
      <c r="CD22" s="912"/>
      <c r="CE22" s="912"/>
      <c r="CF22" s="912"/>
      <c r="CG22" s="912"/>
      <c r="CH22" s="912"/>
      <c r="CI22" s="912"/>
      <c r="CJ22" s="911"/>
      <c r="CK22" s="911"/>
      <c r="CL22" s="911"/>
      <c r="CM22" s="911"/>
      <c r="CN22" s="911"/>
      <c r="CO22" s="911"/>
      <c r="CP22" s="911"/>
      <c r="CQ22" s="911"/>
      <c r="CR22" s="911"/>
      <c r="CS22" s="911"/>
      <c r="CT22" s="911"/>
      <c r="CU22" s="911"/>
      <c r="CV22" s="911"/>
      <c r="CW22" s="911"/>
      <c r="CX22" s="911"/>
      <c r="CY22" s="911"/>
      <c r="CZ22" s="911"/>
      <c r="DA22" s="911"/>
      <c r="DB22" s="911"/>
      <c r="DC22" s="911"/>
      <c r="DD22" s="911"/>
      <c r="DE22" s="911"/>
      <c r="DF22" s="911"/>
      <c r="DG22" s="911"/>
      <c r="DH22" s="911"/>
      <c r="DI22" s="911"/>
      <c r="DJ22" s="911"/>
      <c r="DK22" s="911"/>
      <c r="DL22" s="902">
        <v>5381.98075067851</v>
      </c>
      <c r="DM22" s="902"/>
      <c r="DN22" s="902"/>
      <c r="DO22" s="902"/>
      <c r="DP22" s="902"/>
      <c r="DQ22" s="902"/>
      <c r="DR22" s="902"/>
      <c r="DS22" s="902"/>
      <c r="DT22" s="902"/>
      <c r="DU22" s="902"/>
      <c r="DV22" s="902"/>
      <c r="DW22" s="902"/>
      <c r="DX22" s="902"/>
      <c r="DY22" s="902"/>
      <c r="DZ22" s="902"/>
      <c r="EA22" s="902"/>
      <c r="EB22" s="902"/>
      <c r="EC22" s="902"/>
      <c r="ED22" s="902"/>
      <c r="EE22" s="902"/>
      <c r="EF22" s="902"/>
      <c r="EG22" s="902"/>
      <c r="EH22" s="902"/>
      <c r="EI22" s="902"/>
      <c r="EJ22" s="902"/>
      <c r="EK22" s="902"/>
      <c r="EL22" s="902"/>
      <c r="EM22" s="902">
        <v>5381.98075067851</v>
      </c>
      <c r="EN22" s="902"/>
      <c r="EO22" s="902"/>
      <c r="EP22" s="902"/>
      <c r="EQ22" s="902"/>
      <c r="ER22" s="902"/>
      <c r="ES22" s="902"/>
      <c r="ET22" s="902"/>
      <c r="EU22" s="902"/>
      <c r="EV22" s="902"/>
      <c r="EW22" s="902"/>
      <c r="EX22" s="902"/>
      <c r="EY22" s="902"/>
      <c r="EZ22" s="903">
        <v>46993.256597222222</v>
      </c>
      <c r="FA22" s="903"/>
      <c r="FB22" s="903"/>
      <c r="FC22" s="903"/>
      <c r="FD22" s="903"/>
      <c r="FE22" s="903"/>
      <c r="FF22" s="903"/>
      <c r="FG22" s="903"/>
      <c r="FH22" s="903"/>
      <c r="FI22" s="903"/>
      <c r="FJ22" s="903"/>
      <c r="FK22" s="903"/>
      <c r="FL22" s="903"/>
      <c r="FM22" s="904">
        <v>28</v>
      </c>
      <c r="FN22" s="904"/>
      <c r="FO22" s="904"/>
      <c r="FP22" s="904"/>
      <c r="FQ22" s="904"/>
      <c r="FR22" s="904"/>
      <c r="FS22" s="904"/>
      <c r="FT22" s="904"/>
      <c r="FU22" s="904"/>
      <c r="FV22" s="904"/>
      <c r="FW22" s="904"/>
      <c r="FX22" s="904"/>
      <c r="FY22" s="904"/>
    </row>
    <row r="23" spans="1:181" s="335" customFormat="1" ht="19.5" customHeight="1">
      <c r="A23" s="905"/>
      <c r="B23" s="905"/>
      <c r="C23" s="905"/>
      <c r="D23" s="905"/>
      <c r="E23" s="905"/>
      <c r="F23" s="905"/>
      <c r="G23" s="905"/>
      <c r="H23" s="905"/>
      <c r="I23" s="340"/>
      <c r="J23" s="906"/>
      <c r="K23" s="906"/>
      <c r="L23" s="906"/>
      <c r="M23" s="906"/>
      <c r="N23" s="906"/>
      <c r="O23" s="906"/>
      <c r="P23" s="906"/>
      <c r="Q23" s="906"/>
      <c r="R23" s="906"/>
      <c r="S23" s="906"/>
      <c r="T23" s="906"/>
      <c r="U23" s="906"/>
      <c r="V23" s="906"/>
      <c r="W23" s="906"/>
      <c r="X23" s="906"/>
      <c r="Y23" s="906"/>
      <c r="Z23" s="906"/>
      <c r="AA23" s="906"/>
      <c r="AB23" s="906"/>
      <c r="AC23" s="906"/>
      <c r="AD23" s="906"/>
      <c r="AE23" s="906"/>
      <c r="AF23" s="906"/>
      <c r="AG23" s="906"/>
      <c r="AH23" s="906"/>
      <c r="AI23" s="906"/>
      <c r="AJ23" s="906"/>
      <c r="AK23" s="906"/>
      <c r="AL23" s="906"/>
      <c r="AM23" s="906"/>
      <c r="AN23" s="906"/>
      <c r="AO23" s="906"/>
      <c r="AP23" s="906"/>
      <c r="AQ23" s="906"/>
      <c r="AR23" s="907"/>
      <c r="AS23" s="907"/>
      <c r="AT23" s="907"/>
      <c r="AU23" s="907"/>
      <c r="AV23" s="907"/>
      <c r="AW23" s="907"/>
      <c r="AX23" s="907"/>
      <c r="AY23" s="907"/>
      <c r="AZ23" s="907"/>
      <c r="BA23" s="907"/>
      <c r="BB23" s="907"/>
      <c r="BC23" s="907"/>
      <c r="BD23" s="907"/>
      <c r="BE23" s="907"/>
      <c r="BF23" s="907"/>
      <c r="BG23" s="907"/>
      <c r="BH23" s="907"/>
      <c r="BI23" s="907"/>
      <c r="BJ23" s="907"/>
      <c r="BK23" s="907"/>
      <c r="BL23" s="907"/>
      <c r="BM23" s="907"/>
      <c r="BN23" s="907"/>
      <c r="BO23" s="907"/>
      <c r="BP23" s="907"/>
      <c r="BQ23" s="907"/>
      <c r="BR23" s="907"/>
      <c r="BS23" s="907"/>
      <c r="BT23" s="907"/>
      <c r="BU23" s="907"/>
      <c r="BV23" s="907"/>
      <c r="BW23" s="907"/>
      <c r="BX23" s="907"/>
      <c r="BY23" s="907"/>
      <c r="BZ23" s="907"/>
      <c r="CA23" s="907"/>
      <c r="CB23" s="907"/>
      <c r="CC23" s="907"/>
      <c r="CD23" s="907"/>
      <c r="CE23" s="907"/>
      <c r="CF23" s="907"/>
      <c r="CG23" s="907"/>
      <c r="CH23" s="907"/>
      <c r="CI23" s="907"/>
      <c r="CJ23" s="907"/>
      <c r="CK23" s="907"/>
      <c r="CL23" s="907"/>
      <c r="CM23" s="907"/>
      <c r="CN23" s="907"/>
      <c r="CO23" s="907"/>
      <c r="CP23" s="907"/>
      <c r="CQ23" s="907"/>
      <c r="CR23" s="907"/>
      <c r="CS23" s="907"/>
      <c r="CT23" s="907"/>
      <c r="CU23" s="907"/>
      <c r="CV23" s="907"/>
      <c r="CW23" s="907"/>
      <c r="CX23" s="907"/>
      <c r="CY23" s="907"/>
      <c r="CZ23" s="907"/>
      <c r="DA23" s="907"/>
      <c r="DB23" s="907"/>
      <c r="DC23" s="907"/>
      <c r="DD23" s="907"/>
      <c r="DE23" s="907"/>
      <c r="DF23" s="907"/>
      <c r="DG23" s="907"/>
      <c r="DH23" s="907"/>
      <c r="DI23" s="907"/>
      <c r="DJ23" s="907"/>
      <c r="DK23" s="907"/>
      <c r="DL23" s="907"/>
      <c r="DM23" s="907"/>
      <c r="DN23" s="907"/>
      <c r="DO23" s="907"/>
      <c r="DP23" s="907"/>
      <c r="DQ23" s="907"/>
      <c r="DR23" s="907"/>
      <c r="DS23" s="907"/>
      <c r="DT23" s="907"/>
      <c r="DU23" s="907"/>
      <c r="DV23" s="907"/>
      <c r="DW23" s="907"/>
      <c r="DX23" s="907"/>
      <c r="DY23" s="907"/>
      <c r="DZ23" s="907"/>
      <c r="EA23" s="907"/>
      <c r="EB23" s="907"/>
      <c r="EC23" s="907"/>
      <c r="ED23" s="907"/>
      <c r="EE23" s="907"/>
      <c r="EF23" s="907"/>
      <c r="EG23" s="907"/>
      <c r="EH23" s="907"/>
      <c r="EI23" s="907"/>
      <c r="EJ23" s="907"/>
      <c r="EK23" s="907"/>
      <c r="EL23" s="907"/>
      <c r="EM23" s="907"/>
      <c r="EN23" s="907"/>
      <c r="EO23" s="907"/>
      <c r="EP23" s="907"/>
      <c r="EQ23" s="907"/>
      <c r="ER23" s="907"/>
      <c r="ES23" s="907"/>
      <c r="ET23" s="907"/>
      <c r="EU23" s="907"/>
      <c r="EV23" s="907"/>
      <c r="EW23" s="907"/>
      <c r="EX23" s="907"/>
      <c r="EY23" s="907"/>
      <c r="EZ23" s="913"/>
      <c r="FA23" s="913"/>
      <c r="FB23" s="913"/>
      <c r="FC23" s="913"/>
      <c r="FD23" s="913"/>
      <c r="FE23" s="913"/>
      <c r="FF23" s="913"/>
      <c r="FG23" s="913"/>
      <c r="FH23" s="913"/>
      <c r="FI23" s="913"/>
      <c r="FJ23" s="913"/>
      <c r="FK23" s="913"/>
      <c r="FL23" s="913"/>
      <c r="FM23" s="913"/>
      <c r="FN23" s="913"/>
      <c r="FO23" s="913"/>
      <c r="FP23" s="913"/>
      <c r="FQ23" s="913"/>
      <c r="FR23" s="913"/>
      <c r="FS23" s="913"/>
      <c r="FT23" s="913"/>
      <c r="FU23" s="913"/>
      <c r="FV23" s="913"/>
      <c r="FW23" s="913"/>
      <c r="FX23" s="913"/>
      <c r="FY23" s="913"/>
    </row>
    <row r="24" spans="1:181" s="339" customFormat="1" ht="19.5" customHeight="1">
      <c r="A24" s="908" t="s">
        <v>4</v>
      </c>
      <c r="B24" s="908"/>
      <c r="C24" s="908"/>
      <c r="D24" s="908"/>
      <c r="E24" s="908"/>
      <c r="F24" s="908"/>
      <c r="G24" s="908"/>
      <c r="H24" s="908"/>
      <c r="I24" s="338"/>
      <c r="J24" s="918" t="s">
        <v>1402</v>
      </c>
      <c r="K24" s="918"/>
      <c r="L24" s="918"/>
      <c r="M24" s="918"/>
      <c r="N24" s="918"/>
      <c r="O24" s="918"/>
      <c r="P24" s="918"/>
      <c r="Q24" s="918"/>
      <c r="R24" s="918"/>
      <c r="S24" s="918"/>
      <c r="T24" s="918"/>
      <c r="U24" s="918"/>
      <c r="V24" s="918"/>
      <c r="W24" s="918"/>
      <c r="X24" s="918"/>
      <c r="Y24" s="918"/>
      <c r="Z24" s="918"/>
      <c r="AA24" s="918"/>
      <c r="AB24" s="918"/>
      <c r="AC24" s="918"/>
      <c r="AD24" s="918"/>
      <c r="AE24" s="918"/>
      <c r="AF24" s="918"/>
      <c r="AG24" s="918"/>
      <c r="AH24" s="918"/>
      <c r="AI24" s="918"/>
      <c r="AJ24" s="918"/>
      <c r="AK24" s="918"/>
      <c r="AL24" s="918"/>
      <c r="AM24" s="918"/>
      <c r="AN24" s="918"/>
      <c r="AO24" s="918"/>
      <c r="AP24" s="918"/>
      <c r="AQ24" s="918"/>
      <c r="AR24" s="902">
        <v>1315811.1847222222</v>
      </c>
      <c r="AS24" s="902"/>
      <c r="AT24" s="902"/>
      <c r="AU24" s="902"/>
      <c r="AV24" s="902"/>
      <c r="AW24" s="902"/>
      <c r="AX24" s="902"/>
      <c r="AY24" s="902"/>
      <c r="AZ24" s="902"/>
      <c r="BA24" s="902"/>
      <c r="BB24" s="902"/>
      <c r="BC24" s="902"/>
      <c r="BD24" s="902"/>
      <c r="BE24" s="902"/>
      <c r="BF24" s="902"/>
      <c r="BG24" s="911"/>
      <c r="BH24" s="911"/>
      <c r="BI24" s="911"/>
      <c r="BJ24" s="911"/>
      <c r="BK24" s="911"/>
      <c r="BL24" s="911"/>
      <c r="BM24" s="911"/>
      <c r="BN24" s="911"/>
      <c r="BO24" s="911"/>
      <c r="BP24" s="911"/>
      <c r="BQ24" s="911"/>
      <c r="BR24" s="911"/>
      <c r="BS24" s="911"/>
      <c r="BT24" s="911"/>
      <c r="BU24" s="911"/>
      <c r="BV24" s="919">
        <v>2.5360758799999998</v>
      </c>
      <c r="BW24" s="919"/>
      <c r="BX24" s="919"/>
      <c r="BY24" s="919"/>
      <c r="BZ24" s="919"/>
      <c r="CA24" s="919"/>
      <c r="CB24" s="919"/>
      <c r="CC24" s="919"/>
      <c r="CD24" s="919"/>
      <c r="CE24" s="919"/>
      <c r="CF24" s="919"/>
      <c r="CG24" s="919"/>
      <c r="CH24" s="919"/>
      <c r="CI24" s="919"/>
      <c r="CJ24" s="911"/>
      <c r="CK24" s="911"/>
      <c r="CL24" s="911"/>
      <c r="CM24" s="911"/>
      <c r="CN24" s="911"/>
      <c r="CO24" s="911"/>
      <c r="CP24" s="911"/>
      <c r="CQ24" s="911"/>
      <c r="CR24" s="911"/>
      <c r="CS24" s="911"/>
      <c r="CT24" s="911"/>
      <c r="CU24" s="911"/>
      <c r="CV24" s="911"/>
      <c r="CW24" s="911"/>
      <c r="CX24" s="911"/>
      <c r="CY24" s="911"/>
      <c r="CZ24" s="911"/>
      <c r="DA24" s="911"/>
      <c r="DB24" s="911"/>
      <c r="DC24" s="911"/>
      <c r="DD24" s="911"/>
      <c r="DE24" s="911"/>
      <c r="DF24" s="911"/>
      <c r="DG24" s="911"/>
      <c r="DH24" s="911"/>
      <c r="DI24" s="911"/>
      <c r="DJ24" s="911"/>
      <c r="DK24" s="911"/>
      <c r="DL24" s="902">
        <v>3336.9970082082518</v>
      </c>
      <c r="DM24" s="902"/>
      <c r="DN24" s="902"/>
      <c r="DO24" s="902"/>
      <c r="DP24" s="902"/>
      <c r="DQ24" s="902"/>
      <c r="DR24" s="902"/>
      <c r="DS24" s="902"/>
      <c r="DT24" s="902"/>
      <c r="DU24" s="902"/>
      <c r="DV24" s="902"/>
      <c r="DW24" s="902"/>
      <c r="DX24" s="902"/>
      <c r="DY24" s="902"/>
      <c r="DZ24" s="911"/>
      <c r="EA24" s="911"/>
      <c r="EB24" s="911"/>
      <c r="EC24" s="911"/>
      <c r="ED24" s="911"/>
      <c r="EE24" s="911"/>
      <c r="EF24" s="911"/>
      <c r="EG24" s="911"/>
      <c r="EH24" s="911"/>
      <c r="EI24" s="911"/>
      <c r="EJ24" s="911"/>
      <c r="EK24" s="911"/>
      <c r="EL24" s="911"/>
      <c r="EM24" s="902">
        <v>3336.9970082082518</v>
      </c>
      <c r="EN24" s="902"/>
      <c r="EO24" s="902"/>
      <c r="EP24" s="902"/>
      <c r="EQ24" s="902"/>
      <c r="ER24" s="902"/>
      <c r="ES24" s="902"/>
      <c r="ET24" s="902"/>
      <c r="EU24" s="902"/>
      <c r="EV24" s="902"/>
      <c r="EW24" s="902"/>
      <c r="EX24" s="902"/>
      <c r="EY24" s="902"/>
      <c r="EZ24" s="914"/>
      <c r="FA24" s="914"/>
      <c r="FB24" s="914"/>
      <c r="FC24" s="914"/>
      <c r="FD24" s="914"/>
      <c r="FE24" s="914"/>
      <c r="FF24" s="914"/>
      <c r="FG24" s="914"/>
      <c r="FH24" s="914"/>
      <c r="FI24" s="914"/>
      <c r="FJ24" s="914"/>
      <c r="FK24" s="914"/>
      <c r="FL24" s="914"/>
      <c r="FM24" s="914"/>
      <c r="FN24" s="914"/>
      <c r="FO24" s="914"/>
      <c r="FP24" s="914"/>
      <c r="FQ24" s="914"/>
      <c r="FR24" s="914"/>
      <c r="FS24" s="914"/>
      <c r="FT24" s="914"/>
      <c r="FU24" s="914"/>
      <c r="FV24" s="914"/>
      <c r="FW24" s="914"/>
      <c r="FX24" s="914"/>
      <c r="FY24" s="914"/>
    </row>
    <row r="25" spans="1:181" s="335" customFormat="1" ht="19.5" customHeight="1">
      <c r="A25" s="905" t="s">
        <v>5</v>
      </c>
      <c r="B25" s="905"/>
      <c r="C25" s="905"/>
      <c r="D25" s="905"/>
      <c r="E25" s="905"/>
      <c r="F25" s="905"/>
      <c r="G25" s="905"/>
      <c r="H25" s="905"/>
      <c r="I25" s="340"/>
      <c r="J25" s="915" t="s">
        <v>820</v>
      </c>
      <c r="K25" s="915"/>
      <c r="L25" s="915"/>
      <c r="M25" s="915"/>
      <c r="N25" s="915"/>
      <c r="O25" s="915"/>
      <c r="P25" s="915"/>
      <c r="Q25" s="915"/>
      <c r="R25" s="915"/>
      <c r="S25" s="915"/>
      <c r="T25" s="915"/>
      <c r="U25" s="915"/>
      <c r="V25" s="915"/>
      <c r="W25" s="915"/>
      <c r="X25" s="915"/>
      <c r="Y25" s="915"/>
      <c r="Z25" s="915"/>
      <c r="AA25" s="915"/>
      <c r="AB25" s="915"/>
      <c r="AC25" s="915"/>
      <c r="AD25" s="915"/>
      <c r="AE25" s="915"/>
      <c r="AF25" s="915"/>
      <c r="AG25" s="915"/>
      <c r="AH25" s="915"/>
      <c r="AI25" s="915"/>
      <c r="AJ25" s="915"/>
      <c r="AK25" s="915"/>
      <c r="AL25" s="915"/>
      <c r="AM25" s="915"/>
      <c r="AN25" s="915"/>
      <c r="AO25" s="915"/>
      <c r="AP25" s="915"/>
      <c r="AQ25" s="915"/>
      <c r="AR25" s="916">
        <v>1315811.1847222222</v>
      </c>
      <c r="AS25" s="916"/>
      <c r="AT25" s="916"/>
      <c r="AU25" s="916"/>
      <c r="AV25" s="916"/>
      <c r="AW25" s="916"/>
      <c r="AX25" s="916"/>
      <c r="AY25" s="916"/>
      <c r="AZ25" s="916"/>
      <c r="BA25" s="916"/>
      <c r="BB25" s="916"/>
      <c r="BC25" s="916"/>
      <c r="BD25" s="916"/>
      <c r="BE25" s="916"/>
      <c r="BF25" s="916"/>
      <c r="BG25" s="907"/>
      <c r="BH25" s="907"/>
      <c r="BI25" s="907"/>
      <c r="BJ25" s="907"/>
      <c r="BK25" s="907"/>
      <c r="BL25" s="907"/>
      <c r="BM25" s="907"/>
      <c r="BN25" s="907"/>
      <c r="BO25" s="907"/>
      <c r="BP25" s="907"/>
      <c r="BQ25" s="907"/>
      <c r="BR25" s="907"/>
      <c r="BS25" s="907"/>
      <c r="BT25" s="907"/>
      <c r="BU25" s="907"/>
      <c r="BV25" s="917">
        <v>2.5360758799999998</v>
      </c>
      <c r="BW25" s="917"/>
      <c r="BX25" s="917"/>
      <c r="BY25" s="917"/>
      <c r="BZ25" s="917"/>
      <c r="CA25" s="917"/>
      <c r="CB25" s="917"/>
      <c r="CC25" s="917"/>
      <c r="CD25" s="917"/>
      <c r="CE25" s="917"/>
      <c r="CF25" s="917"/>
      <c r="CG25" s="917"/>
      <c r="CH25" s="917"/>
      <c r="CI25" s="917"/>
      <c r="CJ25" s="907" t="s">
        <v>1127</v>
      </c>
      <c r="CK25" s="907"/>
      <c r="CL25" s="907"/>
      <c r="CM25" s="907"/>
      <c r="CN25" s="907"/>
      <c r="CO25" s="907"/>
      <c r="CP25" s="907"/>
      <c r="CQ25" s="907"/>
      <c r="CR25" s="907"/>
      <c r="CS25" s="907"/>
      <c r="CT25" s="907"/>
      <c r="CU25" s="907"/>
      <c r="CV25" s="907"/>
      <c r="CW25" s="907"/>
      <c r="CX25" s="907"/>
      <c r="CY25" s="907"/>
      <c r="CZ25" s="907"/>
      <c r="DA25" s="907"/>
      <c r="DB25" s="907"/>
      <c r="DC25" s="907"/>
      <c r="DD25" s="907"/>
      <c r="DE25" s="907"/>
      <c r="DF25" s="907"/>
      <c r="DG25" s="907"/>
      <c r="DH25" s="907"/>
      <c r="DI25" s="907"/>
      <c r="DJ25" s="907"/>
      <c r="DK25" s="907"/>
      <c r="DL25" s="916">
        <v>3336.9970082082518</v>
      </c>
      <c r="DM25" s="916"/>
      <c r="DN25" s="916"/>
      <c r="DO25" s="916"/>
      <c r="DP25" s="916"/>
      <c r="DQ25" s="916"/>
      <c r="DR25" s="916"/>
      <c r="DS25" s="916"/>
      <c r="DT25" s="916"/>
      <c r="DU25" s="916"/>
      <c r="DV25" s="916"/>
      <c r="DW25" s="916"/>
      <c r="DX25" s="916"/>
      <c r="DY25" s="916"/>
      <c r="DZ25" s="907"/>
      <c r="EA25" s="907"/>
      <c r="EB25" s="907"/>
      <c r="EC25" s="907"/>
      <c r="ED25" s="907"/>
      <c r="EE25" s="907"/>
      <c r="EF25" s="907"/>
      <c r="EG25" s="907"/>
      <c r="EH25" s="907"/>
      <c r="EI25" s="907"/>
      <c r="EJ25" s="907"/>
      <c r="EK25" s="907"/>
      <c r="EL25" s="907"/>
      <c r="EM25" s="916">
        <v>3336.9970082082518</v>
      </c>
      <c r="EN25" s="916"/>
      <c r="EO25" s="916"/>
      <c r="EP25" s="916"/>
      <c r="EQ25" s="916"/>
      <c r="ER25" s="916"/>
      <c r="ES25" s="916"/>
      <c r="ET25" s="916"/>
      <c r="EU25" s="916"/>
      <c r="EV25" s="916"/>
      <c r="EW25" s="916"/>
      <c r="EX25" s="916"/>
      <c r="EY25" s="916"/>
      <c r="EZ25" s="913"/>
      <c r="FA25" s="913"/>
      <c r="FB25" s="913"/>
      <c r="FC25" s="913"/>
      <c r="FD25" s="913"/>
      <c r="FE25" s="913"/>
      <c r="FF25" s="913"/>
      <c r="FG25" s="913"/>
      <c r="FH25" s="913"/>
      <c r="FI25" s="913"/>
      <c r="FJ25" s="913"/>
      <c r="FK25" s="913"/>
      <c r="FL25" s="913"/>
      <c r="FM25" s="913"/>
      <c r="FN25" s="913"/>
      <c r="FO25" s="913"/>
      <c r="FP25" s="913"/>
      <c r="FQ25" s="913"/>
      <c r="FR25" s="913"/>
      <c r="FS25" s="913"/>
      <c r="FT25" s="913"/>
      <c r="FU25" s="913"/>
      <c r="FV25" s="913"/>
      <c r="FW25" s="913"/>
      <c r="FX25" s="913"/>
      <c r="FY25" s="913"/>
    </row>
    <row r="26" spans="1:181" s="335" customFormat="1" ht="19.5" customHeight="1">
      <c r="A26" s="905"/>
      <c r="B26" s="905"/>
      <c r="C26" s="905"/>
      <c r="D26" s="905"/>
      <c r="E26" s="905"/>
      <c r="F26" s="905"/>
      <c r="G26" s="905"/>
      <c r="H26" s="905"/>
      <c r="I26" s="340"/>
      <c r="J26" s="915"/>
      <c r="K26" s="915"/>
      <c r="L26" s="915"/>
      <c r="M26" s="915"/>
      <c r="N26" s="915"/>
      <c r="O26" s="915"/>
      <c r="P26" s="915"/>
      <c r="Q26" s="915"/>
      <c r="R26" s="915"/>
      <c r="S26" s="915"/>
      <c r="T26" s="915"/>
      <c r="U26" s="915"/>
      <c r="V26" s="915"/>
      <c r="W26" s="915"/>
      <c r="X26" s="915"/>
      <c r="Y26" s="915"/>
      <c r="Z26" s="915"/>
      <c r="AA26" s="915"/>
      <c r="AB26" s="915"/>
      <c r="AC26" s="915"/>
      <c r="AD26" s="915"/>
      <c r="AE26" s="915"/>
      <c r="AF26" s="915"/>
      <c r="AG26" s="915"/>
      <c r="AH26" s="915"/>
      <c r="AI26" s="915"/>
      <c r="AJ26" s="915"/>
      <c r="AK26" s="915"/>
      <c r="AL26" s="915"/>
      <c r="AM26" s="915"/>
      <c r="AN26" s="915"/>
      <c r="AO26" s="915"/>
      <c r="AP26" s="915"/>
      <c r="AQ26" s="915"/>
      <c r="AR26" s="907"/>
      <c r="AS26" s="907"/>
      <c r="AT26" s="907"/>
      <c r="AU26" s="907"/>
      <c r="AV26" s="907"/>
      <c r="AW26" s="907"/>
      <c r="AX26" s="907"/>
      <c r="AY26" s="907"/>
      <c r="AZ26" s="907"/>
      <c r="BA26" s="907"/>
      <c r="BB26" s="907"/>
      <c r="BC26" s="907"/>
      <c r="BD26" s="907"/>
      <c r="BE26" s="907"/>
      <c r="BF26" s="907"/>
      <c r="BG26" s="907"/>
      <c r="BH26" s="907"/>
      <c r="BI26" s="907"/>
      <c r="BJ26" s="907"/>
      <c r="BK26" s="907"/>
      <c r="BL26" s="907"/>
      <c r="BM26" s="907"/>
      <c r="BN26" s="907"/>
      <c r="BO26" s="907"/>
      <c r="BP26" s="907"/>
      <c r="BQ26" s="907"/>
      <c r="BR26" s="907"/>
      <c r="BS26" s="907"/>
      <c r="BT26" s="907"/>
      <c r="BU26" s="907"/>
      <c r="BV26" s="907"/>
      <c r="BW26" s="907"/>
      <c r="BX26" s="907"/>
      <c r="BY26" s="907"/>
      <c r="BZ26" s="907"/>
      <c r="CA26" s="907"/>
      <c r="CB26" s="907"/>
      <c r="CC26" s="907"/>
      <c r="CD26" s="907"/>
      <c r="CE26" s="907"/>
      <c r="CF26" s="907"/>
      <c r="CG26" s="907"/>
      <c r="CH26" s="907"/>
      <c r="CI26" s="907"/>
      <c r="CJ26" s="907"/>
      <c r="CK26" s="907"/>
      <c r="CL26" s="907"/>
      <c r="CM26" s="907"/>
      <c r="CN26" s="907"/>
      <c r="CO26" s="907"/>
      <c r="CP26" s="907"/>
      <c r="CQ26" s="907"/>
      <c r="CR26" s="907"/>
      <c r="CS26" s="907"/>
      <c r="CT26" s="907"/>
      <c r="CU26" s="907"/>
      <c r="CV26" s="907"/>
      <c r="CW26" s="907"/>
      <c r="CX26" s="907"/>
      <c r="CY26" s="907"/>
      <c r="CZ26" s="907"/>
      <c r="DA26" s="907"/>
      <c r="DB26" s="907"/>
      <c r="DC26" s="907"/>
      <c r="DD26" s="907"/>
      <c r="DE26" s="907"/>
      <c r="DF26" s="907"/>
      <c r="DG26" s="907"/>
      <c r="DH26" s="907"/>
      <c r="DI26" s="907"/>
      <c r="DJ26" s="907"/>
      <c r="DK26" s="907"/>
      <c r="DL26" s="907"/>
      <c r="DM26" s="907"/>
      <c r="DN26" s="907"/>
      <c r="DO26" s="907"/>
      <c r="DP26" s="907"/>
      <c r="DQ26" s="907"/>
      <c r="DR26" s="907"/>
      <c r="DS26" s="907"/>
      <c r="DT26" s="907"/>
      <c r="DU26" s="907"/>
      <c r="DV26" s="907"/>
      <c r="DW26" s="907"/>
      <c r="DX26" s="907"/>
      <c r="DY26" s="907"/>
      <c r="DZ26" s="907"/>
      <c r="EA26" s="907"/>
      <c r="EB26" s="907"/>
      <c r="EC26" s="907"/>
      <c r="ED26" s="907"/>
      <c r="EE26" s="907"/>
      <c r="EF26" s="907"/>
      <c r="EG26" s="907"/>
      <c r="EH26" s="907"/>
      <c r="EI26" s="907"/>
      <c r="EJ26" s="907"/>
      <c r="EK26" s="907"/>
      <c r="EL26" s="907"/>
      <c r="EM26" s="907"/>
      <c r="EN26" s="907"/>
      <c r="EO26" s="907"/>
      <c r="EP26" s="907"/>
      <c r="EQ26" s="907"/>
      <c r="ER26" s="907"/>
      <c r="ES26" s="907"/>
      <c r="ET26" s="907"/>
      <c r="EU26" s="907"/>
      <c r="EV26" s="907"/>
      <c r="EW26" s="907"/>
      <c r="EX26" s="907"/>
      <c r="EY26" s="907"/>
      <c r="EZ26" s="913"/>
      <c r="FA26" s="913"/>
      <c r="FB26" s="913"/>
      <c r="FC26" s="913"/>
      <c r="FD26" s="913"/>
      <c r="FE26" s="913"/>
      <c r="FF26" s="913"/>
      <c r="FG26" s="913"/>
      <c r="FH26" s="913"/>
      <c r="FI26" s="913"/>
      <c r="FJ26" s="913"/>
      <c r="FK26" s="913"/>
      <c r="FL26" s="913"/>
      <c r="FM26" s="913"/>
      <c r="FN26" s="913"/>
      <c r="FO26" s="913"/>
      <c r="FP26" s="913"/>
      <c r="FQ26" s="913"/>
      <c r="FR26" s="913"/>
      <c r="FS26" s="913"/>
      <c r="FT26" s="913"/>
      <c r="FU26" s="913"/>
      <c r="FV26" s="913"/>
      <c r="FW26" s="913"/>
      <c r="FX26" s="913"/>
      <c r="FY26" s="913"/>
    </row>
    <row r="27" spans="1:181" s="339" customFormat="1" ht="19.5" customHeight="1">
      <c r="A27" s="908" t="s">
        <v>9</v>
      </c>
      <c r="B27" s="908"/>
      <c r="C27" s="908"/>
      <c r="D27" s="908"/>
      <c r="E27" s="908"/>
      <c r="F27" s="908"/>
      <c r="G27" s="908"/>
      <c r="H27" s="908"/>
      <c r="I27" s="338"/>
      <c r="J27" s="918" t="s">
        <v>817</v>
      </c>
      <c r="K27" s="918"/>
      <c r="L27" s="918"/>
      <c r="M27" s="918"/>
      <c r="N27" s="918"/>
      <c r="O27" s="918"/>
      <c r="P27" s="918"/>
      <c r="Q27" s="918"/>
      <c r="R27" s="918"/>
      <c r="S27" s="918"/>
      <c r="T27" s="918"/>
      <c r="U27" s="918"/>
      <c r="V27" s="918"/>
      <c r="W27" s="918"/>
      <c r="X27" s="918"/>
      <c r="Y27" s="918"/>
      <c r="Z27" s="918"/>
      <c r="AA27" s="918"/>
      <c r="AB27" s="918"/>
      <c r="AC27" s="918"/>
      <c r="AD27" s="918"/>
      <c r="AE27" s="918"/>
      <c r="AF27" s="918"/>
      <c r="AG27" s="918"/>
      <c r="AH27" s="918"/>
      <c r="AI27" s="918"/>
      <c r="AJ27" s="918"/>
      <c r="AK27" s="918"/>
      <c r="AL27" s="918"/>
      <c r="AM27" s="918"/>
      <c r="AN27" s="918"/>
      <c r="AO27" s="918"/>
      <c r="AP27" s="918"/>
      <c r="AQ27" s="918"/>
      <c r="AR27" s="902">
        <v>1315811.1847222222</v>
      </c>
      <c r="AS27" s="902"/>
      <c r="AT27" s="902"/>
      <c r="AU27" s="902"/>
      <c r="AV27" s="902"/>
      <c r="AW27" s="902"/>
      <c r="AX27" s="902"/>
      <c r="AY27" s="902"/>
      <c r="AZ27" s="902"/>
      <c r="BA27" s="902"/>
      <c r="BB27" s="902"/>
      <c r="BC27" s="902"/>
      <c r="BD27" s="902"/>
      <c r="BE27" s="902"/>
      <c r="BF27" s="902"/>
      <c r="BG27" s="911"/>
      <c r="BH27" s="911"/>
      <c r="BI27" s="911"/>
      <c r="BJ27" s="911"/>
      <c r="BK27" s="911"/>
      <c r="BL27" s="911"/>
      <c r="BM27" s="911"/>
      <c r="BN27" s="911"/>
      <c r="BO27" s="911"/>
      <c r="BP27" s="911"/>
      <c r="BQ27" s="911"/>
      <c r="BR27" s="911"/>
      <c r="BS27" s="911"/>
      <c r="BT27" s="911"/>
      <c r="BU27" s="911"/>
      <c r="BV27" s="919">
        <v>1.5541620000000003</v>
      </c>
      <c r="BW27" s="919"/>
      <c r="BX27" s="919"/>
      <c r="BY27" s="919"/>
      <c r="BZ27" s="919"/>
      <c r="CA27" s="919"/>
      <c r="CB27" s="919"/>
      <c r="CC27" s="919"/>
      <c r="CD27" s="919"/>
      <c r="CE27" s="919"/>
      <c r="CF27" s="919"/>
      <c r="CG27" s="919"/>
      <c r="CH27" s="919"/>
      <c r="CI27" s="919"/>
      <c r="CJ27" s="911"/>
      <c r="CK27" s="911"/>
      <c r="CL27" s="911"/>
      <c r="CM27" s="911"/>
      <c r="CN27" s="911"/>
      <c r="CO27" s="911"/>
      <c r="CP27" s="911"/>
      <c r="CQ27" s="911"/>
      <c r="CR27" s="911"/>
      <c r="CS27" s="911"/>
      <c r="CT27" s="911"/>
      <c r="CU27" s="911"/>
      <c r="CV27" s="911"/>
      <c r="CW27" s="911"/>
      <c r="CX27" s="911"/>
      <c r="CY27" s="911"/>
      <c r="CZ27" s="911"/>
      <c r="DA27" s="911"/>
      <c r="DB27" s="911"/>
      <c r="DC27" s="911"/>
      <c r="DD27" s="911"/>
      <c r="DE27" s="911"/>
      <c r="DF27" s="911"/>
      <c r="DG27" s="911"/>
      <c r="DH27" s="911"/>
      <c r="DI27" s="911"/>
      <c r="DJ27" s="911"/>
      <c r="DK27" s="911"/>
      <c r="DL27" s="902">
        <v>2044.9837424702584</v>
      </c>
      <c r="DM27" s="902"/>
      <c r="DN27" s="902"/>
      <c r="DO27" s="902"/>
      <c r="DP27" s="902"/>
      <c r="DQ27" s="902"/>
      <c r="DR27" s="902"/>
      <c r="DS27" s="902"/>
      <c r="DT27" s="902"/>
      <c r="DU27" s="902"/>
      <c r="DV27" s="902"/>
      <c r="DW27" s="902"/>
      <c r="DX27" s="902"/>
      <c r="DY27" s="902"/>
      <c r="DZ27" s="911"/>
      <c r="EA27" s="911"/>
      <c r="EB27" s="911"/>
      <c r="EC27" s="911"/>
      <c r="ED27" s="911"/>
      <c r="EE27" s="911"/>
      <c r="EF27" s="911"/>
      <c r="EG27" s="911"/>
      <c r="EH27" s="911"/>
      <c r="EI27" s="911"/>
      <c r="EJ27" s="911"/>
      <c r="EK27" s="911"/>
      <c r="EL27" s="911"/>
      <c r="EM27" s="902">
        <v>2044.9837424702584</v>
      </c>
      <c r="EN27" s="902"/>
      <c r="EO27" s="902"/>
      <c r="EP27" s="902"/>
      <c r="EQ27" s="902"/>
      <c r="ER27" s="902"/>
      <c r="ES27" s="902"/>
      <c r="ET27" s="902"/>
      <c r="EU27" s="902"/>
      <c r="EV27" s="902"/>
      <c r="EW27" s="902"/>
      <c r="EX27" s="902"/>
      <c r="EY27" s="902"/>
      <c r="EZ27" s="914"/>
      <c r="FA27" s="914"/>
      <c r="FB27" s="914"/>
      <c r="FC27" s="914"/>
      <c r="FD27" s="914"/>
      <c r="FE27" s="914"/>
      <c r="FF27" s="914"/>
      <c r="FG27" s="914"/>
      <c r="FH27" s="914"/>
      <c r="FI27" s="914"/>
      <c r="FJ27" s="914"/>
      <c r="FK27" s="914"/>
      <c r="FL27" s="914"/>
      <c r="FM27" s="914"/>
      <c r="FN27" s="914"/>
      <c r="FO27" s="914"/>
      <c r="FP27" s="914"/>
      <c r="FQ27" s="914"/>
      <c r="FR27" s="914"/>
      <c r="FS27" s="914"/>
      <c r="FT27" s="914"/>
      <c r="FU27" s="914"/>
      <c r="FV27" s="914"/>
      <c r="FW27" s="914"/>
      <c r="FX27" s="914"/>
      <c r="FY27" s="914"/>
    </row>
    <row r="28" spans="1:181" s="335" customFormat="1" ht="19.5" customHeight="1">
      <c r="A28" s="905" t="s">
        <v>10</v>
      </c>
      <c r="B28" s="905"/>
      <c r="C28" s="905"/>
      <c r="D28" s="905"/>
      <c r="E28" s="905"/>
      <c r="F28" s="905"/>
      <c r="G28" s="905"/>
      <c r="H28" s="905"/>
      <c r="I28" s="340"/>
      <c r="J28" s="915" t="s">
        <v>1222</v>
      </c>
      <c r="K28" s="915"/>
      <c r="L28" s="915"/>
      <c r="M28" s="915"/>
      <c r="N28" s="915"/>
      <c r="O28" s="915"/>
      <c r="P28" s="915"/>
      <c r="Q28" s="915"/>
      <c r="R28" s="915"/>
      <c r="S28" s="915"/>
      <c r="T28" s="915"/>
      <c r="U28" s="915"/>
      <c r="V28" s="915"/>
      <c r="W28" s="915"/>
      <c r="X28" s="915"/>
      <c r="Y28" s="915"/>
      <c r="Z28" s="915"/>
      <c r="AA28" s="915"/>
      <c r="AB28" s="915"/>
      <c r="AC28" s="915"/>
      <c r="AD28" s="915"/>
      <c r="AE28" s="915"/>
      <c r="AF28" s="915"/>
      <c r="AG28" s="915"/>
      <c r="AH28" s="915"/>
      <c r="AI28" s="915"/>
      <c r="AJ28" s="915"/>
      <c r="AK28" s="915"/>
      <c r="AL28" s="915"/>
      <c r="AM28" s="915"/>
      <c r="AN28" s="915"/>
      <c r="AO28" s="915"/>
      <c r="AP28" s="915"/>
      <c r="AQ28" s="915"/>
      <c r="AR28" s="916">
        <v>1315811.1847222222</v>
      </c>
      <c r="AS28" s="916"/>
      <c r="AT28" s="916"/>
      <c r="AU28" s="916"/>
      <c r="AV28" s="916"/>
      <c r="AW28" s="916"/>
      <c r="AX28" s="916"/>
      <c r="AY28" s="916"/>
      <c r="AZ28" s="916"/>
      <c r="BA28" s="916"/>
      <c r="BB28" s="916"/>
      <c r="BC28" s="916"/>
      <c r="BD28" s="916"/>
      <c r="BE28" s="916"/>
      <c r="BF28" s="916"/>
      <c r="BG28" s="907"/>
      <c r="BH28" s="907"/>
      <c r="BI28" s="907"/>
      <c r="BJ28" s="907"/>
      <c r="BK28" s="907"/>
      <c r="BL28" s="907"/>
      <c r="BM28" s="907"/>
      <c r="BN28" s="907"/>
      <c r="BO28" s="907"/>
      <c r="BP28" s="907"/>
      <c r="BQ28" s="907"/>
      <c r="BR28" s="907"/>
      <c r="BS28" s="907"/>
      <c r="BT28" s="907"/>
      <c r="BU28" s="907"/>
      <c r="BV28" s="920">
        <v>1.554162</v>
      </c>
      <c r="BW28" s="907"/>
      <c r="BX28" s="907"/>
      <c r="BY28" s="907"/>
      <c r="BZ28" s="907"/>
      <c r="CA28" s="907"/>
      <c r="CB28" s="907"/>
      <c r="CC28" s="907"/>
      <c r="CD28" s="907"/>
      <c r="CE28" s="907"/>
      <c r="CF28" s="907"/>
      <c r="CG28" s="907"/>
      <c r="CH28" s="907"/>
      <c r="CI28" s="907"/>
      <c r="CJ28" s="907"/>
      <c r="CK28" s="907"/>
      <c r="CL28" s="907"/>
      <c r="CM28" s="907"/>
      <c r="CN28" s="907"/>
      <c r="CO28" s="907"/>
      <c r="CP28" s="907"/>
      <c r="CQ28" s="907"/>
      <c r="CR28" s="907"/>
      <c r="CS28" s="907"/>
      <c r="CT28" s="907"/>
      <c r="CU28" s="907"/>
      <c r="CV28" s="907"/>
      <c r="CW28" s="907"/>
      <c r="CX28" s="907"/>
      <c r="CY28" s="907"/>
      <c r="CZ28" s="907"/>
      <c r="DA28" s="907"/>
      <c r="DB28" s="907"/>
      <c r="DC28" s="907"/>
      <c r="DD28" s="907"/>
      <c r="DE28" s="907"/>
      <c r="DF28" s="907"/>
      <c r="DG28" s="907"/>
      <c r="DH28" s="907"/>
      <c r="DI28" s="907"/>
      <c r="DJ28" s="907"/>
      <c r="DK28" s="907"/>
      <c r="DL28" s="916">
        <v>2044.9837424702584</v>
      </c>
      <c r="DM28" s="916"/>
      <c r="DN28" s="916"/>
      <c r="DO28" s="916"/>
      <c r="DP28" s="916"/>
      <c r="DQ28" s="916"/>
      <c r="DR28" s="916"/>
      <c r="DS28" s="916"/>
      <c r="DT28" s="916"/>
      <c r="DU28" s="916"/>
      <c r="DV28" s="916"/>
      <c r="DW28" s="916"/>
      <c r="DX28" s="916"/>
      <c r="DY28" s="916"/>
      <c r="DZ28" s="907"/>
      <c r="EA28" s="907"/>
      <c r="EB28" s="907"/>
      <c r="EC28" s="907"/>
      <c r="ED28" s="907"/>
      <c r="EE28" s="907"/>
      <c r="EF28" s="907"/>
      <c r="EG28" s="907"/>
      <c r="EH28" s="907"/>
      <c r="EI28" s="907"/>
      <c r="EJ28" s="907"/>
      <c r="EK28" s="907"/>
      <c r="EL28" s="907"/>
      <c r="EM28" s="916">
        <v>2044.9837424702584</v>
      </c>
      <c r="EN28" s="916"/>
      <c r="EO28" s="916"/>
      <c r="EP28" s="916"/>
      <c r="EQ28" s="916"/>
      <c r="ER28" s="916"/>
      <c r="ES28" s="916"/>
      <c r="ET28" s="916"/>
      <c r="EU28" s="916"/>
      <c r="EV28" s="916"/>
      <c r="EW28" s="916"/>
      <c r="EX28" s="916"/>
      <c r="EY28" s="916"/>
      <c r="EZ28" s="921"/>
      <c r="FA28" s="913"/>
      <c r="FB28" s="913"/>
      <c r="FC28" s="913"/>
      <c r="FD28" s="913"/>
      <c r="FE28" s="913"/>
      <c r="FF28" s="913"/>
      <c r="FG28" s="913"/>
      <c r="FH28" s="913"/>
      <c r="FI28" s="913"/>
      <c r="FJ28" s="913"/>
      <c r="FK28" s="913"/>
      <c r="FL28" s="913"/>
      <c r="FM28" s="913"/>
      <c r="FN28" s="913"/>
      <c r="FO28" s="913"/>
      <c r="FP28" s="913"/>
      <c r="FQ28" s="913"/>
      <c r="FR28" s="913"/>
      <c r="FS28" s="913"/>
      <c r="FT28" s="913"/>
      <c r="FU28" s="913"/>
      <c r="FV28" s="913"/>
      <c r="FW28" s="913"/>
      <c r="FX28" s="913"/>
      <c r="FY28" s="913"/>
    </row>
    <row r="29" spans="1:181" s="335" customFormat="1" ht="19.5" customHeight="1">
      <c r="A29" s="905"/>
      <c r="B29" s="905"/>
      <c r="C29" s="905"/>
      <c r="D29" s="905"/>
      <c r="E29" s="905"/>
      <c r="F29" s="905"/>
      <c r="G29" s="905"/>
      <c r="H29" s="905"/>
      <c r="I29" s="340"/>
      <c r="J29" s="915"/>
      <c r="K29" s="915"/>
      <c r="L29" s="915"/>
      <c r="M29" s="915"/>
      <c r="N29" s="915"/>
      <c r="O29" s="915"/>
      <c r="P29" s="915"/>
      <c r="Q29" s="915"/>
      <c r="R29" s="915"/>
      <c r="S29" s="915"/>
      <c r="T29" s="915"/>
      <c r="U29" s="915"/>
      <c r="V29" s="915"/>
      <c r="W29" s="915"/>
      <c r="X29" s="915"/>
      <c r="Y29" s="915"/>
      <c r="Z29" s="915"/>
      <c r="AA29" s="915"/>
      <c r="AB29" s="915"/>
      <c r="AC29" s="915"/>
      <c r="AD29" s="915"/>
      <c r="AE29" s="915"/>
      <c r="AF29" s="915"/>
      <c r="AG29" s="915"/>
      <c r="AH29" s="915"/>
      <c r="AI29" s="915"/>
      <c r="AJ29" s="915"/>
      <c r="AK29" s="915"/>
      <c r="AL29" s="915"/>
      <c r="AM29" s="915"/>
      <c r="AN29" s="915"/>
      <c r="AO29" s="915"/>
      <c r="AP29" s="915"/>
      <c r="AQ29" s="915"/>
      <c r="AR29" s="907"/>
      <c r="AS29" s="907"/>
      <c r="AT29" s="907"/>
      <c r="AU29" s="907"/>
      <c r="AV29" s="907"/>
      <c r="AW29" s="907"/>
      <c r="AX29" s="907"/>
      <c r="AY29" s="907"/>
      <c r="AZ29" s="907"/>
      <c r="BA29" s="907"/>
      <c r="BB29" s="907"/>
      <c r="BC29" s="907"/>
      <c r="BD29" s="907"/>
      <c r="BE29" s="907"/>
      <c r="BF29" s="907"/>
      <c r="BG29" s="907"/>
      <c r="BH29" s="907"/>
      <c r="BI29" s="907"/>
      <c r="BJ29" s="907"/>
      <c r="BK29" s="907"/>
      <c r="BL29" s="907"/>
      <c r="BM29" s="907"/>
      <c r="BN29" s="907"/>
      <c r="BO29" s="907"/>
      <c r="BP29" s="907"/>
      <c r="BQ29" s="907"/>
      <c r="BR29" s="907"/>
      <c r="BS29" s="907"/>
      <c r="BT29" s="907"/>
      <c r="BU29" s="907"/>
      <c r="BV29" s="922"/>
      <c r="BW29" s="923"/>
      <c r="BX29" s="923"/>
      <c r="BY29" s="923"/>
      <c r="BZ29" s="923"/>
      <c r="CA29" s="923"/>
      <c r="CB29" s="923"/>
      <c r="CC29" s="923"/>
      <c r="CD29" s="923"/>
      <c r="CE29" s="923"/>
      <c r="CF29" s="923"/>
      <c r="CG29" s="923"/>
      <c r="CH29" s="923"/>
      <c r="CI29" s="924"/>
      <c r="CJ29" s="907"/>
      <c r="CK29" s="907"/>
      <c r="CL29" s="907"/>
      <c r="CM29" s="907"/>
      <c r="CN29" s="907"/>
      <c r="CO29" s="907"/>
      <c r="CP29" s="907"/>
      <c r="CQ29" s="907"/>
      <c r="CR29" s="907"/>
      <c r="CS29" s="907"/>
      <c r="CT29" s="907"/>
      <c r="CU29" s="907"/>
      <c r="CV29" s="907"/>
      <c r="CW29" s="907"/>
      <c r="CX29" s="907"/>
      <c r="CY29" s="907"/>
      <c r="CZ29" s="907"/>
      <c r="DA29" s="907"/>
      <c r="DB29" s="907"/>
      <c r="DC29" s="907"/>
      <c r="DD29" s="907"/>
      <c r="DE29" s="907"/>
      <c r="DF29" s="907"/>
      <c r="DG29" s="907"/>
      <c r="DH29" s="907"/>
      <c r="DI29" s="907"/>
      <c r="DJ29" s="907"/>
      <c r="DK29" s="907"/>
      <c r="DL29" s="907"/>
      <c r="DM29" s="907"/>
      <c r="DN29" s="907"/>
      <c r="DO29" s="907"/>
      <c r="DP29" s="907"/>
      <c r="DQ29" s="907"/>
      <c r="DR29" s="907"/>
      <c r="DS29" s="907"/>
      <c r="DT29" s="907"/>
      <c r="DU29" s="907"/>
      <c r="DV29" s="907"/>
      <c r="DW29" s="907"/>
      <c r="DX29" s="907"/>
      <c r="DY29" s="907"/>
      <c r="DZ29" s="907"/>
      <c r="EA29" s="907"/>
      <c r="EB29" s="907"/>
      <c r="EC29" s="907"/>
      <c r="ED29" s="907"/>
      <c r="EE29" s="907"/>
      <c r="EF29" s="907"/>
      <c r="EG29" s="907"/>
      <c r="EH29" s="907"/>
      <c r="EI29" s="907"/>
      <c r="EJ29" s="907"/>
      <c r="EK29" s="907"/>
      <c r="EL29" s="907"/>
      <c r="EM29" s="907"/>
      <c r="EN29" s="907"/>
      <c r="EO29" s="907"/>
      <c r="EP29" s="907"/>
      <c r="EQ29" s="907"/>
      <c r="ER29" s="907"/>
      <c r="ES29" s="907"/>
      <c r="ET29" s="907"/>
      <c r="EU29" s="907"/>
      <c r="EV29" s="907"/>
      <c r="EW29" s="907"/>
      <c r="EX29" s="907"/>
      <c r="EY29" s="907"/>
      <c r="EZ29" s="913"/>
      <c r="FA29" s="913"/>
      <c r="FB29" s="913"/>
      <c r="FC29" s="913"/>
      <c r="FD29" s="913"/>
      <c r="FE29" s="913"/>
      <c r="FF29" s="913"/>
      <c r="FG29" s="913"/>
      <c r="FH29" s="913"/>
      <c r="FI29" s="913"/>
      <c r="FJ29" s="913"/>
      <c r="FK29" s="913"/>
      <c r="FL29" s="913"/>
      <c r="FM29" s="913"/>
      <c r="FN29" s="913"/>
      <c r="FO29" s="913"/>
      <c r="FP29" s="913"/>
      <c r="FQ29" s="913"/>
      <c r="FR29" s="913"/>
      <c r="FS29" s="913"/>
      <c r="FT29" s="913"/>
      <c r="FU29" s="913"/>
      <c r="FV29" s="913"/>
      <c r="FW29" s="913"/>
      <c r="FX29" s="913"/>
      <c r="FY29" s="913"/>
    </row>
    <row r="30" spans="1:181" s="339" customFormat="1" ht="19.5" customHeight="1">
      <c r="A30" s="908" t="s">
        <v>298</v>
      </c>
      <c r="B30" s="908"/>
      <c r="C30" s="908"/>
      <c r="D30" s="908"/>
      <c r="E30" s="908"/>
      <c r="F30" s="908"/>
      <c r="G30" s="908"/>
      <c r="H30" s="908"/>
      <c r="I30" s="338"/>
      <c r="J30" s="909" t="s">
        <v>299</v>
      </c>
      <c r="K30" s="909"/>
      <c r="L30" s="909"/>
      <c r="M30" s="909"/>
      <c r="N30" s="909"/>
      <c r="O30" s="909"/>
      <c r="P30" s="909"/>
      <c r="Q30" s="909"/>
      <c r="R30" s="909"/>
      <c r="S30" s="909"/>
      <c r="T30" s="909"/>
      <c r="U30" s="909"/>
      <c r="V30" s="909"/>
      <c r="W30" s="909"/>
      <c r="X30" s="909"/>
      <c r="Y30" s="909"/>
      <c r="Z30" s="909"/>
      <c r="AA30" s="909"/>
      <c r="AB30" s="909"/>
      <c r="AC30" s="909"/>
      <c r="AD30" s="909"/>
      <c r="AE30" s="909"/>
      <c r="AF30" s="909"/>
      <c r="AG30" s="909"/>
      <c r="AH30" s="909"/>
      <c r="AI30" s="909"/>
      <c r="AJ30" s="909"/>
      <c r="AK30" s="909"/>
      <c r="AL30" s="909"/>
      <c r="AM30" s="909"/>
      <c r="AN30" s="909"/>
      <c r="AO30" s="909"/>
      <c r="AP30" s="909"/>
      <c r="AQ30" s="909"/>
      <c r="AR30" s="925"/>
      <c r="AS30" s="925"/>
      <c r="AT30" s="925"/>
      <c r="AU30" s="925"/>
      <c r="AV30" s="925"/>
      <c r="AW30" s="925"/>
      <c r="AX30" s="925"/>
      <c r="AY30" s="925"/>
      <c r="AZ30" s="925"/>
      <c r="BA30" s="925"/>
      <c r="BB30" s="925"/>
      <c r="BC30" s="925"/>
      <c r="BD30" s="925"/>
      <c r="BE30" s="925"/>
      <c r="BF30" s="925"/>
      <c r="BG30" s="925"/>
      <c r="BH30" s="925"/>
      <c r="BI30" s="925"/>
      <c r="BJ30" s="925"/>
      <c r="BK30" s="925"/>
      <c r="BL30" s="925"/>
      <c r="BM30" s="925"/>
      <c r="BN30" s="925"/>
      <c r="BO30" s="925"/>
      <c r="BP30" s="925"/>
      <c r="BQ30" s="925"/>
      <c r="BR30" s="925"/>
      <c r="BS30" s="925"/>
      <c r="BT30" s="925"/>
      <c r="BU30" s="925"/>
      <c r="BV30" s="925"/>
      <c r="BW30" s="925"/>
      <c r="BX30" s="925"/>
      <c r="BY30" s="925"/>
      <c r="BZ30" s="925"/>
      <c r="CA30" s="925"/>
      <c r="CB30" s="925"/>
      <c r="CC30" s="925"/>
      <c r="CD30" s="925"/>
      <c r="CE30" s="925"/>
      <c r="CF30" s="925"/>
      <c r="CG30" s="925"/>
      <c r="CH30" s="925"/>
      <c r="CI30" s="925"/>
      <c r="CJ30" s="925"/>
      <c r="CK30" s="925"/>
      <c r="CL30" s="925"/>
      <c r="CM30" s="925"/>
      <c r="CN30" s="925"/>
      <c r="CO30" s="925"/>
      <c r="CP30" s="925"/>
      <c r="CQ30" s="925"/>
      <c r="CR30" s="925"/>
      <c r="CS30" s="925"/>
      <c r="CT30" s="925"/>
      <c r="CU30" s="925"/>
      <c r="CV30" s="925"/>
      <c r="CW30" s="925"/>
      <c r="CX30" s="925"/>
      <c r="CY30" s="925"/>
      <c r="CZ30" s="925"/>
      <c r="DA30" s="925"/>
      <c r="DB30" s="925"/>
      <c r="DC30" s="925"/>
      <c r="DD30" s="925"/>
      <c r="DE30" s="925"/>
      <c r="DF30" s="925"/>
      <c r="DG30" s="925"/>
      <c r="DH30" s="925"/>
      <c r="DI30" s="925"/>
      <c r="DJ30" s="925"/>
      <c r="DK30" s="925"/>
      <c r="DL30" s="925"/>
      <c r="DM30" s="925"/>
      <c r="DN30" s="925"/>
      <c r="DO30" s="925"/>
      <c r="DP30" s="925"/>
      <c r="DQ30" s="925"/>
      <c r="DR30" s="925"/>
      <c r="DS30" s="925"/>
      <c r="DT30" s="925"/>
      <c r="DU30" s="925"/>
      <c r="DV30" s="925"/>
      <c r="DW30" s="925"/>
      <c r="DX30" s="925"/>
      <c r="DY30" s="925"/>
      <c r="DZ30" s="925"/>
      <c r="EA30" s="925"/>
      <c r="EB30" s="925"/>
      <c r="EC30" s="925"/>
      <c r="ED30" s="925"/>
      <c r="EE30" s="925"/>
      <c r="EF30" s="925"/>
      <c r="EG30" s="925"/>
      <c r="EH30" s="925"/>
      <c r="EI30" s="925"/>
      <c r="EJ30" s="925"/>
      <c r="EK30" s="925"/>
      <c r="EL30" s="925"/>
      <c r="EM30" s="926">
        <v>5381.98075067851</v>
      </c>
      <c r="EN30" s="926"/>
      <c r="EO30" s="926"/>
      <c r="EP30" s="926"/>
      <c r="EQ30" s="926"/>
      <c r="ER30" s="926"/>
      <c r="ES30" s="926"/>
      <c r="ET30" s="926"/>
      <c r="EU30" s="926"/>
      <c r="EV30" s="926"/>
      <c r="EW30" s="926"/>
      <c r="EX30" s="926"/>
      <c r="EY30" s="926"/>
      <c r="EZ30" s="925"/>
      <c r="FA30" s="925"/>
      <c r="FB30" s="925"/>
      <c r="FC30" s="925"/>
      <c r="FD30" s="925"/>
      <c r="FE30" s="925"/>
      <c r="FF30" s="925"/>
      <c r="FG30" s="925"/>
      <c r="FH30" s="925"/>
      <c r="FI30" s="925"/>
      <c r="FJ30" s="925"/>
      <c r="FK30" s="925"/>
      <c r="FL30" s="925"/>
      <c r="FM30" s="925"/>
      <c r="FN30" s="925"/>
      <c r="FO30" s="925"/>
      <c r="FP30" s="925"/>
      <c r="FQ30" s="925"/>
      <c r="FR30" s="925"/>
      <c r="FS30" s="925"/>
      <c r="FT30" s="925"/>
      <c r="FU30" s="925"/>
      <c r="FV30" s="925"/>
      <c r="FW30" s="925"/>
      <c r="FX30" s="925"/>
      <c r="FY30" s="925"/>
    </row>
    <row r="31" spans="1:181" s="335" customFormat="1" ht="19.5" customHeight="1">
      <c r="A31" s="922" t="s">
        <v>1336</v>
      </c>
      <c r="B31" s="923"/>
      <c r="C31" s="923"/>
      <c r="D31" s="923"/>
      <c r="E31" s="923"/>
      <c r="F31" s="923"/>
      <c r="G31" s="923"/>
      <c r="H31" s="923"/>
      <c r="I31" s="923"/>
      <c r="J31" s="923"/>
      <c r="K31" s="923"/>
      <c r="L31" s="923"/>
      <c r="M31" s="923"/>
      <c r="N31" s="923"/>
      <c r="O31" s="923"/>
      <c r="P31" s="923"/>
      <c r="Q31" s="923"/>
      <c r="R31" s="923"/>
      <c r="S31" s="923"/>
      <c r="T31" s="923"/>
      <c r="U31" s="923"/>
      <c r="V31" s="923"/>
      <c r="W31" s="923"/>
      <c r="X31" s="923"/>
      <c r="Y31" s="923"/>
      <c r="Z31" s="923"/>
      <c r="AA31" s="923"/>
      <c r="AB31" s="923"/>
      <c r="AC31" s="923"/>
      <c r="AD31" s="923"/>
      <c r="AE31" s="923"/>
      <c r="AF31" s="923"/>
      <c r="AG31" s="923"/>
      <c r="AH31" s="923"/>
      <c r="AI31" s="923"/>
      <c r="AJ31" s="923"/>
      <c r="AK31" s="923"/>
      <c r="AL31" s="923"/>
      <c r="AM31" s="923"/>
      <c r="AN31" s="923"/>
      <c r="AO31" s="923"/>
      <c r="AP31" s="923"/>
      <c r="AQ31" s="923"/>
      <c r="AR31" s="923"/>
      <c r="AS31" s="923"/>
      <c r="AT31" s="923"/>
      <c r="AU31" s="923"/>
      <c r="AV31" s="923"/>
      <c r="AW31" s="923"/>
      <c r="AX31" s="923"/>
      <c r="AY31" s="923"/>
      <c r="AZ31" s="923"/>
      <c r="BA31" s="923"/>
      <c r="BB31" s="923"/>
      <c r="BC31" s="923"/>
      <c r="BD31" s="923"/>
      <c r="BE31" s="923"/>
      <c r="BF31" s="923"/>
      <c r="BG31" s="923"/>
      <c r="BH31" s="923"/>
      <c r="BI31" s="923"/>
      <c r="BJ31" s="923"/>
      <c r="BK31" s="923"/>
      <c r="BL31" s="923"/>
      <c r="BM31" s="923"/>
      <c r="BN31" s="923"/>
      <c r="BO31" s="923"/>
      <c r="BP31" s="923"/>
      <c r="BQ31" s="923"/>
      <c r="BR31" s="923"/>
      <c r="BS31" s="923"/>
      <c r="BT31" s="923"/>
      <c r="BU31" s="923"/>
      <c r="BV31" s="923"/>
      <c r="BW31" s="923"/>
      <c r="BX31" s="923"/>
      <c r="BY31" s="923"/>
      <c r="BZ31" s="923"/>
      <c r="CA31" s="923"/>
      <c r="CB31" s="923"/>
      <c r="CC31" s="923"/>
      <c r="CD31" s="923"/>
      <c r="CE31" s="923"/>
      <c r="CF31" s="923"/>
      <c r="CG31" s="923"/>
      <c r="CH31" s="923"/>
      <c r="CI31" s="923"/>
      <c r="CJ31" s="923"/>
      <c r="CK31" s="923"/>
      <c r="CL31" s="923"/>
      <c r="CM31" s="923"/>
      <c r="CN31" s="923"/>
      <c r="CO31" s="923"/>
      <c r="CP31" s="923"/>
      <c r="CQ31" s="923"/>
      <c r="CR31" s="923"/>
      <c r="CS31" s="923"/>
      <c r="CT31" s="923"/>
      <c r="CU31" s="923"/>
      <c r="CV31" s="923"/>
      <c r="CW31" s="923"/>
      <c r="CX31" s="923"/>
      <c r="CY31" s="923"/>
      <c r="CZ31" s="923"/>
      <c r="DA31" s="923"/>
      <c r="DB31" s="923"/>
      <c r="DC31" s="923"/>
      <c r="DD31" s="923"/>
      <c r="DE31" s="923"/>
      <c r="DF31" s="923"/>
      <c r="DG31" s="923"/>
      <c r="DH31" s="923"/>
      <c r="DI31" s="923"/>
      <c r="DJ31" s="923"/>
      <c r="DK31" s="923"/>
      <c r="DL31" s="923"/>
      <c r="DM31" s="923"/>
      <c r="DN31" s="923"/>
      <c r="DO31" s="923"/>
      <c r="DP31" s="923"/>
      <c r="DQ31" s="923"/>
      <c r="DR31" s="923"/>
      <c r="DS31" s="923"/>
      <c r="DT31" s="923"/>
      <c r="DU31" s="923"/>
      <c r="DV31" s="923"/>
      <c r="DW31" s="923"/>
      <c r="DX31" s="923"/>
      <c r="DY31" s="923"/>
      <c r="DZ31" s="923"/>
      <c r="EA31" s="923"/>
      <c r="EB31" s="923"/>
      <c r="EC31" s="923"/>
      <c r="ED31" s="923"/>
      <c r="EE31" s="923"/>
      <c r="EF31" s="923"/>
      <c r="EG31" s="923"/>
      <c r="EH31" s="923"/>
      <c r="EI31" s="923"/>
      <c r="EJ31" s="923"/>
      <c r="EK31" s="923"/>
      <c r="EL31" s="923"/>
      <c r="EM31" s="923"/>
      <c r="EN31" s="923"/>
      <c r="EO31" s="923"/>
      <c r="EP31" s="923"/>
      <c r="EQ31" s="923"/>
      <c r="ER31" s="923"/>
      <c r="ES31" s="923"/>
      <c r="ET31" s="923"/>
      <c r="EU31" s="923"/>
      <c r="EV31" s="923"/>
      <c r="EW31" s="923"/>
      <c r="EX31" s="923"/>
      <c r="EY31" s="923"/>
      <c r="EZ31" s="923"/>
      <c r="FA31" s="923"/>
      <c r="FB31" s="923"/>
      <c r="FC31" s="923"/>
      <c r="FD31" s="923"/>
      <c r="FE31" s="923"/>
      <c r="FF31" s="923"/>
      <c r="FG31" s="923"/>
      <c r="FH31" s="923"/>
      <c r="FI31" s="923"/>
      <c r="FJ31" s="923"/>
      <c r="FK31" s="923"/>
      <c r="FL31" s="923"/>
      <c r="FM31" s="923"/>
      <c r="FN31" s="923"/>
      <c r="FO31" s="923"/>
      <c r="FP31" s="923"/>
      <c r="FQ31" s="923"/>
      <c r="FR31" s="923"/>
      <c r="FS31" s="341"/>
      <c r="FT31" s="341"/>
      <c r="FU31" s="341"/>
      <c r="FV31" s="341"/>
      <c r="FW31" s="341"/>
      <c r="FX31" s="341"/>
      <c r="FY31" s="341"/>
    </row>
    <row r="32" spans="1:181" s="339" customFormat="1" ht="19.5" customHeight="1">
      <c r="A32" s="908" t="s">
        <v>3</v>
      </c>
      <c r="B32" s="908"/>
      <c r="C32" s="908"/>
      <c r="D32" s="908"/>
      <c r="E32" s="908"/>
      <c r="F32" s="908"/>
      <c r="G32" s="908"/>
      <c r="H32" s="908"/>
      <c r="I32" s="338"/>
      <c r="J32" s="909" t="s">
        <v>295</v>
      </c>
      <c r="K32" s="909"/>
      <c r="L32" s="909"/>
      <c r="M32" s="909"/>
      <c r="N32" s="909"/>
      <c r="O32" s="909"/>
      <c r="P32" s="909"/>
      <c r="Q32" s="909"/>
      <c r="R32" s="909"/>
      <c r="S32" s="909"/>
      <c r="T32" s="909"/>
      <c r="U32" s="909"/>
      <c r="V32" s="909"/>
      <c r="W32" s="909"/>
      <c r="X32" s="909"/>
      <c r="Y32" s="909"/>
      <c r="Z32" s="909"/>
      <c r="AA32" s="909"/>
      <c r="AB32" s="909"/>
      <c r="AC32" s="909"/>
      <c r="AD32" s="909"/>
      <c r="AE32" s="909"/>
      <c r="AF32" s="909"/>
      <c r="AG32" s="909"/>
      <c r="AH32" s="909"/>
      <c r="AI32" s="909"/>
      <c r="AJ32" s="909"/>
      <c r="AK32" s="909"/>
      <c r="AL32" s="909"/>
      <c r="AM32" s="909"/>
      <c r="AN32" s="909"/>
      <c r="AO32" s="909"/>
      <c r="AP32" s="909"/>
      <c r="AQ32" s="909"/>
      <c r="AR32" s="910">
        <v>1414680</v>
      </c>
      <c r="AS32" s="911"/>
      <c r="AT32" s="911"/>
      <c r="AU32" s="911"/>
      <c r="AV32" s="911"/>
      <c r="AW32" s="911"/>
      <c r="AX32" s="911"/>
      <c r="AY32" s="911"/>
      <c r="AZ32" s="911"/>
      <c r="BA32" s="911"/>
      <c r="BB32" s="911"/>
      <c r="BC32" s="911"/>
      <c r="BD32" s="911"/>
      <c r="BE32" s="911"/>
      <c r="BF32" s="911"/>
      <c r="BG32" s="911"/>
      <c r="BH32" s="911"/>
      <c r="BI32" s="911"/>
      <c r="BJ32" s="911"/>
      <c r="BK32" s="911"/>
      <c r="BL32" s="911"/>
      <c r="BM32" s="911"/>
      <c r="BN32" s="911"/>
      <c r="BO32" s="911"/>
      <c r="BP32" s="911"/>
      <c r="BQ32" s="911"/>
      <c r="BR32" s="911"/>
      <c r="BS32" s="911"/>
      <c r="BT32" s="911"/>
      <c r="BU32" s="911"/>
      <c r="BV32" s="927">
        <v>4.3315619149199991</v>
      </c>
      <c r="BW32" s="927"/>
      <c r="BX32" s="927"/>
      <c r="BY32" s="927"/>
      <c r="BZ32" s="927"/>
      <c r="CA32" s="927"/>
      <c r="CB32" s="927"/>
      <c r="CC32" s="927"/>
      <c r="CD32" s="927"/>
      <c r="CE32" s="927"/>
      <c r="CF32" s="927"/>
      <c r="CG32" s="927"/>
      <c r="CH32" s="927"/>
      <c r="CI32" s="927"/>
      <c r="CJ32" s="911"/>
      <c r="CK32" s="911"/>
      <c r="CL32" s="911"/>
      <c r="CM32" s="911"/>
      <c r="CN32" s="911"/>
      <c r="CO32" s="911"/>
      <c r="CP32" s="911"/>
      <c r="CQ32" s="911"/>
      <c r="CR32" s="911"/>
      <c r="CS32" s="911"/>
      <c r="CT32" s="911"/>
      <c r="CU32" s="911"/>
      <c r="CV32" s="911"/>
      <c r="CW32" s="911"/>
      <c r="CX32" s="911"/>
      <c r="CY32" s="911"/>
      <c r="CZ32" s="911"/>
      <c r="DA32" s="911"/>
      <c r="DB32" s="911"/>
      <c r="DC32" s="911"/>
      <c r="DD32" s="911"/>
      <c r="DE32" s="911"/>
      <c r="DF32" s="911"/>
      <c r="DG32" s="911"/>
      <c r="DH32" s="911"/>
      <c r="DI32" s="911"/>
      <c r="DJ32" s="911"/>
      <c r="DK32" s="911"/>
      <c r="DL32" s="912">
        <v>6127.7740097990245</v>
      </c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02"/>
      <c r="EA32" s="902"/>
      <c r="EB32" s="902"/>
      <c r="EC32" s="902"/>
      <c r="ED32" s="902"/>
      <c r="EE32" s="902"/>
      <c r="EF32" s="902"/>
      <c r="EG32" s="902"/>
      <c r="EH32" s="902"/>
      <c r="EI32" s="902"/>
      <c r="EJ32" s="902"/>
      <c r="EK32" s="902"/>
      <c r="EL32" s="902"/>
      <c r="EM32" s="902">
        <v>6127.7740097990245</v>
      </c>
      <c r="EN32" s="902"/>
      <c r="EO32" s="902"/>
      <c r="EP32" s="902"/>
      <c r="EQ32" s="902"/>
      <c r="ER32" s="902"/>
      <c r="ES32" s="902"/>
      <c r="ET32" s="902"/>
      <c r="EU32" s="902"/>
      <c r="EV32" s="902"/>
      <c r="EW32" s="902"/>
      <c r="EX32" s="902"/>
      <c r="EY32" s="902"/>
      <c r="EZ32" s="903">
        <v>47155.5</v>
      </c>
      <c r="FA32" s="903"/>
      <c r="FB32" s="903"/>
      <c r="FC32" s="903"/>
      <c r="FD32" s="903"/>
      <c r="FE32" s="903"/>
      <c r="FF32" s="903"/>
      <c r="FG32" s="903"/>
      <c r="FH32" s="903"/>
      <c r="FI32" s="903"/>
      <c r="FJ32" s="903"/>
      <c r="FK32" s="903"/>
      <c r="FL32" s="903"/>
      <c r="FM32" s="903">
        <v>30.00031809651048</v>
      </c>
      <c r="FN32" s="903"/>
      <c r="FO32" s="903"/>
      <c r="FP32" s="903"/>
      <c r="FQ32" s="903"/>
      <c r="FR32" s="903"/>
      <c r="FS32" s="903"/>
      <c r="FT32" s="903"/>
      <c r="FU32" s="903"/>
      <c r="FV32" s="903"/>
      <c r="FW32" s="903"/>
      <c r="FX32" s="903"/>
      <c r="FY32" s="903"/>
    </row>
    <row r="33" spans="1:181" s="335" customFormat="1" ht="19.5" customHeight="1">
      <c r="A33" s="905"/>
      <c r="B33" s="905"/>
      <c r="C33" s="905"/>
      <c r="D33" s="905"/>
      <c r="E33" s="905"/>
      <c r="F33" s="905"/>
      <c r="G33" s="905"/>
      <c r="H33" s="905"/>
      <c r="I33" s="340"/>
      <c r="J33" s="906"/>
      <c r="K33" s="906"/>
      <c r="L33" s="906"/>
      <c r="M33" s="906"/>
      <c r="N33" s="906"/>
      <c r="O33" s="906"/>
      <c r="P33" s="906"/>
      <c r="Q33" s="906"/>
      <c r="R33" s="906"/>
      <c r="S33" s="906"/>
      <c r="T33" s="906"/>
      <c r="U33" s="906"/>
      <c r="V33" s="906"/>
      <c r="W33" s="906"/>
      <c r="X33" s="906"/>
      <c r="Y33" s="906"/>
      <c r="Z33" s="906"/>
      <c r="AA33" s="906"/>
      <c r="AB33" s="906"/>
      <c r="AC33" s="906"/>
      <c r="AD33" s="906"/>
      <c r="AE33" s="906"/>
      <c r="AF33" s="906"/>
      <c r="AG33" s="906"/>
      <c r="AH33" s="906"/>
      <c r="AI33" s="906"/>
      <c r="AJ33" s="906"/>
      <c r="AK33" s="906"/>
      <c r="AL33" s="906"/>
      <c r="AM33" s="906"/>
      <c r="AN33" s="906"/>
      <c r="AO33" s="906"/>
      <c r="AP33" s="906"/>
      <c r="AQ33" s="906"/>
      <c r="AR33" s="907"/>
      <c r="AS33" s="907"/>
      <c r="AT33" s="907"/>
      <c r="AU33" s="907"/>
      <c r="AV33" s="907"/>
      <c r="AW33" s="907"/>
      <c r="AX33" s="907"/>
      <c r="AY33" s="907"/>
      <c r="AZ33" s="907"/>
      <c r="BA33" s="907"/>
      <c r="BB33" s="907"/>
      <c r="BC33" s="907"/>
      <c r="BD33" s="907"/>
      <c r="BE33" s="907"/>
      <c r="BF33" s="907"/>
      <c r="BG33" s="907"/>
      <c r="BH33" s="907"/>
      <c r="BI33" s="907"/>
      <c r="BJ33" s="907"/>
      <c r="BK33" s="907"/>
      <c r="BL33" s="907"/>
      <c r="BM33" s="907"/>
      <c r="BN33" s="907"/>
      <c r="BO33" s="907"/>
      <c r="BP33" s="907"/>
      <c r="BQ33" s="907"/>
      <c r="BR33" s="907"/>
      <c r="BS33" s="907"/>
      <c r="BT33" s="907"/>
      <c r="BU33" s="907"/>
      <c r="BV33" s="907"/>
      <c r="BW33" s="907"/>
      <c r="BX33" s="907"/>
      <c r="BY33" s="907"/>
      <c r="BZ33" s="907"/>
      <c r="CA33" s="907"/>
      <c r="CB33" s="907"/>
      <c r="CC33" s="907"/>
      <c r="CD33" s="907"/>
      <c r="CE33" s="907"/>
      <c r="CF33" s="907"/>
      <c r="CG33" s="907"/>
      <c r="CH33" s="907"/>
      <c r="CI33" s="907"/>
      <c r="CJ33" s="907"/>
      <c r="CK33" s="907"/>
      <c r="CL33" s="907"/>
      <c r="CM33" s="907"/>
      <c r="CN33" s="907"/>
      <c r="CO33" s="907"/>
      <c r="CP33" s="907"/>
      <c r="CQ33" s="907"/>
      <c r="CR33" s="907"/>
      <c r="CS33" s="907"/>
      <c r="CT33" s="907"/>
      <c r="CU33" s="907"/>
      <c r="CV33" s="907"/>
      <c r="CW33" s="907"/>
      <c r="CX33" s="907"/>
      <c r="CY33" s="907"/>
      <c r="CZ33" s="907"/>
      <c r="DA33" s="907"/>
      <c r="DB33" s="907"/>
      <c r="DC33" s="907"/>
      <c r="DD33" s="907"/>
      <c r="DE33" s="907"/>
      <c r="DF33" s="907"/>
      <c r="DG33" s="907"/>
      <c r="DH33" s="907"/>
      <c r="DI33" s="907"/>
      <c r="DJ33" s="907"/>
      <c r="DK33" s="907"/>
      <c r="DL33" s="907"/>
      <c r="DM33" s="907"/>
      <c r="DN33" s="907"/>
      <c r="DO33" s="907"/>
      <c r="DP33" s="907"/>
      <c r="DQ33" s="907"/>
      <c r="DR33" s="907"/>
      <c r="DS33" s="907"/>
      <c r="DT33" s="907"/>
      <c r="DU33" s="907"/>
      <c r="DV33" s="907"/>
      <c r="DW33" s="907"/>
      <c r="DX33" s="907"/>
      <c r="DY33" s="907"/>
      <c r="DZ33" s="907"/>
      <c r="EA33" s="907"/>
      <c r="EB33" s="907"/>
      <c r="EC33" s="907"/>
      <c r="ED33" s="907"/>
      <c r="EE33" s="907"/>
      <c r="EF33" s="907"/>
      <c r="EG33" s="907"/>
      <c r="EH33" s="907"/>
      <c r="EI33" s="907"/>
      <c r="EJ33" s="907"/>
      <c r="EK33" s="907"/>
      <c r="EL33" s="907"/>
      <c r="EM33" s="907"/>
      <c r="EN33" s="907"/>
      <c r="EO33" s="907"/>
      <c r="EP33" s="907"/>
      <c r="EQ33" s="907"/>
      <c r="ER33" s="907"/>
      <c r="ES33" s="907"/>
      <c r="ET33" s="907"/>
      <c r="EU33" s="907"/>
      <c r="EV33" s="907"/>
      <c r="EW33" s="907"/>
      <c r="EX33" s="907"/>
      <c r="EY33" s="907"/>
      <c r="EZ33" s="913"/>
      <c r="FA33" s="913"/>
      <c r="FB33" s="913"/>
      <c r="FC33" s="913"/>
      <c r="FD33" s="913"/>
      <c r="FE33" s="913"/>
      <c r="FF33" s="913"/>
      <c r="FG33" s="913"/>
      <c r="FH33" s="913"/>
      <c r="FI33" s="913"/>
      <c r="FJ33" s="913"/>
      <c r="FK33" s="913"/>
      <c r="FL33" s="913"/>
      <c r="FM33" s="913"/>
      <c r="FN33" s="913"/>
      <c r="FO33" s="913"/>
      <c r="FP33" s="913"/>
      <c r="FQ33" s="913"/>
      <c r="FR33" s="913"/>
      <c r="FS33" s="913"/>
      <c r="FT33" s="913"/>
      <c r="FU33" s="913"/>
      <c r="FV33" s="913"/>
      <c r="FW33" s="913"/>
      <c r="FX33" s="913"/>
      <c r="FY33" s="913"/>
    </row>
    <row r="34" spans="1:181" s="343" customFormat="1" ht="19.5" customHeight="1">
      <c r="A34" s="928" t="s">
        <v>4</v>
      </c>
      <c r="B34" s="928"/>
      <c r="C34" s="928"/>
      <c r="D34" s="928"/>
      <c r="E34" s="928"/>
      <c r="F34" s="928"/>
      <c r="G34" s="928"/>
      <c r="H34" s="928"/>
      <c r="I34" s="342"/>
      <c r="J34" s="918" t="s">
        <v>1402</v>
      </c>
      <c r="K34" s="918"/>
      <c r="L34" s="918"/>
      <c r="M34" s="918"/>
      <c r="N34" s="918"/>
      <c r="O34" s="918"/>
      <c r="P34" s="918"/>
      <c r="Q34" s="918"/>
      <c r="R34" s="918"/>
      <c r="S34" s="918"/>
      <c r="T34" s="918"/>
      <c r="U34" s="918"/>
      <c r="V34" s="918"/>
      <c r="W34" s="918"/>
      <c r="X34" s="918"/>
      <c r="Y34" s="918"/>
      <c r="Z34" s="918"/>
      <c r="AA34" s="918"/>
      <c r="AB34" s="918"/>
      <c r="AC34" s="918"/>
      <c r="AD34" s="918"/>
      <c r="AE34" s="918"/>
      <c r="AF34" s="918"/>
      <c r="AG34" s="918"/>
      <c r="AH34" s="918"/>
      <c r="AI34" s="918"/>
      <c r="AJ34" s="918"/>
      <c r="AK34" s="918"/>
      <c r="AL34" s="918"/>
      <c r="AM34" s="918"/>
      <c r="AN34" s="918"/>
      <c r="AO34" s="918"/>
      <c r="AP34" s="918"/>
      <c r="AQ34" s="918"/>
      <c r="AR34" s="902">
        <v>1414680</v>
      </c>
      <c r="AS34" s="902"/>
      <c r="AT34" s="902"/>
      <c r="AU34" s="902"/>
      <c r="AV34" s="902"/>
      <c r="AW34" s="902"/>
      <c r="AX34" s="902"/>
      <c r="AY34" s="902"/>
      <c r="AZ34" s="902"/>
      <c r="BA34" s="902"/>
      <c r="BB34" s="902"/>
      <c r="BC34" s="902"/>
      <c r="BD34" s="902"/>
      <c r="BE34" s="902"/>
      <c r="BF34" s="902"/>
      <c r="BG34" s="914"/>
      <c r="BH34" s="914"/>
      <c r="BI34" s="914"/>
      <c r="BJ34" s="914"/>
      <c r="BK34" s="914"/>
      <c r="BL34" s="914"/>
      <c r="BM34" s="914"/>
      <c r="BN34" s="914"/>
      <c r="BO34" s="914"/>
      <c r="BP34" s="914"/>
      <c r="BQ34" s="914"/>
      <c r="BR34" s="914"/>
      <c r="BS34" s="914"/>
      <c r="BT34" s="914"/>
      <c r="BU34" s="914"/>
      <c r="BV34" s="919">
        <v>2.6857043569199996</v>
      </c>
      <c r="BW34" s="919"/>
      <c r="BX34" s="919"/>
      <c r="BY34" s="919"/>
      <c r="BZ34" s="919"/>
      <c r="CA34" s="919"/>
      <c r="CB34" s="919"/>
      <c r="CC34" s="919"/>
      <c r="CD34" s="919"/>
      <c r="CE34" s="919"/>
      <c r="CF34" s="919"/>
      <c r="CG34" s="919"/>
      <c r="CH34" s="919"/>
      <c r="CI34" s="919"/>
      <c r="CJ34" s="914"/>
      <c r="CK34" s="914"/>
      <c r="CL34" s="914"/>
      <c r="CM34" s="914"/>
      <c r="CN34" s="914"/>
      <c r="CO34" s="914"/>
      <c r="CP34" s="914"/>
      <c r="CQ34" s="914"/>
      <c r="CR34" s="914"/>
      <c r="CS34" s="914"/>
      <c r="CT34" s="914"/>
      <c r="CU34" s="914"/>
      <c r="CV34" s="914"/>
      <c r="CW34" s="914"/>
      <c r="CX34" s="914"/>
      <c r="CY34" s="914"/>
      <c r="CZ34" s="914"/>
      <c r="DA34" s="914"/>
      <c r="DB34" s="914"/>
      <c r="DC34" s="914"/>
      <c r="DD34" s="914"/>
      <c r="DE34" s="914"/>
      <c r="DF34" s="914"/>
      <c r="DG34" s="914"/>
      <c r="DH34" s="914"/>
      <c r="DI34" s="914"/>
      <c r="DJ34" s="914"/>
      <c r="DK34" s="914"/>
      <c r="DL34" s="902">
        <v>3799.412239647585</v>
      </c>
      <c r="DM34" s="902"/>
      <c r="DN34" s="902"/>
      <c r="DO34" s="902"/>
      <c r="DP34" s="902"/>
      <c r="DQ34" s="902"/>
      <c r="DR34" s="902"/>
      <c r="DS34" s="902"/>
      <c r="DT34" s="902"/>
      <c r="DU34" s="902"/>
      <c r="DV34" s="902"/>
      <c r="DW34" s="902"/>
      <c r="DX34" s="902"/>
      <c r="DY34" s="902"/>
      <c r="DZ34" s="911"/>
      <c r="EA34" s="911"/>
      <c r="EB34" s="911"/>
      <c r="EC34" s="911"/>
      <c r="ED34" s="911"/>
      <c r="EE34" s="911"/>
      <c r="EF34" s="911"/>
      <c r="EG34" s="911"/>
      <c r="EH34" s="911"/>
      <c r="EI34" s="911"/>
      <c r="EJ34" s="911"/>
      <c r="EK34" s="911"/>
      <c r="EL34" s="911"/>
      <c r="EM34" s="902">
        <v>3799.412239647585</v>
      </c>
      <c r="EN34" s="902"/>
      <c r="EO34" s="902"/>
      <c r="EP34" s="902"/>
      <c r="EQ34" s="902"/>
      <c r="ER34" s="902"/>
      <c r="ES34" s="902"/>
      <c r="ET34" s="902"/>
      <c r="EU34" s="902"/>
      <c r="EV34" s="902"/>
      <c r="EW34" s="902"/>
      <c r="EX34" s="902"/>
      <c r="EY34" s="902"/>
      <c r="EZ34" s="914"/>
      <c r="FA34" s="914"/>
      <c r="FB34" s="914"/>
      <c r="FC34" s="914"/>
      <c r="FD34" s="914"/>
      <c r="FE34" s="914"/>
      <c r="FF34" s="914"/>
      <c r="FG34" s="914"/>
      <c r="FH34" s="914"/>
      <c r="FI34" s="914"/>
      <c r="FJ34" s="914"/>
      <c r="FK34" s="914"/>
      <c r="FL34" s="914"/>
      <c r="FM34" s="914"/>
      <c r="FN34" s="914"/>
      <c r="FO34" s="914"/>
      <c r="FP34" s="914"/>
      <c r="FQ34" s="914"/>
      <c r="FR34" s="914"/>
      <c r="FS34" s="914"/>
      <c r="FT34" s="914"/>
      <c r="FU34" s="914"/>
      <c r="FV34" s="914"/>
      <c r="FW34" s="914"/>
      <c r="FX34" s="914"/>
      <c r="FY34" s="914"/>
    </row>
    <row r="35" spans="1:181" s="345" customFormat="1" ht="19.5" customHeight="1">
      <c r="A35" s="929" t="s">
        <v>5</v>
      </c>
      <c r="B35" s="929"/>
      <c r="C35" s="929"/>
      <c r="D35" s="929"/>
      <c r="E35" s="929"/>
      <c r="F35" s="929"/>
      <c r="G35" s="929"/>
      <c r="H35" s="929"/>
      <c r="I35" s="344"/>
      <c r="J35" s="915" t="s">
        <v>820</v>
      </c>
      <c r="K35" s="915"/>
      <c r="L35" s="915"/>
      <c r="M35" s="915"/>
      <c r="N35" s="915"/>
      <c r="O35" s="915"/>
      <c r="P35" s="915"/>
      <c r="Q35" s="915"/>
      <c r="R35" s="915"/>
      <c r="S35" s="915"/>
      <c r="T35" s="915"/>
      <c r="U35" s="915"/>
      <c r="V35" s="915"/>
      <c r="W35" s="915"/>
      <c r="X35" s="915"/>
      <c r="Y35" s="915"/>
      <c r="Z35" s="915"/>
      <c r="AA35" s="915"/>
      <c r="AB35" s="915"/>
      <c r="AC35" s="915"/>
      <c r="AD35" s="915"/>
      <c r="AE35" s="915"/>
      <c r="AF35" s="915"/>
      <c r="AG35" s="915"/>
      <c r="AH35" s="915"/>
      <c r="AI35" s="915"/>
      <c r="AJ35" s="915"/>
      <c r="AK35" s="915"/>
      <c r="AL35" s="915"/>
      <c r="AM35" s="915"/>
      <c r="AN35" s="915"/>
      <c r="AO35" s="915"/>
      <c r="AP35" s="915"/>
      <c r="AQ35" s="915"/>
      <c r="AR35" s="916">
        <v>1414680</v>
      </c>
      <c r="AS35" s="916"/>
      <c r="AT35" s="916"/>
      <c r="AU35" s="916"/>
      <c r="AV35" s="916"/>
      <c r="AW35" s="916"/>
      <c r="AX35" s="916"/>
      <c r="AY35" s="916"/>
      <c r="AZ35" s="916"/>
      <c r="BA35" s="916"/>
      <c r="BB35" s="916"/>
      <c r="BC35" s="916"/>
      <c r="BD35" s="916"/>
      <c r="BE35" s="916"/>
      <c r="BF35" s="916"/>
      <c r="BG35" s="913"/>
      <c r="BH35" s="913"/>
      <c r="BI35" s="913"/>
      <c r="BJ35" s="913"/>
      <c r="BK35" s="913"/>
      <c r="BL35" s="913"/>
      <c r="BM35" s="913"/>
      <c r="BN35" s="913"/>
      <c r="BO35" s="913"/>
      <c r="BP35" s="913"/>
      <c r="BQ35" s="913"/>
      <c r="BR35" s="913"/>
      <c r="BS35" s="913"/>
      <c r="BT35" s="913"/>
      <c r="BU35" s="913"/>
      <c r="BV35" s="920">
        <v>2.6857043569199996</v>
      </c>
      <c r="BW35" s="907"/>
      <c r="BX35" s="907"/>
      <c r="BY35" s="907"/>
      <c r="BZ35" s="907"/>
      <c r="CA35" s="907"/>
      <c r="CB35" s="907"/>
      <c r="CC35" s="907"/>
      <c r="CD35" s="907"/>
      <c r="CE35" s="907"/>
      <c r="CF35" s="907"/>
      <c r="CG35" s="907"/>
      <c r="CH35" s="907"/>
      <c r="CI35" s="907"/>
      <c r="CJ35" s="913"/>
      <c r="CK35" s="913"/>
      <c r="CL35" s="913"/>
      <c r="CM35" s="913"/>
      <c r="CN35" s="913"/>
      <c r="CO35" s="913"/>
      <c r="CP35" s="913"/>
      <c r="CQ35" s="913"/>
      <c r="CR35" s="913"/>
      <c r="CS35" s="913"/>
      <c r="CT35" s="913"/>
      <c r="CU35" s="913"/>
      <c r="CV35" s="913"/>
      <c r="CW35" s="913"/>
      <c r="CX35" s="913"/>
      <c r="CY35" s="913"/>
      <c r="CZ35" s="913"/>
      <c r="DA35" s="913"/>
      <c r="DB35" s="913"/>
      <c r="DC35" s="913"/>
      <c r="DD35" s="913"/>
      <c r="DE35" s="913"/>
      <c r="DF35" s="913"/>
      <c r="DG35" s="913"/>
      <c r="DH35" s="913"/>
      <c r="DI35" s="913"/>
      <c r="DJ35" s="913"/>
      <c r="DK35" s="913"/>
      <c r="DL35" s="916">
        <v>3799.412239647585</v>
      </c>
      <c r="DM35" s="916"/>
      <c r="DN35" s="916"/>
      <c r="DO35" s="916"/>
      <c r="DP35" s="916"/>
      <c r="DQ35" s="916"/>
      <c r="DR35" s="916"/>
      <c r="DS35" s="916"/>
      <c r="DT35" s="916"/>
      <c r="DU35" s="916"/>
      <c r="DV35" s="916"/>
      <c r="DW35" s="916"/>
      <c r="DX35" s="916"/>
      <c r="DY35" s="916"/>
      <c r="DZ35" s="907"/>
      <c r="EA35" s="907"/>
      <c r="EB35" s="907"/>
      <c r="EC35" s="907"/>
      <c r="ED35" s="907"/>
      <c r="EE35" s="907"/>
      <c r="EF35" s="907"/>
      <c r="EG35" s="907"/>
      <c r="EH35" s="907"/>
      <c r="EI35" s="907"/>
      <c r="EJ35" s="907"/>
      <c r="EK35" s="907"/>
      <c r="EL35" s="907"/>
      <c r="EM35" s="916">
        <v>3799.412239647585</v>
      </c>
      <c r="EN35" s="916"/>
      <c r="EO35" s="916"/>
      <c r="EP35" s="916"/>
      <c r="EQ35" s="916"/>
      <c r="ER35" s="916"/>
      <c r="ES35" s="916"/>
      <c r="ET35" s="916"/>
      <c r="EU35" s="916"/>
      <c r="EV35" s="916"/>
      <c r="EW35" s="916"/>
      <c r="EX35" s="916"/>
      <c r="EY35" s="916"/>
      <c r="EZ35" s="913"/>
      <c r="FA35" s="913"/>
      <c r="FB35" s="913"/>
      <c r="FC35" s="913"/>
      <c r="FD35" s="913"/>
      <c r="FE35" s="913"/>
      <c r="FF35" s="913"/>
      <c r="FG35" s="913"/>
      <c r="FH35" s="913"/>
      <c r="FI35" s="913"/>
      <c r="FJ35" s="913"/>
      <c r="FK35" s="913"/>
      <c r="FL35" s="913"/>
      <c r="FM35" s="913"/>
      <c r="FN35" s="913"/>
      <c r="FO35" s="913"/>
      <c r="FP35" s="913"/>
      <c r="FQ35" s="913"/>
      <c r="FR35" s="913"/>
      <c r="FS35" s="913"/>
      <c r="FT35" s="913"/>
      <c r="FU35" s="913"/>
      <c r="FV35" s="913"/>
      <c r="FW35" s="913"/>
      <c r="FX35" s="913"/>
      <c r="FY35" s="913"/>
    </row>
    <row r="36" spans="1:181" s="345" customFormat="1" ht="19.5" customHeight="1">
      <c r="A36" s="929"/>
      <c r="B36" s="929"/>
      <c r="C36" s="929"/>
      <c r="D36" s="929"/>
      <c r="E36" s="929"/>
      <c r="F36" s="929"/>
      <c r="G36" s="929"/>
      <c r="H36" s="929"/>
      <c r="I36" s="344"/>
      <c r="J36" s="915"/>
      <c r="K36" s="915"/>
      <c r="L36" s="915"/>
      <c r="M36" s="915"/>
      <c r="N36" s="915"/>
      <c r="O36" s="915"/>
      <c r="P36" s="915"/>
      <c r="Q36" s="915"/>
      <c r="R36" s="915"/>
      <c r="S36" s="915"/>
      <c r="T36" s="915"/>
      <c r="U36" s="915"/>
      <c r="V36" s="915"/>
      <c r="W36" s="915"/>
      <c r="X36" s="915"/>
      <c r="Y36" s="915"/>
      <c r="Z36" s="915"/>
      <c r="AA36" s="915"/>
      <c r="AB36" s="915"/>
      <c r="AC36" s="915"/>
      <c r="AD36" s="915"/>
      <c r="AE36" s="915"/>
      <c r="AF36" s="915"/>
      <c r="AG36" s="915"/>
      <c r="AH36" s="915"/>
      <c r="AI36" s="915"/>
      <c r="AJ36" s="915"/>
      <c r="AK36" s="915"/>
      <c r="AL36" s="915"/>
      <c r="AM36" s="915"/>
      <c r="AN36" s="915"/>
      <c r="AO36" s="915"/>
      <c r="AP36" s="915"/>
      <c r="AQ36" s="915"/>
      <c r="AR36" s="907"/>
      <c r="AS36" s="907"/>
      <c r="AT36" s="907"/>
      <c r="AU36" s="907"/>
      <c r="AV36" s="907"/>
      <c r="AW36" s="907"/>
      <c r="AX36" s="907"/>
      <c r="AY36" s="907"/>
      <c r="AZ36" s="907"/>
      <c r="BA36" s="907"/>
      <c r="BB36" s="907"/>
      <c r="BC36" s="907"/>
      <c r="BD36" s="907"/>
      <c r="BE36" s="907"/>
      <c r="BF36" s="907"/>
      <c r="BG36" s="913"/>
      <c r="BH36" s="913"/>
      <c r="BI36" s="913"/>
      <c r="BJ36" s="913"/>
      <c r="BK36" s="913"/>
      <c r="BL36" s="913"/>
      <c r="BM36" s="913"/>
      <c r="BN36" s="913"/>
      <c r="BO36" s="913"/>
      <c r="BP36" s="913"/>
      <c r="BQ36" s="913"/>
      <c r="BR36" s="913"/>
      <c r="BS36" s="913"/>
      <c r="BT36" s="913"/>
      <c r="BU36" s="913"/>
      <c r="BV36" s="907"/>
      <c r="BW36" s="907"/>
      <c r="BX36" s="907"/>
      <c r="BY36" s="907"/>
      <c r="BZ36" s="907"/>
      <c r="CA36" s="907"/>
      <c r="CB36" s="907"/>
      <c r="CC36" s="907"/>
      <c r="CD36" s="907"/>
      <c r="CE36" s="907"/>
      <c r="CF36" s="907"/>
      <c r="CG36" s="907"/>
      <c r="CH36" s="907"/>
      <c r="CI36" s="907"/>
      <c r="CJ36" s="913"/>
      <c r="CK36" s="913"/>
      <c r="CL36" s="913"/>
      <c r="CM36" s="913"/>
      <c r="CN36" s="913"/>
      <c r="CO36" s="913"/>
      <c r="CP36" s="913"/>
      <c r="CQ36" s="913"/>
      <c r="CR36" s="913"/>
      <c r="CS36" s="913"/>
      <c r="CT36" s="913"/>
      <c r="CU36" s="913"/>
      <c r="CV36" s="913"/>
      <c r="CW36" s="913"/>
      <c r="CX36" s="913"/>
      <c r="CY36" s="913"/>
      <c r="CZ36" s="913"/>
      <c r="DA36" s="913"/>
      <c r="DB36" s="913"/>
      <c r="DC36" s="913"/>
      <c r="DD36" s="913"/>
      <c r="DE36" s="913"/>
      <c r="DF36" s="913"/>
      <c r="DG36" s="913"/>
      <c r="DH36" s="913"/>
      <c r="DI36" s="913"/>
      <c r="DJ36" s="913"/>
      <c r="DK36" s="913"/>
      <c r="DL36" s="907"/>
      <c r="DM36" s="907"/>
      <c r="DN36" s="907"/>
      <c r="DO36" s="907"/>
      <c r="DP36" s="907"/>
      <c r="DQ36" s="907"/>
      <c r="DR36" s="907"/>
      <c r="DS36" s="907"/>
      <c r="DT36" s="907"/>
      <c r="DU36" s="907"/>
      <c r="DV36" s="907"/>
      <c r="DW36" s="907"/>
      <c r="DX36" s="907"/>
      <c r="DY36" s="907"/>
      <c r="DZ36" s="907"/>
      <c r="EA36" s="907"/>
      <c r="EB36" s="907"/>
      <c r="EC36" s="907"/>
      <c r="ED36" s="907"/>
      <c r="EE36" s="907"/>
      <c r="EF36" s="907"/>
      <c r="EG36" s="907"/>
      <c r="EH36" s="907"/>
      <c r="EI36" s="907"/>
      <c r="EJ36" s="907"/>
      <c r="EK36" s="907"/>
      <c r="EL36" s="907"/>
      <c r="EM36" s="907"/>
      <c r="EN36" s="907"/>
      <c r="EO36" s="907"/>
      <c r="EP36" s="907"/>
      <c r="EQ36" s="907"/>
      <c r="ER36" s="907"/>
      <c r="ES36" s="907"/>
      <c r="ET36" s="907"/>
      <c r="EU36" s="907"/>
      <c r="EV36" s="907"/>
      <c r="EW36" s="907"/>
      <c r="EX36" s="907"/>
      <c r="EY36" s="907"/>
      <c r="EZ36" s="913"/>
      <c r="FA36" s="913"/>
      <c r="FB36" s="913"/>
      <c r="FC36" s="913"/>
      <c r="FD36" s="913"/>
      <c r="FE36" s="913"/>
      <c r="FF36" s="913"/>
      <c r="FG36" s="913"/>
      <c r="FH36" s="913"/>
      <c r="FI36" s="913"/>
      <c r="FJ36" s="913"/>
      <c r="FK36" s="913"/>
      <c r="FL36" s="913"/>
      <c r="FM36" s="913"/>
      <c r="FN36" s="913"/>
      <c r="FO36" s="913"/>
      <c r="FP36" s="913"/>
      <c r="FQ36" s="913"/>
      <c r="FR36" s="913"/>
      <c r="FS36" s="913"/>
      <c r="FT36" s="913"/>
      <c r="FU36" s="913"/>
      <c r="FV36" s="913"/>
      <c r="FW36" s="913"/>
      <c r="FX36" s="913"/>
      <c r="FY36" s="913"/>
    </row>
    <row r="37" spans="1:181" s="343" customFormat="1" ht="19.5" customHeight="1">
      <c r="A37" s="928" t="s">
        <v>9</v>
      </c>
      <c r="B37" s="928"/>
      <c r="C37" s="928"/>
      <c r="D37" s="928"/>
      <c r="E37" s="928"/>
      <c r="F37" s="928"/>
      <c r="G37" s="928"/>
      <c r="H37" s="928"/>
      <c r="I37" s="342"/>
      <c r="J37" s="918" t="s">
        <v>817</v>
      </c>
      <c r="K37" s="918"/>
      <c r="L37" s="918"/>
      <c r="M37" s="918"/>
      <c r="N37" s="918"/>
      <c r="O37" s="918"/>
      <c r="P37" s="918"/>
      <c r="Q37" s="918"/>
      <c r="R37" s="918"/>
      <c r="S37" s="918"/>
      <c r="T37" s="918"/>
      <c r="U37" s="918"/>
      <c r="V37" s="918"/>
      <c r="W37" s="918"/>
      <c r="X37" s="918"/>
      <c r="Y37" s="918"/>
      <c r="Z37" s="918"/>
      <c r="AA37" s="918"/>
      <c r="AB37" s="918"/>
      <c r="AC37" s="918"/>
      <c r="AD37" s="918"/>
      <c r="AE37" s="918"/>
      <c r="AF37" s="918"/>
      <c r="AG37" s="918"/>
      <c r="AH37" s="918"/>
      <c r="AI37" s="918"/>
      <c r="AJ37" s="918"/>
      <c r="AK37" s="918"/>
      <c r="AL37" s="918"/>
      <c r="AM37" s="918"/>
      <c r="AN37" s="918"/>
      <c r="AO37" s="918"/>
      <c r="AP37" s="918"/>
      <c r="AQ37" s="918"/>
      <c r="AR37" s="902">
        <v>1414680</v>
      </c>
      <c r="AS37" s="902"/>
      <c r="AT37" s="902"/>
      <c r="AU37" s="902"/>
      <c r="AV37" s="902"/>
      <c r="AW37" s="902"/>
      <c r="AX37" s="902"/>
      <c r="AY37" s="902"/>
      <c r="AZ37" s="902"/>
      <c r="BA37" s="902"/>
      <c r="BB37" s="902"/>
      <c r="BC37" s="902"/>
      <c r="BD37" s="902"/>
      <c r="BE37" s="902"/>
      <c r="BF37" s="902"/>
      <c r="BG37" s="914"/>
      <c r="BH37" s="914"/>
      <c r="BI37" s="914"/>
      <c r="BJ37" s="914"/>
      <c r="BK37" s="914"/>
      <c r="BL37" s="914"/>
      <c r="BM37" s="914"/>
      <c r="BN37" s="914"/>
      <c r="BO37" s="914"/>
      <c r="BP37" s="914"/>
      <c r="BQ37" s="914"/>
      <c r="BR37" s="914"/>
      <c r="BS37" s="914"/>
      <c r="BT37" s="914"/>
      <c r="BU37" s="914"/>
      <c r="BV37" s="919">
        <v>1.6458575579999999</v>
      </c>
      <c r="BW37" s="919"/>
      <c r="BX37" s="919"/>
      <c r="BY37" s="919"/>
      <c r="BZ37" s="919"/>
      <c r="CA37" s="919"/>
      <c r="CB37" s="919"/>
      <c r="CC37" s="919"/>
      <c r="CD37" s="919"/>
      <c r="CE37" s="919"/>
      <c r="CF37" s="919"/>
      <c r="CG37" s="919"/>
      <c r="CH37" s="919"/>
      <c r="CI37" s="919"/>
      <c r="CJ37" s="914"/>
      <c r="CK37" s="914"/>
      <c r="CL37" s="914"/>
      <c r="CM37" s="914"/>
      <c r="CN37" s="914"/>
      <c r="CO37" s="914"/>
      <c r="CP37" s="914"/>
      <c r="CQ37" s="914"/>
      <c r="CR37" s="914"/>
      <c r="CS37" s="914"/>
      <c r="CT37" s="914"/>
      <c r="CU37" s="914"/>
      <c r="CV37" s="914"/>
      <c r="CW37" s="914"/>
      <c r="CX37" s="914"/>
      <c r="CY37" s="914"/>
      <c r="CZ37" s="914"/>
      <c r="DA37" s="914"/>
      <c r="DB37" s="914"/>
      <c r="DC37" s="914"/>
      <c r="DD37" s="914"/>
      <c r="DE37" s="914"/>
      <c r="DF37" s="914"/>
      <c r="DG37" s="914"/>
      <c r="DH37" s="914"/>
      <c r="DI37" s="914"/>
      <c r="DJ37" s="914"/>
      <c r="DK37" s="914"/>
      <c r="DL37" s="902">
        <v>2328.3617701514399</v>
      </c>
      <c r="DM37" s="902"/>
      <c r="DN37" s="902"/>
      <c r="DO37" s="902"/>
      <c r="DP37" s="902"/>
      <c r="DQ37" s="902"/>
      <c r="DR37" s="902"/>
      <c r="DS37" s="902"/>
      <c r="DT37" s="902"/>
      <c r="DU37" s="902"/>
      <c r="DV37" s="902"/>
      <c r="DW37" s="902"/>
      <c r="DX37" s="902"/>
      <c r="DY37" s="902"/>
      <c r="DZ37" s="911"/>
      <c r="EA37" s="911"/>
      <c r="EB37" s="911"/>
      <c r="EC37" s="911"/>
      <c r="ED37" s="911"/>
      <c r="EE37" s="911"/>
      <c r="EF37" s="911"/>
      <c r="EG37" s="911"/>
      <c r="EH37" s="911"/>
      <c r="EI37" s="911"/>
      <c r="EJ37" s="911"/>
      <c r="EK37" s="911"/>
      <c r="EL37" s="911"/>
      <c r="EM37" s="902">
        <v>2328.3617701514399</v>
      </c>
      <c r="EN37" s="902"/>
      <c r="EO37" s="902"/>
      <c r="EP37" s="902"/>
      <c r="EQ37" s="902"/>
      <c r="ER37" s="902"/>
      <c r="ES37" s="902"/>
      <c r="ET37" s="902"/>
      <c r="EU37" s="902"/>
      <c r="EV37" s="902"/>
      <c r="EW37" s="902"/>
      <c r="EX37" s="902"/>
      <c r="EY37" s="902"/>
      <c r="EZ37" s="914"/>
      <c r="FA37" s="914"/>
      <c r="FB37" s="914"/>
      <c r="FC37" s="914"/>
      <c r="FD37" s="914"/>
      <c r="FE37" s="914"/>
      <c r="FF37" s="914"/>
      <c r="FG37" s="914"/>
      <c r="FH37" s="914"/>
      <c r="FI37" s="914"/>
      <c r="FJ37" s="914"/>
      <c r="FK37" s="914"/>
      <c r="FL37" s="914"/>
      <c r="FM37" s="914"/>
      <c r="FN37" s="914"/>
      <c r="FO37" s="914"/>
      <c r="FP37" s="914"/>
      <c r="FQ37" s="914"/>
      <c r="FR37" s="914"/>
      <c r="FS37" s="914"/>
      <c r="FT37" s="914"/>
      <c r="FU37" s="914"/>
      <c r="FV37" s="914"/>
      <c r="FW37" s="914"/>
      <c r="FX37" s="914"/>
      <c r="FY37" s="914"/>
    </row>
    <row r="38" spans="1:181" s="345" customFormat="1" ht="19.5" customHeight="1">
      <c r="A38" s="929" t="s">
        <v>10</v>
      </c>
      <c r="B38" s="929"/>
      <c r="C38" s="929"/>
      <c r="D38" s="929"/>
      <c r="E38" s="929"/>
      <c r="F38" s="929"/>
      <c r="G38" s="929"/>
      <c r="H38" s="929"/>
      <c r="I38" s="344"/>
      <c r="J38" s="915" t="s">
        <v>820</v>
      </c>
      <c r="K38" s="915"/>
      <c r="L38" s="915"/>
      <c r="M38" s="915"/>
      <c r="N38" s="915"/>
      <c r="O38" s="915"/>
      <c r="P38" s="915"/>
      <c r="Q38" s="915"/>
      <c r="R38" s="915"/>
      <c r="S38" s="915"/>
      <c r="T38" s="915"/>
      <c r="U38" s="915"/>
      <c r="V38" s="915"/>
      <c r="W38" s="915"/>
      <c r="X38" s="915"/>
      <c r="Y38" s="915"/>
      <c r="Z38" s="915"/>
      <c r="AA38" s="915"/>
      <c r="AB38" s="915"/>
      <c r="AC38" s="915"/>
      <c r="AD38" s="915"/>
      <c r="AE38" s="915"/>
      <c r="AF38" s="915"/>
      <c r="AG38" s="915"/>
      <c r="AH38" s="915"/>
      <c r="AI38" s="915"/>
      <c r="AJ38" s="915"/>
      <c r="AK38" s="915"/>
      <c r="AL38" s="915"/>
      <c r="AM38" s="915"/>
      <c r="AN38" s="915"/>
      <c r="AO38" s="915"/>
      <c r="AP38" s="915"/>
      <c r="AQ38" s="915"/>
      <c r="AR38" s="916">
        <v>1414680</v>
      </c>
      <c r="AS38" s="916"/>
      <c r="AT38" s="916"/>
      <c r="AU38" s="916"/>
      <c r="AV38" s="916"/>
      <c r="AW38" s="916"/>
      <c r="AX38" s="916"/>
      <c r="AY38" s="916"/>
      <c r="AZ38" s="916"/>
      <c r="BA38" s="916"/>
      <c r="BB38" s="916"/>
      <c r="BC38" s="916"/>
      <c r="BD38" s="916"/>
      <c r="BE38" s="916"/>
      <c r="BF38" s="916"/>
      <c r="BG38" s="913"/>
      <c r="BH38" s="913"/>
      <c r="BI38" s="913"/>
      <c r="BJ38" s="913"/>
      <c r="BK38" s="913"/>
      <c r="BL38" s="913"/>
      <c r="BM38" s="913"/>
      <c r="BN38" s="913"/>
      <c r="BO38" s="913"/>
      <c r="BP38" s="913"/>
      <c r="BQ38" s="913"/>
      <c r="BR38" s="913"/>
      <c r="BS38" s="913"/>
      <c r="BT38" s="913"/>
      <c r="BU38" s="913"/>
      <c r="BV38" s="920">
        <v>1.6458575579999999</v>
      </c>
      <c r="BW38" s="907"/>
      <c r="BX38" s="907"/>
      <c r="BY38" s="907"/>
      <c r="BZ38" s="907"/>
      <c r="CA38" s="907"/>
      <c r="CB38" s="907"/>
      <c r="CC38" s="907"/>
      <c r="CD38" s="907"/>
      <c r="CE38" s="907"/>
      <c r="CF38" s="907"/>
      <c r="CG38" s="907"/>
      <c r="CH38" s="907"/>
      <c r="CI38" s="907"/>
      <c r="CJ38" s="913"/>
      <c r="CK38" s="913"/>
      <c r="CL38" s="913"/>
      <c r="CM38" s="913"/>
      <c r="CN38" s="913"/>
      <c r="CO38" s="913"/>
      <c r="CP38" s="913"/>
      <c r="CQ38" s="913"/>
      <c r="CR38" s="913"/>
      <c r="CS38" s="913"/>
      <c r="CT38" s="913"/>
      <c r="CU38" s="913"/>
      <c r="CV38" s="913"/>
      <c r="CW38" s="913"/>
      <c r="CX38" s="913"/>
      <c r="CY38" s="913"/>
      <c r="CZ38" s="913"/>
      <c r="DA38" s="913"/>
      <c r="DB38" s="913"/>
      <c r="DC38" s="913"/>
      <c r="DD38" s="913"/>
      <c r="DE38" s="913"/>
      <c r="DF38" s="913"/>
      <c r="DG38" s="913"/>
      <c r="DH38" s="913"/>
      <c r="DI38" s="913"/>
      <c r="DJ38" s="913"/>
      <c r="DK38" s="913"/>
      <c r="DL38" s="916">
        <v>2328.3617701514399</v>
      </c>
      <c r="DM38" s="916"/>
      <c r="DN38" s="916"/>
      <c r="DO38" s="916"/>
      <c r="DP38" s="916"/>
      <c r="DQ38" s="916"/>
      <c r="DR38" s="916"/>
      <c r="DS38" s="916"/>
      <c r="DT38" s="916"/>
      <c r="DU38" s="916"/>
      <c r="DV38" s="916"/>
      <c r="DW38" s="916"/>
      <c r="DX38" s="916"/>
      <c r="DY38" s="916"/>
      <c r="DZ38" s="907"/>
      <c r="EA38" s="907"/>
      <c r="EB38" s="907"/>
      <c r="EC38" s="907"/>
      <c r="ED38" s="907"/>
      <c r="EE38" s="907"/>
      <c r="EF38" s="907"/>
      <c r="EG38" s="907"/>
      <c r="EH38" s="907"/>
      <c r="EI38" s="907"/>
      <c r="EJ38" s="907"/>
      <c r="EK38" s="907"/>
      <c r="EL38" s="907"/>
      <c r="EM38" s="916">
        <v>2328.3617701514399</v>
      </c>
      <c r="EN38" s="916"/>
      <c r="EO38" s="916"/>
      <c r="EP38" s="916"/>
      <c r="EQ38" s="916"/>
      <c r="ER38" s="916"/>
      <c r="ES38" s="916"/>
      <c r="ET38" s="916"/>
      <c r="EU38" s="916"/>
      <c r="EV38" s="916"/>
      <c r="EW38" s="916"/>
      <c r="EX38" s="916"/>
      <c r="EY38" s="916"/>
      <c r="EZ38" s="913"/>
      <c r="FA38" s="913"/>
      <c r="FB38" s="913"/>
      <c r="FC38" s="913"/>
      <c r="FD38" s="913"/>
      <c r="FE38" s="913"/>
      <c r="FF38" s="913"/>
      <c r="FG38" s="913"/>
      <c r="FH38" s="913"/>
      <c r="FI38" s="913"/>
      <c r="FJ38" s="913"/>
      <c r="FK38" s="913"/>
      <c r="FL38" s="913"/>
      <c r="FM38" s="913"/>
      <c r="FN38" s="913"/>
      <c r="FO38" s="913"/>
      <c r="FP38" s="913"/>
      <c r="FQ38" s="913"/>
      <c r="FR38" s="913"/>
      <c r="FS38" s="913"/>
      <c r="FT38" s="913"/>
      <c r="FU38" s="913"/>
      <c r="FV38" s="913"/>
      <c r="FW38" s="913"/>
      <c r="FX38" s="913"/>
      <c r="FY38" s="913"/>
    </row>
    <row r="39" spans="1:181" s="345" customFormat="1">
      <c r="A39" s="929"/>
      <c r="B39" s="929"/>
      <c r="C39" s="929"/>
      <c r="D39" s="929"/>
      <c r="E39" s="929"/>
      <c r="F39" s="929"/>
      <c r="G39" s="929"/>
      <c r="H39" s="929"/>
      <c r="I39" s="344"/>
      <c r="J39" s="915"/>
      <c r="K39" s="915"/>
      <c r="L39" s="915"/>
      <c r="M39" s="915"/>
      <c r="N39" s="915"/>
      <c r="O39" s="915"/>
      <c r="P39" s="915"/>
      <c r="Q39" s="915"/>
      <c r="R39" s="915"/>
      <c r="S39" s="915"/>
      <c r="T39" s="915"/>
      <c r="U39" s="915"/>
      <c r="V39" s="915"/>
      <c r="W39" s="915"/>
      <c r="X39" s="915"/>
      <c r="Y39" s="915"/>
      <c r="Z39" s="915"/>
      <c r="AA39" s="915"/>
      <c r="AB39" s="915"/>
      <c r="AC39" s="915"/>
      <c r="AD39" s="915"/>
      <c r="AE39" s="915"/>
      <c r="AF39" s="915"/>
      <c r="AG39" s="915"/>
      <c r="AH39" s="915"/>
      <c r="AI39" s="915"/>
      <c r="AJ39" s="915"/>
      <c r="AK39" s="915"/>
      <c r="AL39" s="915"/>
      <c r="AM39" s="915"/>
      <c r="AN39" s="915"/>
      <c r="AO39" s="915"/>
      <c r="AP39" s="915"/>
      <c r="AQ39" s="915"/>
      <c r="AR39" s="913"/>
      <c r="AS39" s="913"/>
      <c r="AT39" s="913"/>
      <c r="AU39" s="913"/>
      <c r="AV39" s="913"/>
      <c r="AW39" s="913"/>
      <c r="AX39" s="913"/>
      <c r="AY39" s="913"/>
      <c r="AZ39" s="913"/>
      <c r="BA39" s="913"/>
      <c r="BB39" s="913"/>
      <c r="BC39" s="913"/>
      <c r="BD39" s="913"/>
      <c r="BE39" s="913"/>
      <c r="BF39" s="913"/>
      <c r="BG39" s="913"/>
      <c r="BH39" s="913"/>
      <c r="BI39" s="913"/>
      <c r="BJ39" s="913"/>
      <c r="BK39" s="913"/>
      <c r="BL39" s="913"/>
      <c r="BM39" s="913"/>
      <c r="BN39" s="913"/>
      <c r="BO39" s="913"/>
      <c r="BP39" s="913"/>
      <c r="BQ39" s="913"/>
      <c r="BR39" s="913"/>
      <c r="BS39" s="913"/>
      <c r="BT39" s="913"/>
      <c r="BU39" s="913"/>
      <c r="BV39" s="913"/>
      <c r="BW39" s="913"/>
      <c r="BX39" s="913"/>
      <c r="BY39" s="913"/>
      <c r="BZ39" s="913"/>
      <c r="CA39" s="913"/>
      <c r="CB39" s="913"/>
      <c r="CC39" s="913"/>
      <c r="CD39" s="913"/>
      <c r="CE39" s="913"/>
      <c r="CF39" s="913"/>
      <c r="CG39" s="913"/>
      <c r="CH39" s="913"/>
      <c r="CI39" s="913"/>
      <c r="CJ39" s="913"/>
      <c r="CK39" s="913"/>
      <c r="CL39" s="913"/>
      <c r="CM39" s="913"/>
      <c r="CN39" s="913"/>
      <c r="CO39" s="913"/>
      <c r="CP39" s="913"/>
      <c r="CQ39" s="913"/>
      <c r="CR39" s="913"/>
      <c r="CS39" s="913"/>
      <c r="CT39" s="913"/>
      <c r="CU39" s="913"/>
      <c r="CV39" s="913"/>
      <c r="CW39" s="913"/>
      <c r="CX39" s="913"/>
      <c r="CY39" s="913"/>
      <c r="CZ39" s="913"/>
      <c r="DA39" s="913"/>
      <c r="DB39" s="913"/>
      <c r="DC39" s="913"/>
      <c r="DD39" s="913"/>
      <c r="DE39" s="913"/>
      <c r="DF39" s="913"/>
      <c r="DG39" s="913"/>
      <c r="DH39" s="913"/>
      <c r="DI39" s="913"/>
      <c r="DJ39" s="913"/>
      <c r="DK39" s="913"/>
      <c r="DL39" s="913"/>
      <c r="DM39" s="913"/>
      <c r="DN39" s="913"/>
      <c r="DO39" s="913"/>
      <c r="DP39" s="913"/>
      <c r="DQ39" s="913"/>
      <c r="DR39" s="913"/>
      <c r="DS39" s="913"/>
      <c r="DT39" s="913"/>
      <c r="DU39" s="913"/>
      <c r="DV39" s="913"/>
      <c r="DW39" s="913"/>
      <c r="DX39" s="913"/>
      <c r="DY39" s="913"/>
      <c r="DZ39" s="913"/>
      <c r="EA39" s="913"/>
      <c r="EB39" s="913"/>
      <c r="EC39" s="913"/>
      <c r="ED39" s="913"/>
      <c r="EE39" s="913"/>
      <c r="EF39" s="913"/>
      <c r="EG39" s="913"/>
      <c r="EH39" s="913"/>
      <c r="EI39" s="913"/>
      <c r="EJ39" s="913"/>
      <c r="EK39" s="913"/>
      <c r="EL39" s="913"/>
      <c r="EM39" s="913"/>
      <c r="EN39" s="913"/>
      <c r="EO39" s="913"/>
      <c r="EP39" s="913"/>
      <c r="EQ39" s="913"/>
      <c r="ER39" s="913"/>
      <c r="ES39" s="913"/>
      <c r="ET39" s="913"/>
      <c r="EU39" s="913"/>
      <c r="EV39" s="913"/>
      <c r="EW39" s="913"/>
      <c r="EX39" s="913"/>
      <c r="EY39" s="913"/>
      <c r="EZ39" s="913"/>
      <c r="FA39" s="913"/>
      <c r="FB39" s="913"/>
      <c r="FC39" s="913"/>
      <c r="FD39" s="913"/>
      <c r="FE39" s="913"/>
      <c r="FF39" s="913"/>
      <c r="FG39" s="913"/>
      <c r="FH39" s="913"/>
      <c r="FI39" s="913"/>
      <c r="FJ39" s="913"/>
      <c r="FK39" s="913"/>
      <c r="FL39" s="913"/>
      <c r="FM39" s="913"/>
      <c r="FN39" s="913"/>
      <c r="FO39" s="913"/>
      <c r="FP39" s="913"/>
      <c r="FQ39" s="913"/>
      <c r="FR39" s="913"/>
      <c r="FS39" s="913"/>
      <c r="FT39" s="913"/>
      <c r="FU39" s="913"/>
      <c r="FV39" s="913"/>
      <c r="FW39" s="913"/>
      <c r="FX39" s="913"/>
      <c r="FY39" s="913"/>
    </row>
    <row r="40" spans="1:181" s="343" customFormat="1">
      <c r="A40" s="928" t="s">
        <v>298</v>
      </c>
      <c r="B40" s="928"/>
      <c r="C40" s="928"/>
      <c r="D40" s="928"/>
      <c r="E40" s="928"/>
      <c r="F40" s="928"/>
      <c r="G40" s="928"/>
      <c r="H40" s="928"/>
      <c r="I40" s="342"/>
      <c r="J40" s="918" t="s">
        <v>299</v>
      </c>
      <c r="K40" s="918"/>
      <c r="L40" s="918"/>
      <c r="M40" s="918"/>
      <c r="N40" s="918"/>
      <c r="O40" s="918"/>
      <c r="P40" s="918"/>
      <c r="Q40" s="918"/>
      <c r="R40" s="918"/>
      <c r="S40" s="918"/>
      <c r="T40" s="918"/>
      <c r="U40" s="918"/>
      <c r="V40" s="918"/>
      <c r="W40" s="918"/>
      <c r="X40" s="918"/>
      <c r="Y40" s="918"/>
      <c r="Z40" s="918"/>
      <c r="AA40" s="918"/>
      <c r="AB40" s="918"/>
      <c r="AC40" s="918"/>
      <c r="AD40" s="918"/>
      <c r="AE40" s="918"/>
      <c r="AF40" s="918"/>
      <c r="AG40" s="918"/>
      <c r="AH40" s="918"/>
      <c r="AI40" s="918"/>
      <c r="AJ40" s="918"/>
      <c r="AK40" s="918"/>
      <c r="AL40" s="918"/>
      <c r="AM40" s="918"/>
      <c r="AN40" s="918"/>
      <c r="AO40" s="918"/>
      <c r="AP40" s="918"/>
      <c r="AQ40" s="918"/>
      <c r="AR40" s="930"/>
      <c r="AS40" s="925"/>
      <c r="AT40" s="925"/>
      <c r="AU40" s="925"/>
      <c r="AV40" s="925"/>
      <c r="AW40" s="925"/>
      <c r="AX40" s="925"/>
      <c r="AY40" s="925"/>
      <c r="AZ40" s="925"/>
      <c r="BA40" s="925"/>
      <c r="BB40" s="925"/>
      <c r="BC40" s="925"/>
      <c r="BD40" s="925"/>
      <c r="BE40" s="925"/>
      <c r="BF40" s="925"/>
      <c r="BG40" s="925"/>
      <c r="BH40" s="925"/>
      <c r="BI40" s="925"/>
      <c r="BJ40" s="925"/>
      <c r="BK40" s="925"/>
      <c r="BL40" s="925"/>
      <c r="BM40" s="925"/>
      <c r="BN40" s="925"/>
      <c r="BO40" s="925"/>
      <c r="BP40" s="925"/>
      <c r="BQ40" s="925"/>
      <c r="BR40" s="925"/>
      <c r="BS40" s="925"/>
      <c r="BT40" s="925"/>
      <c r="BU40" s="925"/>
      <c r="BV40" s="932"/>
      <c r="BW40" s="932"/>
      <c r="BX40" s="932"/>
      <c r="BY40" s="932"/>
      <c r="BZ40" s="932"/>
      <c r="CA40" s="932"/>
      <c r="CB40" s="932"/>
      <c r="CC40" s="932"/>
      <c r="CD40" s="932"/>
      <c r="CE40" s="932"/>
      <c r="CF40" s="932"/>
      <c r="CG40" s="932"/>
      <c r="CH40" s="932"/>
      <c r="CI40" s="932"/>
      <c r="CJ40" s="925"/>
      <c r="CK40" s="925"/>
      <c r="CL40" s="925"/>
      <c r="CM40" s="925"/>
      <c r="CN40" s="925"/>
      <c r="CO40" s="925"/>
      <c r="CP40" s="925"/>
      <c r="CQ40" s="925"/>
      <c r="CR40" s="925"/>
      <c r="CS40" s="925"/>
      <c r="CT40" s="925"/>
      <c r="CU40" s="925"/>
      <c r="CV40" s="925"/>
      <c r="CW40" s="925"/>
      <c r="CX40" s="925"/>
      <c r="CY40" s="925"/>
      <c r="CZ40" s="925"/>
      <c r="DA40" s="925"/>
      <c r="DB40" s="925"/>
      <c r="DC40" s="925"/>
      <c r="DD40" s="925"/>
      <c r="DE40" s="925"/>
      <c r="DF40" s="925"/>
      <c r="DG40" s="925"/>
      <c r="DH40" s="925"/>
      <c r="DI40" s="925"/>
      <c r="DJ40" s="925"/>
      <c r="DK40" s="925"/>
      <c r="DL40" s="930"/>
      <c r="DM40" s="925"/>
      <c r="DN40" s="925"/>
      <c r="DO40" s="925"/>
      <c r="DP40" s="925"/>
      <c r="DQ40" s="925"/>
      <c r="DR40" s="925"/>
      <c r="DS40" s="925"/>
      <c r="DT40" s="925"/>
      <c r="DU40" s="925"/>
      <c r="DV40" s="925"/>
      <c r="DW40" s="925"/>
      <c r="DX40" s="925"/>
      <c r="DY40" s="925"/>
      <c r="DZ40" s="925"/>
      <c r="EA40" s="925"/>
      <c r="EB40" s="925"/>
      <c r="EC40" s="925"/>
      <c r="ED40" s="925"/>
      <c r="EE40" s="925"/>
      <c r="EF40" s="925"/>
      <c r="EG40" s="925"/>
      <c r="EH40" s="925"/>
      <c r="EI40" s="925"/>
      <c r="EJ40" s="925"/>
      <c r="EK40" s="925"/>
      <c r="EL40" s="925"/>
      <c r="EM40" s="931">
        <v>6127.7740097990245</v>
      </c>
      <c r="EN40" s="931"/>
      <c r="EO40" s="931"/>
      <c r="EP40" s="931"/>
      <c r="EQ40" s="931"/>
      <c r="ER40" s="931"/>
      <c r="ES40" s="931"/>
      <c r="ET40" s="931"/>
      <c r="EU40" s="931"/>
      <c r="EV40" s="931"/>
      <c r="EW40" s="931"/>
      <c r="EX40" s="931"/>
      <c r="EY40" s="931"/>
      <c r="EZ40" s="925"/>
      <c r="FA40" s="925"/>
      <c r="FB40" s="925"/>
      <c r="FC40" s="925"/>
      <c r="FD40" s="925"/>
      <c r="FE40" s="925"/>
      <c r="FF40" s="925"/>
      <c r="FG40" s="925"/>
      <c r="FH40" s="925"/>
      <c r="FI40" s="925"/>
      <c r="FJ40" s="925"/>
      <c r="FK40" s="925"/>
      <c r="FL40" s="925"/>
      <c r="FM40" s="925"/>
      <c r="FN40" s="925"/>
      <c r="FO40" s="925"/>
      <c r="FP40" s="925"/>
      <c r="FQ40" s="925"/>
      <c r="FR40" s="925"/>
      <c r="FS40" s="925"/>
      <c r="FT40" s="925"/>
      <c r="FU40" s="925"/>
      <c r="FV40" s="925"/>
      <c r="FW40" s="925"/>
      <c r="FX40" s="925"/>
      <c r="FY40" s="925"/>
    </row>
    <row r="42" spans="1:181">
      <c r="J42" s="326" t="s">
        <v>1202</v>
      </c>
      <c r="AC42" s="327"/>
      <c r="AD42" s="327"/>
      <c r="AE42" s="327"/>
      <c r="AF42" s="327"/>
      <c r="AG42" s="327"/>
      <c r="AH42" s="327"/>
      <c r="AI42" s="327"/>
      <c r="AJ42" s="327"/>
      <c r="AK42" s="327"/>
      <c r="AL42" s="327"/>
      <c r="AM42" s="327"/>
      <c r="AN42" s="327"/>
      <c r="AO42" s="327"/>
      <c r="AP42" s="327"/>
      <c r="AQ42" s="327"/>
      <c r="AR42" s="327"/>
      <c r="AS42" s="327"/>
      <c r="AT42" s="327"/>
      <c r="AU42" s="327"/>
      <c r="AW42" s="326" t="s">
        <v>1390</v>
      </c>
    </row>
  </sheetData>
  <mergeCells count="370">
    <mergeCell ref="A21:FY21"/>
    <mergeCell ref="A31:FR31"/>
    <mergeCell ref="DL20:DY20"/>
    <mergeCell ref="DZ20:EL20"/>
    <mergeCell ref="EM20:EY20"/>
    <mergeCell ref="EZ20:FL20"/>
    <mergeCell ref="FM20:FY20"/>
    <mergeCell ref="A10:FY10"/>
    <mergeCell ref="A20:H20"/>
    <mergeCell ref="J20:AQ20"/>
    <mergeCell ref="AR20:BF20"/>
    <mergeCell ref="BG20:BU20"/>
    <mergeCell ref="BV20:CI20"/>
    <mergeCell ref="CJ20:CW20"/>
    <mergeCell ref="CX20:DK20"/>
    <mergeCell ref="A19:H19"/>
    <mergeCell ref="J19:AQ19"/>
    <mergeCell ref="AR19:BF19"/>
    <mergeCell ref="BG19:BU19"/>
    <mergeCell ref="BV19:CI19"/>
    <mergeCell ref="CJ19:CW19"/>
    <mergeCell ref="CX19:DK19"/>
    <mergeCell ref="DL19:DY19"/>
    <mergeCell ref="DZ19:EL19"/>
    <mergeCell ref="EM19:EY19"/>
    <mergeCell ref="EZ19:FL19"/>
    <mergeCell ref="FM19:FY19"/>
    <mergeCell ref="EM18:EY18"/>
    <mergeCell ref="EZ18:FL18"/>
    <mergeCell ref="FM18:FY18"/>
    <mergeCell ref="A18:H18"/>
    <mergeCell ref="J18:AQ18"/>
    <mergeCell ref="AR18:BF18"/>
    <mergeCell ref="BG18:BU18"/>
    <mergeCell ref="BV18:CI18"/>
    <mergeCell ref="CJ18:CW18"/>
    <mergeCell ref="CX18:DK18"/>
    <mergeCell ref="DL18:DY18"/>
    <mergeCell ref="DZ18:EL18"/>
    <mergeCell ref="EM16:EY16"/>
    <mergeCell ref="EZ16:FL16"/>
    <mergeCell ref="FM16:FY16"/>
    <mergeCell ref="A17:H17"/>
    <mergeCell ref="J17:AQ17"/>
    <mergeCell ref="AR17:BF17"/>
    <mergeCell ref="BG17:BU17"/>
    <mergeCell ref="BV17:CI17"/>
    <mergeCell ref="CJ17:CW17"/>
    <mergeCell ref="CX17:DK17"/>
    <mergeCell ref="DL17:DY17"/>
    <mergeCell ref="DZ17:EL17"/>
    <mergeCell ref="EM17:EY17"/>
    <mergeCell ref="EZ17:FL17"/>
    <mergeCell ref="FM17:FY17"/>
    <mergeCell ref="A16:H16"/>
    <mergeCell ref="J16:AQ16"/>
    <mergeCell ref="AR16:BF16"/>
    <mergeCell ref="BG16:BU16"/>
    <mergeCell ref="BV16:CI16"/>
    <mergeCell ref="CJ16:CW16"/>
    <mergeCell ref="CX16:DK16"/>
    <mergeCell ref="DL16:DY16"/>
    <mergeCell ref="DZ16:EL16"/>
    <mergeCell ref="DL13:DY13"/>
    <mergeCell ref="DZ13:EL13"/>
    <mergeCell ref="A15:H15"/>
    <mergeCell ref="J15:AQ15"/>
    <mergeCell ref="AR15:BF15"/>
    <mergeCell ref="BG15:BU15"/>
    <mergeCell ref="BV15:CI15"/>
    <mergeCell ref="FM15:FY15"/>
    <mergeCell ref="CJ15:CW15"/>
    <mergeCell ref="CX15:DK15"/>
    <mergeCell ref="DL15:DY15"/>
    <mergeCell ref="DZ15:EL15"/>
    <mergeCell ref="EM15:EY15"/>
    <mergeCell ref="EZ15:FL15"/>
    <mergeCell ref="EM12:EY12"/>
    <mergeCell ref="EZ12:FL12"/>
    <mergeCell ref="EM13:EY13"/>
    <mergeCell ref="EZ13:FL13"/>
    <mergeCell ref="FM13:FY13"/>
    <mergeCell ref="A14:H14"/>
    <mergeCell ref="J14:AQ14"/>
    <mergeCell ref="AR14:BF14"/>
    <mergeCell ref="BG14:BU14"/>
    <mergeCell ref="BV14:CI14"/>
    <mergeCell ref="CJ14:CW14"/>
    <mergeCell ref="CX14:DK14"/>
    <mergeCell ref="DL14:DY14"/>
    <mergeCell ref="DZ14:EL14"/>
    <mergeCell ref="EM14:EY14"/>
    <mergeCell ref="EZ14:FL14"/>
    <mergeCell ref="FM14:FY14"/>
    <mergeCell ref="A13:H13"/>
    <mergeCell ref="J13:AQ13"/>
    <mergeCell ref="AR13:BF13"/>
    <mergeCell ref="BG13:BU13"/>
    <mergeCell ref="BV13:CI13"/>
    <mergeCell ref="CJ13:CW13"/>
    <mergeCell ref="CX13:DK13"/>
    <mergeCell ref="A40:H40"/>
    <mergeCell ref="J40:AQ40"/>
    <mergeCell ref="DL11:DY11"/>
    <mergeCell ref="DZ11:EL11"/>
    <mergeCell ref="EM11:EY11"/>
    <mergeCell ref="EZ11:FL11"/>
    <mergeCell ref="FM11:FY11"/>
    <mergeCell ref="A12:H12"/>
    <mergeCell ref="J12:AQ12"/>
    <mergeCell ref="AR12:BF12"/>
    <mergeCell ref="BG12:BU12"/>
    <mergeCell ref="BV12:CI12"/>
    <mergeCell ref="A11:H11"/>
    <mergeCell ref="J11:AQ11"/>
    <mergeCell ref="AR11:BF11"/>
    <mergeCell ref="BG11:BU11"/>
    <mergeCell ref="BV11:CI11"/>
    <mergeCell ref="CJ11:CW11"/>
    <mergeCell ref="CX11:DK11"/>
    <mergeCell ref="FM12:FY12"/>
    <mergeCell ref="CJ12:CW12"/>
    <mergeCell ref="CX12:DK12"/>
    <mergeCell ref="DL12:DY12"/>
    <mergeCell ref="DZ12:EL12"/>
    <mergeCell ref="CX39:DK39"/>
    <mergeCell ref="DL39:DY39"/>
    <mergeCell ref="DZ39:EL39"/>
    <mergeCell ref="EM39:EY39"/>
    <mergeCell ref="EZ39:FL39"/>
    <mergeCell ref="FM39:FY39"/>
    <mergeCell ref="A39:H39"/>
    <mergeCell ref="J39:AQ39"/>
    <mergeCell ref="AR39:BF39"/>
    <mergeCell ref="BG39:BU39"/>
    <mergeCell ref="BV39:CI39"/>
    <mergeCell ref="CJ39:CW39"/>
    <mergeCell ref="CX40:DK40"/>
    <mergeCell ref="DL40:DY40"/>
    <mergeCell ref="DZ40:EL40"/>
    <mergeCell ref="EM40:EY40"/>
    <mergeCell ref="EZ40:FL40"/>
    <mergeCell ref="FM40:FY40"/>
    <mergeCell ref="AR40:BF40"/>
    <mergeCell ref="BG40:BU40"/>
    <mergeCell ref="BV40:CI40"/>
    <mergeCell ref="CJ40:CW40"/>
    <mergeCell ref="CX38:DK38"/>
    <mergeCell ref="DL38:DY38"/>
    <mergeCell ref="DZ38:EL38"/>
    <mergeCell ref="EM38:EY38"/>
    <mergeCell ref="EZ38:FL38"/>
    <mergeCell ref="FM38:FY38"/>
    <mergeCell ref="A38:H38"/>
    <mergeCell ref="AR38:BF38"/>
    <mergeCell ref="BG38:BU38"/>
    <mergeCell ref="BV38:CI38"/>
    <mergeCell ref="CJ38:CW38"/>
    <mergeCell ref="CX37:DK37"/>
    <mergeCell ref="DL37:DY37"/>
    <mergeCell ref="DZ37:EL37"/>
    <mergeCell ref="EM37:EY37"/>
    <mergeCell ref="EZ37:FL37"/>
    <mergeCell ref="FM37:FY37"/>
    <mergeCell ref="A37:H37"/>
    <mergeCell ref="AR37:BF37"/>
    <mergeCell ref="BG37:BU37"/>
    <mergeCell ref="BV37:CI37"/>
    <mergeCell ref="CJ37:CW37"/>
    <mergeCell ref="CX36:DK36"/>
    <mergeCell ref="DL36:DY36"/>
    <mergeCell ref="DZ36:EL36"/>
    <mergeCell ref="EM36:EY36"/>
    <mergeCell ref="EZ36:FL36"/>
    <mergeCell ref="FM36:FY36"/>
    <mergeCell ref="A36:H36"/>
    <mergeCell ref="AR36:BF36"/>
    <mergeCell ref="BG36:BU36"/>
    <mergeCell ref="BV36:CI36"/>
    <mergeCell ref="CJ36:CW36"/>
    <mergeCell ref="EZ34:FL34"/>
    <mergeCell ref="FM34:FY34"/>
    <mergeCell ref="A34:H34"/>
    <mergeCell ref="AR34:BF34"/>
    <mergeCell ref="BG34:BU34"/>
    <mergeCell ref="BV34:CI34"/>
    <mergeCell ref="CJ34:CW34"/>
    <mergeCell ref="CX35:DK35"/>
    <mergeCell ref="DL35:DY35"/>
    <mergeCell ref="DZ35:EL35"/>
    <mergeCell ref="EM35:EY35"/>
    <mergeCell ref="EZ35:FL35"/>
    <mergeCell ref="FM35:FY35"/>
    <mergeCell ref="A35:H35"/>
    <mergeCell ref="AR35:BF35"/>
    <mergeCell ref="BG35:BU35"/>
    <mergeCell ref="BV35:CI35"/>
    <mergeCell ref="CJ35:CW35"/>
    <mergeCell ref="A33:H33"/>
    <mergeCell ref="J33:AQ33"/>
    <mergeCell ref="AR33:BF33"/>
    <mergeCell ref="BG33:BU33"/>
    <mergeCell ref="BV33:CI33"/>
    <mergeCell ref="CJ33:CW33"/>
    <mergeCell ref="CX34:DK34"/>
    <mergeCell ref="DL34:DY34"/>
    <mergeCell ref="DZ34:EL34"/>
    <mergeCell ref="A30:H30"/>
    <mergeCell ref="J30:AQ30"/>
    <mergeCell ref="AR30:BF30"/>
    <mergeCell ref="BG30:BU30"/>
    <mergeCell ref="BV30:CI30"/>
    <mergeCell ref="CJ30:CW30"/>
    <mergeCell ref="CX30:DK30"/>
    <mergeCell ref="CX32:DK32"/>
    <mergeCell ref="DL32:DY32"/>
    <mergeCell ref="A32:H32"/>
    <mergeCell ref="J32:AQ32"/>
    <mergeCell ref="AR32:BF32"/>
    <mergeCell ref="BG32:BU32"/>
    <mergeCell ref="BV32:CI32"/>
    <mergeCell ref="CJ32:CW32"/>
    <mergeCell ref="EM29:EY29"/>
    <mergeCell ref="EZ29:FL29"/>
    <mergeCell ref="FM29:FY29"/>
    <mergeCell ref="J34:AQ34"/>
    <mergeCell ref="J35:AQ35"/>
    <mergeCell ref="J36:AQ36"/>
    <mergeCell ref="J37:AQ37"/>
    <mergeCell ref="J38:AQ38"/>
    <mergeCell ref="DL30:DY30"/>
    <mergeCell ref="DZ30:EL30"/>
    <mergeCell ref="EM30:EY30"/>
    <mergeCell ref="EZ30:FL30"/>
    <mergeCell ref="FM30:FY30"/>
    <mergeCell ref="DZ32:EL32"/>
    <mergeCell ref="EM32:EY32"/>
    <mergeCell ref="EZ32:FL32"/>
    <mergeCell ref="FM32:FY32"/>
    <mergeCell ref="CX33:DK33"/>
    <mergeCell ref="DL33:DY33"/>
    <mergeCell ref="DZ33:EL33"/>
    <mergeCell ref="EM33:EY33"/>
    <mergeCell ref="EZ33:FL33"/>
    <mergeCell ref="FM33:FY33"/>
    <mergeCell ref="EM34:EY34"/>
    <mergeCell ref="A29:H29"/>
    <mergeCell ref="J29:AQ29"/>
    <mergeCell ref="AR29:BF29"/>
    <mergeCell ref="BG29:BU29"/>
    <mergeCell ref="BV29:CI29"/>
    <mergeCell ref="CJ29:CW29"/>
    <mergeCell ref="CX29:DK29"/>
    <mergeCell ref="DL29:DY29"/>
    <mergeCell ref="DZ29:EL29"/>
    <mergeCell ref="EM27:EY27"/>
    <mergeCell ref="EZ27:FL27"/>
    <mergeCell ref="FM27:FY27"/>
    <mergeCell ref="A28:H28"/>
    <mergeCell ref="J28:AQ28"/>
    <mergeCell ref="AR28:BF28"/>
    <mergeCell ref="BG28:BU28"/>
    <mergeCell ref="BV28:CI28"/>
    <mergeCell ref="CJ28:CW28"/>
    <mergeCell ref="CX28:DK28"/>
    <mergeCell ref="DL28:DY28"/>
    <mergeCell ref="DZ28:EL28"/>
    <mergeCell ref="EM28:EY28"/>
    <mergeCell ref="EZ28:FL28"/>
    <mergeCell ref="FM28:FY28"/>
    <mergeCell ref="A27:H27"/>
    <mergeCell ref="J27:AQ27"/>
    <mergeCell ref="AR27:BF27"/>
    <mergeCell ref="BG27:BU27"/>
    <mergeCell ref="BV27:CI27"/>
    <mergeCell ref="CJ27:CW27"/>
    <mergeCell ref="CX27:DK27"/>
    <mergeCell ref="DL27:DY27"/>
    <mergeCell ref="DZ27:EL27"/>
    <mergeCell ref="A26:H26"/>
    <mergeCell ref="J26:AQ26"/>
    <mergeCell ref="AR26:BF26"/>
    <mergeCell ref="BG26:BU26"/>
    <mergeCell ref="BV26:CI26"/>
    <mergeCell ref="FM26:FY26"/>
    <mergeCell ref="CJ26:CW26"/>
    <mergeCell ref="CX26:DK26"/>
    <mergeCell ref="DL26:DY26"/>
    <mergeCell ref="DZ26:EL26"/>
    <mergeCell ref="EM26:EY26"/>
    <mergeCell ref="EZ26:FL26"/>
    <mergeCell ref="EM24:EY24"/>
    <mergeCell ref="EZ24:FL24"/>
    <mergeCell ref="FM24:FY24"/>
    <mergeCell ref="A25:H25"/>
    <mergeCell ref="J25:AQ25"/>
    <mergeCell ref="AR25:BF25"/>
    <mergeCell ref="BG25:BU25"/>
    <mergeCell ref="BV25:CI25"/>
    <mergeCell ref="CJ25:CW25"/>
    <mergeCell ref="CX25:DK25"/>
    <mergeCell ref="DL25:DY25"/>
    <mergeCell ref="DZ25:EL25"/>
    <mergeCell ref="EM25:EY25"/>
    <mergeCell ref="EZ25:FL25"/>
    <mergeCell ref="FM25:FY25"/>
    <mergeCell ref="A24:H24"/>
    <mergeCell ref="J24:AQ24"/>
    <mergeCell ref="AR24:BF24"/>
    <mergeCell ref="BG24:BU24"/>
    <mergeCell ref="BV24:CI24"/>
    <mergeCell ref="CJ24:CW24"/>
    <mergeCell ref="CX24:DK24"/>
    <mergeCell ref="DL24:DY24"/>
    <mergeCell ref="DZ24:EL24"/>
    <mergeCell ref="DL22:DY22"/>
    <mergeCell ref="DZ22:EL22"/>
    <mergeCell ref="EM22:EY22"/>
    <mergeCell ref="EZ22:FL22"/>
    <mergeCell ref="FM22:FY22"/>
    <mergeCell ref="A23:H23"/>
    <mergeCell ref="J23:AQ23"/>
    <mergeCell ref="AR23:BF23"/>
    <mergeCell ref="BG23:BU23"/>
    <mergeCell ref="BV23:CI23"/>
    <mergeCell ref="A22:H22"/>
    <mergeCell ref="J22:AQ22"/>
    <mergeCell ref="AR22:BF22"/>
    <mergeCell ref="BG22:BU22"/>
    <mergeCell ref="BV22:CI22"/>
    <mergeCell ref="CJ22:CW22"/>
    <mergeCell ref="CX22:DK22"/>
    <mergeCell ref="FM23:FY23"/>
    <mergeCell ref="CJ23:CW23"/>
    <mergeCell ref="CX23:DK23"/>
    <mergeCell ref="DL23:DY23"/>
    <mergeCell ref="DZ23:EL23"/>
    <mergeCell ref="EM23:EY23"/>
    <mergeCell ref="EZ23:FL23"/>
    <mergeCell ref="CX9:DK9"/>
    <mergeCell ref="DL9:DY9"/>
    <mergeCell ref="DZ9:EL9"/>
    <mergeCell ref="EM9:EY9"/>
    <mergeCell ref="EZ9:FL9"/>
    <mergeCell ref="FM9:FY9"/>
    <mergeCell ref="A9:H9"/>
    <mergeCell ref="I9:AQ9"/>
    <mergeCell ref="AR9:BF9"/>
    <mergeCell ref="BG9:BU9"/>
    <mergeCell ref="BV9:CI9"/>
    <mergeCell ref="CJ9:CW9"/>
    <mergeCell ref="A5:H8"/>
    <mergeCell ref="I5:AQ8"/>
    <mergeCell ref="AR5:BF8"/>
    <mergeCell ref="BG5:BU8"/>
    <mergeCell ref="BV5:DK5"/>
    <mergeCell ref="DL5:EY5"/>
    <mergeCell ref="CJ8:CW8"/>
    <mergeCell ref="CX8:DK8"/>
    <mergeCell ref="A3:FY3"/>
    <mergeCell ref="EZ5:FL8"/>
    <mergeCell ref="FM5:FY8"/>
    <mergeCell ref="BV6:CI7"/>
    <mergeCell ref="CJ6:DK6"/>
    <mergeCell ref="DL6:DY8"/>
    <mergeCell ref="DZ6:EL8"/>
    <mergeCell ref="EM6:EY8"/>
    <mergeCell ref="CJ7:CW7"/>
    <mergeCell ref="CX7:DK7"/>
    <mergeCell ref="BV8:CI8"/>
  </mergeCells>
  <pageMargins left="0.7" right="0.7" top="0.75" bottom="0.75" header="0.3" footer="0.3"/>
  <pageSetup paperSize="9" scale="4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  <pageSetUpPr fitToPage="1"/>
  </sheetPr>
  <dimension ref="A1:KN45"/>
  <sheetViews>
    <sheetView view="pageBreakPreview" zoomScale="70" zoomScaleSheetLayoutView="70" workbookViewId="0">
      <pane xSplit="60" ySplit="7" topLeftCell="BI8" activePane="bottomRight" state="frozen"/>
      <selection pane="topRight" activeCell="BI1" sqref="BI1"/>
      <selection pane="bottomLeft" activeCell="A8" sqref="A8"/>
      <selection pane="bottomRight" sqref="A1:XFD1048576"/>
    </sheetView>
  </sheetViews>
  <sheetFormatPr defaultColWidth="0.85546875" defaultRowHeight="20.25"/>
  <cols>
    <col min="1" max="57" width="0.85546875" style="346"/>
    <col min="58" max="59" width="3.5703125" style="346" customWidth="1"/>
    <col min="60" max="74" width="0.85546875" style="346"/>
    <col min="75" max="75" width="8.28515625" style="346" customWidth="1"/>
    <col min="76" max="90" width="0.85546875" style="346"/>
    <col min="91" max="91" width="8.42578125" style="346" customWidth="1"/>
    <col min="92" max="92" width="1.42578125" style="346" customWidth="1"/>
    <col min="93" max="107" width="0.85546875" style="346"/>
    <col min="108" max="108" width="5.5703125" style="346" customWidth="1"/>
    <col min="109" max="123" width="0.85546875" style="346"/>
    <col min="124" max="124" width="5.5703125" style="346" customWidth="1"/>
    <col min="125" max="131" width="0.85546875" style="346"/>
    <col min="132" max="132" width="7" style="346" customWidth="1"/>
    <col min="133" max="133" width="3.85546875" style="346" customWidth="1"/>
    <col min="134" max="153" width="0.85546875" style="346"/>
    <col min="154" max="154" width="3.5703125" style="346" customWidth="1"/>
    <col min="155" max="169" width="0.85546875" style="346"/>
    <col min="170" max="170" width="8.7109375" style="346" customWidth="1"/>
    <col min="171" max="171" width="0.85546875" style="346"/>
    <col min="172" max="172" width="1.42578125" style="346" customWidth="1"/>
    <col min="173" max="187" width="0.85546875" style="346"/>
    <col min="188" max="188" width="8.7109375" style="346" customWidth="1"/>
    <col min="189" max="203" width="0.85546875" style="346"/>
    <col min="204" max="204" width="5.5703125" style="346" customWidth="1"/>
    <col min="205" max="218" width="0.85546875" style="346"/>
    <col min="219" max="219" width="12.42578125" style="346" customWidth="1"/>
    <col min="220" max="232" width="0.85546875" style="346"/>
    <col min="233" max="233" width="6.28515625" style="346" customWidth="1"/>
    <col min="234" max="250" width="0.85546875" style="346"/>
    <col min="251" max="251" width="7.7109375" style="346" customWidth="1"/>
    <col min="252" max="252" width="1.42578125" style="346" customWidth="1"/>
    <col min="253" max="266" width="0.85546875" style="346"/>
    <col min="267" max="267" width="3" style="346" customWidth="1"/>
    <col min="268" max="268" width="5" style="346" customWidth="1"/>
    <col min="269" max="283" width="0.85546875" style="346"/>
    <col min="284" max="284" width="5.5703125" style="346" customWidth="1"/>
    <col min="285" max="16384" width="0.85546875" style="346"/>
  </cols>
  <sheetData>
    <row r="1" spans="1:300">
      <c r="KN1" s="347" t="s">
        <v>322</v>
      </c>
    </row>
    <row r="3" spans="1:300">
      <c r="A3" s="941" t="s">
        <v>1224</v>
      </c>
      <c r="B3" s="941"/>
      <c r="C3" s="941"/>
      <c r="D3" s="941"/>
      <c r="E3" s="941"/>
      <c r="F3" s="941"/>
      <c r="G3" s="941"/>
      <c r="H3" s="941"/>
      <c r="I3" s="941"/>
      <c r="J3" s="941"/>
      <c r="K3" s="941"/>
      <c r="L3" s="941"/>
      <c r="M3" s="941"/>
      <c r="N3" s="941"/>
      <c r="O3" s="941"/>
      <c r="P3" s="941"/>
      <c r="Q3" s="941"/>
      <c r="R3" s="941"/>
      <c r="S3" s="941"/>
      <c r="T3" s="941"/>
      <c r="U3" s="941"/>
      <c r="V3" s="941"/>
      <c r="W3" s="941"/>
      <c r="X3" s="941"/>
      <c r="Y3" s="941"/>
      <c r="Z3" s="941"/>
      <c r="AA3" s="941"/>
      <c r="AB3" s="941"/>
      <c r="AC3" s="941"/>
      <c r="AD3" s="941"/>
      <c r="AE3" s="941"/>
      <c r="AF3" s="941"/>
      <c r="AG3" s="941"/>
      <c r="AH3" s="941"/>
      <c r="AI3" s="941"/>
      <c r="AJ3" s="941"/>
      <c r="AK3" s="941"/>
      <c r="AL3" s="941"/>
      <c r="AM3" s="941"/>
      <c r="AN3" s="941"/>
      <c r="AO3" s="941"/>
      <c r="AP3" s="941"/>
      <c r="AQ3" s="941"/>
      <c r="AR3" s="941"/>
      <c r="AS3" s="941"/>
      <c r="AT3" s="941"/>
      <c r="AU3" s="941"/>
      <c r="AV3" s="941"/>
      <c r="AW3" s="941"/>
      <c r="AX3" s="941"/>
      <c r="AY3" s="941"/>
      <c r="AZ3" s="941"/>
      <c r="BA3" s="941"/>
      <c r="BB3" s="941"/>
      <c r="BC3" s="941"/>
      <c r="BD3" s="941"/>
      <c r="BE3" s="941"/>
      <c r="BF3" s="941"/>
      <c r="BG3" s="941"/>
      <c r="BH3" s="941"/>
      <c r="BI3" s="941"/>
      <c r="BJ3" s="941"/>
      <c r="BK3" s="941"/>
      <c r="BL3" s="941"/>
      <c r="BM3" s="941"/>
      <c r="BN3" s="941"/>
      <c r="BO3" s="941"/>
      <c r="BP3" s="941"/>
      <c r="BQ3" s="941"/>
      <c r="BR3" s="941"/>
      <c r="BS3" s="941"/>
      <c r="BT3" s="941"/>
      <c r="BU3" s="941"/>
      <c r="BV3" s="941"/>
      <c r="BW3" s="941"/>
      <c r="BX3" s="941"/>
      <c r="BY3" s="941"/>
      <c r="BZ3" s="941"/>
      <c r="CA3" s="941"/>
      <c r="CB3" s="941"/>
      <c r="CC3" s="941"/>
      <c r="CD3" s="941"/>
      <c r="CE3" s="941"/>
      <c r="CF3" s="941"/>
      <c r="CG3" s="941"/>
      <c r="CH3" s="941"/>
      <c r="CI3" s="941"/>
      <c r="CJ3" s="941"/>
      <c r="CK3" s="941"/>
      <c r="CL3" s="941"/>
      <c r="CM3" s="941"/>
      <c r="CN3" s="941"/>
      <c r="CO3" s="941"/>
      <c r="CP3" s="941"/>
      <c r="CQ3" s="941"/>
      <c r="CR3" s="941"/>
      <c r="CS3" s="941"/>
      <c r="CT3" s="941"/>
      <c r="CU3" s="941"/>
      <c r="CV3" s="941"/>
      <c r="CW3" s="941"/>
      <c r="CX3" s="941"/>
      <c r="CY3" s="941"/>
      <c r="CZ3" s="941"/>
      <c r="DA3" s="941"/>
      <c r="DB3" s="941"/>
      <c r="DC3" s="941"/>
      <c r="DD3" s="941"/>
      <c r="DE3" s="941"/>
      <c r="DF3" s="941"/>
      <c r="DG3" s="941"/>
      <c r="DH3" s="941"/>
      <c r="DI3" s="941"/>
      <c r="DJ3" s="941"/>
      <c r="DK3" s="941"/>
      <c r="DL3" s="941"/>
      <c r="DM3" s="941"/>
      <c r="DN3" s="941"/>
      <c r="DO3" s="941"/>
      <c r="DP3" s="941"/>
      <c r="DQ3" s="941"/>
      <c r="DR3" s="941"/>
      <c r="DS3" s="941"/>
      <c r="DT3" s="941"/>
      <c r="DU3" s="941"/>
      <c r="DV3" s="941"/>
      <c r="DW3" s="941"/>
      <c r="DX3" s="941"/>
      <c r="DY3" s="941"/>
      <c r="DZ3" s="941"/>
      <c r="EA3" s="941"/>
      <c r="EB3" s="941"/>
      <c r="EC3" s="941"/>
      <c r="ED3" s="941"/>
      <c r="EE3" s="941"/>
      <c r="EF3" s="941"/>
      <c r="EG3" s="941"/>
      <c r="EH3" s="941"/>
      <c r="EI3" s="941"/>
      <c r="EJ3" s="941"/>
      <c r="EK3" s="941"/>
      <c r="EL3" s="941"/>
      <c r="EM3" s="941"/>
      <c r="EN3" s="941"/>
      <c r="EO3" s="941"/>
      <c r="EP3" s="941"/>
      <c r="EQ3" s="941"/>
      <c r="ER3" s="941"/>
      <c r="ES3" s="941"/>
      <c r="ET3" s="941"/>
      <c r="EU3" s="941"/>
      <c r="EV3" s="941"/>
      <c r="EW3" s="941"/>
      <c r="EX3" s="941"/>
      <c r="EY3" s="941"/>
      <c r="EZ3" s="941"/>
      <c r="FA3" s="941"/>
      <c r="FB3" s="941"/>
      <c r="FC3" s="941"/>
      <c r="FD3" s="941"/>
      <c r="FE3" s="941"/>
      <c r="FF3" s="941"/>
      <c r="FG3" s="941"/>
      <c r="FH3" s="941"/>
      <c r="FI3" s="941"/>
      <c r="FJ3" s="941"/>
      <c r="FK3" s="941"/>
      <c r="FL3" s="941"/>
      <c r="FM3" s="941"/>
      <c r="FN3" s="941"/>
      <c r="FO3" s="941"/>
      <c r="FP3" s="941"/>
      <c r="FQ3" s="941"/>
      <c r="FR3" s="941"/>
      <c r="FS3" s="941"/>
      <c r="FT3" s="941"/>
      <c r="FU3" s="941"/>
      <c r="FV3" s="941"/>
      <c r="FW3" s="941"/>
      <c r="FX3" s="941"/>
      <c r="FY3" s="941"/>
      <c r="FZ3" s="941"/>
      <c r="GA3" s="941"/>
      <c r="GB3" s="941"/>
      <c r="GC3" s="941"/>
      <c r="GD3" s="941"/>
      <c r="GE3" s="941"/>
      <c r="GF3" s="941"/>
      <c r="GG3" s="941"/>
      <c r="GH3" s="941"/>
      <c r="GI3" s="941"/>
      <c r="GJ3" s="941"/>
      <c r="GK3" s="941"/>
      <c r="GL3" s="941"/>
      <c r="GM3" s="941"/>
      <c r="GN3" s="941"/>
      <c r="GO3" s="941"/>
      <c r="GP3" s="941"/>
      <c r="GQ3" s="941"/>
      <c r="GR3" s="941"/>
      <c r="GS3" s="941"/>
      <c r="GT3" s="941"/>
      <c r="GU3" s="941"/>
      <c r="GV3" s="941"/>
      <c r="GW3" s="941"/>
      <c r="GX3" s="941"/>
      <c r="GY3" s="941"/>
      <c r="GZ3" s="941"/>
      <c r="HA3" s="941"/>
      <c r="HB3" s="941"/>
      <c r="HC3" s="941"/>
      <c r="HD3" s="941"/>
      <c r="HE3" s="941"/>
      <c r="HF3" s="941"/>
      <c r="HG3" s="941"/>
      <c r="HH3" s="941"/>
      <c r="HI3" s="941"/>
      <c r="HJ3" s="941"/>
      <c r="HK3" s="941"/>
      <c r="HL3" s="941"/>
      <c r="HM3" s="941"/>
      <c r="HN3" s="941"/>
      <c r="HO3" s="941"/>
      <c r="HP3" s="941"/>
      <c r="HQ3" s="941"/>
      <c r="HR3" s="941"/>
      <c r="HS3" s="941"/>
      <c r="HT3" s="941"/>
      <c r="HU3" s="941"/>
      <c r="HV3" s="941"/>
      <c r="HW3" s="941"/>
      <c r="HX3" s="941"/>
      <c r="HY3" s="941"/>
      <c r="HZ3" s="941"/>
      <c r="IA3" s="941"/>
      <c r="IB3" s="941"/>
      <c r="IC3" s="941"/>
      <c r="ID3" s="941"/>
      <c r="IE3" s="941"/>
      <c r="IF3" s="941"/>
      <c r="IG3" s="941"/>
      <c r="IH3" s="941"/>
      <c r="II3" s="941"/>
      <c r="IJ3" s="941"/>
      <c r="IK3" s="941"/>
      <c r="IL3" s="941"/>
      <c r="IM3" s="941"/>
      <c r="IN3" s="941"/>
      <c r="IO3" s="941"/>
      <c r="IP3" s="941"/>
      <c r="IQ3" s="941"/>
      <c r="IR3" s="941"/>
      <c r="IS3" s="941"/>
      <c r="IT3" s="941"/>
      <c r="IU3" s="941"/>
      <c r="IV3" s="941"/>
      <c r="IW3" s="941"/>
      <c r="IX3" s="941"/>
      <c r="IY3" s="941"/>
      <c r="IZ3" s="941"/>
      <c r="JA3" s="941"/>
      <c r="JB3" s="941"/>
      <c r="JC3" s="941"/>
      <c r="JD3" s="941"/>
      <c r="JE3" s="941"/>
      <c r="JF3" s="941"/>
      <c r="JG3" s="941"/>
      <c r="JH3" s="941"/>
      <c r="JI3" s="941"/>
      <c r="JJ3" s="941"/>
      <c r="JK3" s="941"/>
      <c r="JL3" s="941"/>
      <c r="JM3" s="941"/>
      <c r="JN3" s="941"/>
      <c r="JO3" s="941"/>
      <c r="JP3" s="941"/>
      <c r="JQ3" s="941"/>
      <c r="JR3" s="941"/>
      <c r="JS3" s="941"/>
      <c r="JT3" s="941"/>
      <c r="JU3" s="941"/>
      <c r="JV3" s="941"/>
      <c r="JW3" s="941"/>
      <c r="JX3" s="941"/>
      <c r="JY3" s="941"/>
      <c r="JZ3" s="941"/>
      <c r="KA3" s="941"/>
      <c r="KB3" s="941"/>
      <c r="KC3" s="941"/>
      <c r="KD3" s="941"/>
      <c r="KE3" s="941"/>
      <c r="KF3" s="941"/>
      <c r="KG3" s="941"/>
      <c r="KH3" s="941"/>
      <c r="KI3" s="941"/>
      <c r="KJ3" s="941"/>
      <c r="KK3" s="941"/>
      <c r="KL3" s="941"/>
      <c r="KM3" s="941"/>
      <c r="KN3" s="941"/>
    </row>
    <row r="4" spans="1:300" ht="21.75" customHeight="1">
      <c r="A4" s="348"/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  <c r="AP4" s="348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348"/>
      <c r="BD4" s="348"/>
      <c r="BE4" s="348"/>
      <c r="BF4" s="348"/>
      <c r="BG4" s="348"/>
      <c r="BH4" s="348"/>
      <c r="BI4" s="348"/>
      <c r="BJ4" s="348"/>
      <c r="BK4" s="348"/>
      <c r="BL4" s="348"/>
      <c r="BM4" s="348"/>
      <c r="BN4" s="348"/>
      <c r="BO4" s="348"/>
      <c r="BP4" s="348"/>
      <c r="BQ4" s="348"/>
      <c r="BR4" s="348"/>
      <c r="BS4" s="348"/>
      <c r="BT4" s="348"/>
      <c r="BU4" s="348"/>
      <c r="BV4" s="348"/>
      <c r="BW4" s="348"/>
      <c r="BX4" s="348"/>
      <c r="BY4" s="348"/>
      <c r="BZ4" s="348"/>
      <c r="CA4" s="348"/>
      <c r="CB4" s="348"/>
      <c r="CC4" s="348"/>
      <c r="CD4" s="348"/>
      <c r="CE4" s="348"/>
      <c r="CF4" s="348"/>
      <c r="CG4" s="348"/>
      <c r="CH4" s="348"/>
      <c r="CI4" s="348"/>
      <c r="CJ4" s="348"/>
      <c r="CK4" s="348"/>
      <c r="CL4" s="348"/>
      <c r="CM4" s="348"/>
      <c r="CN4" s="348"/>
      <c r="CO4" s="348"/>
      <c r="CP4" s="348"/>
      <c r="CQ4" s="348"/>
      <c r="CR4" s="348"/>
      <c r="CS4" s="348"/>
      <c r="CT4" s="348"/>
      <c r="CU4" s="348"/>
      <c r="CV4" s="348"/>
      <c r="CW4" s="348"/>
      <c r="CX4" s="348"/>
      <c r="CY4" s="348"/>
      <c r="CZ4" s="348"/>
      <c r="DA4" s="348"/>
      <c r="DB4" s="348"/>
      <c r="DC4" s="348"/>
      <c r="DD4" s="348"/>
      <c r="DE4" s="348"/>
      <c r="DF4" s="348"/>
      <c r="DG4" s="348"/>
      <c r="DH4" s="348"/>
      <c r="DI4" s="348"/>
      <c r="DJ4" s="348"/>
      <c r="DK4" s="348"/>
      <c r="DL4" s="348"/>
      <c r="DM4" s="348"/>
      <c r="DN4" s="348"/>
      <c r="DO4" s="348"/>
      <c r="DP4" s="348"/>
      <c r="DQ4" s="348"/>
      <c r="DR4" s="348"/>
      <c r="DS4" s="348"/>
      <c r="DT4" s="348"/>
      <c r="DU4" s="348"/>
      <c r="DV4" s="348"/>
      <c r="DW4" s="348"/>
      <c r="DX4" s="348"/>
      <c r="DY4" s="348"/>
      <c r="DZ4" s="348"/>
      <c r="EA4" s="348"/>
      <c r="EB4" s="348"/>
      <c r="EC4" s="348"/>
      <c r="ED4" s="348"/>
      <c r="EE4" s="348"/>
      <c r="EF4" s="348"/>
      <c r="EG4" s="348"/>
      <c r="EH4" s="348"/>
      <c r="EI4" s="348"/>
      <c r="EJ4" s="348"/>
      <c r="EK4" s="348"/>
      <c r="EL4" s="348"/>
      <c r="EM4" s="348"/>
      <c r="EN4" s="348"/>
      <c r="EO4" s="348"/>
      <c r="EP4" s="348"/>
      <c r="EQ4" s="348"/>
      <c r="ER4" s="348"/>
      <c r="ES4" s="348"/>
      <c r="ET4" s="348"/>
      <c r="EU4" s="348"/>
      <c r="EV4" s="348"/>
      <c r="EW4" s="348"/>
      <c r="EX4" s="348"/>
      <c r="EY4" s="348"/>
      <c r="EZ4" s="348"/>
      <c r="FA4" s="348"/>
      <c r="FB4" s="348"/>
      <c r="FC4" s="348"/>
      <c r="FD4" s="348"/>
      <c r="FE4" s="348"/>
      <c r="FF4" s="348"/>
      <c r="FG4" s="348"/>
      <c r="FH4" s="348"/>
      <c r="FI4" s="348"/>
      <c r="FJ4" s="348"/>
      <c r="FK4" s="348"/>
      <c r="FL4" s="348"/>
      <c r="FM4" s="348"/>
      <c r="FN4" s="348"/>
      <c r="FO4" s="348"/>
      <c r="FP4" s="348"/>
      <c r="FQ4" s="348"/>
      <c r="FR4" s="348"/>
      <c r="FS4" s="348"/>
      <c r="FT4" s="348"/>
      <c r="FU4" s="348"/>
      <c r="FV4" s="348"/>
      <c r="FW4" s="348"/>
      <c r="FX4" s="348"/>
      <c r="FY4" s="348"/>
      <c r="FZ4" s="348"/>
      <c r="GA4" s="348"/>
      <c r="GB4" s="348"/>
      <c r="GC4" s="348"/>
      <c r="GD4" s="348"/>
      <c r="GE4" s="348"/>
      <c r="GF4" s="348"/>
      <c r="GG4" s="348"/>
      <c r="GH4" s="348"/>
      <c r="GI4" s="348"/>
      <c r="GJ4" s="348"/>
      <c r="GK4" s="348"/>
      <c r="GL4" s="348"/>
      <c r="GM4" s="348"/>
      <c r="GN4" s="348"/>
      <c r="GO4" s="348"/>
      <c r="GP4" s="348"/>
      <c r="GQ4" s="348"/>
      <c r="GR4" s="348"/>
      <c r="GS4" s="348"/>
      <c r="GT4" s="348"/>
      <c r="GU4" s="348"/>
      <c r="GV4" s="348"/>
      <c r="GW4" s="348"/>
      <c r="GX4" s="348"/>
      <c r="GY4" s="348"/>
      <c r="GZ4" s="348"/>
      <c r="HA4" s="348"/>
      <c r="HB4" s="348"/>
      <c r="HC4" s="348"/>
      <c r="HD4" s="348"/>
      <c r="HE4" s="348"/>
      <c r="HF4" s="348"/>
      <c r="HG4" s="348"/>
      <c r="HH4" s="348"/>
      <c r="HI4" s="348"/>
      <c r="HJ4" s="348"/>
      <c r="HK4" s="348"/>
      <c r="HL4" s="348"/>
      <c r="HM4" s="348"/>
      <c r="HN4" s="348"/>
      <c r="HO4" s="348"/>
      <c r="HP4" s="348"/>
      <c r="HQ4" s="348"/>
      <c r="HR4" s="348"/>
      <c r="HS4" s="348"/>
      <c r="HT4" s="348"/>
      <c r="HU4" s="348"/>
      <c r="HV4" s="348"/>
      <c r="HW4" s="348"/>
      <c r="HX4" s="348"/>
      <c r="HY4" s="348"/>
      <c r="HZ4" s="348"/>
      <c r="IA4" s="348"/>
      <c r="IB4" s="348"/>
      <c r="IC4" s="348"/>
      <c r="ID4" s="348"/>
      <c r="IE4" s="348"/>
      <c r="IF4" s="348"/>
      <c r="IG4" s="348"/>
      <c r="IH4" s="348"/>
      <c r="II4" s="348"/>
      <c r="IJ4" s="348"/>
      <c r="IK4" s="348"/>
      <c r="IL4" s="348"/>
      <c r="IM4" s="348"/>
      <c r="IN4" s="348"/>
      <c r="IO4" s="348"/>
      <c r="IP4" s="348"/>
      <c r="IQ4" s="348"/>
      <c r="IR4" s="348"/>
      <c r="IS4" s="348"/>
      <c r="IT4" s="348"/>
      <c r="IU4" s="348"/>
      <c r="IV4" s="348"/>
      <c r="IW4" s="348"/>
      <c r="IX4" s="348"/>
      <c r="IY4" s="348"/>
      <c r="IZ4" s="348"/>
      <c r="JA4" s="348"/>
      <c r="JB4" s="348"/>
      <c r="JC4" s="348"/>
      <c r="JD4" s="348"/>
      <c r="JE4" s="348"/>
      <c r="JF4" s="348"/>
      <c r="JG4" s="348"/>
      <c r="JH4" s="348"/>
      <c r="JI4" s="348"/>
      <c r="JJ4" s="348"/>
      <c r="JK4" s="348"/>
      <c r="JL4" s="348"/>
      <c r="JM4" s="348"/>
      <c r="JN4" s="348"/>
      <c r="JO4" s="348"/>
      <c r="JP4" s="348"/>
      <c r="JQ4" s="348"/>
      <c r="JR4" s="348"/>
      <c r="JS4" s="348"/>
      <c r="JT4" s="348"/>
      <c r="JU4" s="348"/>
      <c r="JV4" s="348"/>
      <c r="JW4" s="348"/>
      <c r="JX4" s="348"/>
      <c r="JY4" s="348"/>
      <c r="JZ4" s="348"/>
      <c r="KA4" s="348"/>
      <c r="KB4" s="348"/>
      <c r="KC4" s="348"/>
      <c r="KD4" s="348"/>
      <c r="KE4" s="348"/>
      <c r="KF4" s="348"/>
      <c r="KG4" s="348"/>
      <c r="KH4" s="348"/>
      <c r="KI4" s="348"/>
      <c r="KJ4" s="348"/>
      <c r="KK4" s="348"/>
      <c r="KL4" s="348"/>
      <c r="KM4" s="348"/>
      <c r="KN4" s="348"/>
    </row>
    <row r="5" spans="1:300" s="350" customFormat="1" ht="27.75" customHeight="1">
      <c r="A5" s="935" t="s">
        <v>301</v>
      </c>
      <c r="B5" s="936"/>
      <c r="C5" s="936"/>
      <c r="D5" s="936"/>
      <c r="E5" s="936"/>
      <c r="F5" s="936"/>
      <c r="G5" s="950"/>
      <c r="H5" s="935" t="s">
        <v>302</v>
      </c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349"/>
      <c r="BI5" s="939" t="s">
        <v>1383</v>
      </c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39"/>
      <c r="CW5" s="939"/>
      <c r="CX5" s="939"/>
      <c r="CY5" s="939"/>
      <c r="CZ5" s="939"/>
      <c r="DA5" s="939"/>
      <c r="DB5" s="939"/>
      <c r="DC5" s="939"/>
      <c r="DD5" s="939"/>
      <c r="DE5" s="940" t="s">
        <v>303</v>
      </c>
      <c r="DF5" s="940"/>
      <c r="DG5" s="940"/>
      <c r="DH5" s="940"/>
      <c r="DI5" s="940"/>
      <c r="DJ5" s="940"/>
      <c r="DK5" s="940"/>
      <c r="DL5" s="940"/>
      <c r="DM5" s="940"/>
      <c r="DN5" s="940"/>
      <c r="DO5" s="940"/>
      <c r="DP5" s="940"/>
      <c r="DQ5" s="940"/>
      <c r="DR5" s="940"/>
      <c r="DS5" s="940"/>
      <c r="DT5" s="940"/>
      <c r="DU5" s="940" t="s">
        <v>304</v>
      </c>
      <c r="DV5" s="940"/>
      <c r="DW5" s="940"/>
      <c r="DX5" s="940"/>
      <c r="DY5" s="940"/>
      <c r="DZ5" s="940"/>
      <c r="EA5" s="940"/>
      <c r="EB5" s="940"/>
      <c r="EC5" s="940"/>
      <c r="ED5" s="940"/>
      <c r="EE5" s="940"/>
      <c r="EF5" s="940"/>
      <c r="EG5" s="940"/>
      <c r="EH5" s="940"/>
      <c r="EI5" s="940"/>
      <c r="EJ5" s="940"/>
      <c r="EK5" s="939" t="s">
        <v>1384</v>
      </c>
      <c r="EL5" s="939"/>
      <c r="EM5" s="939"/>
      <c r="EN5" s="939"/>
      <c r="EO5" s="939"/>
      <c r="EP5" s="939"/>
      <c r="EQ5" s="939"/>
      <c r="ER5" s="939"/>
      <c r="ES5" s="939"/>
      <c r="ET5" s="939"/>
      <c r="EU5" s="939"/>
      <c r="EV5" s="939"/>
      <c r="EW5" s="939"/>
      <c r="EX5" s="939"/>
      <c r="EY5" s="939"/>
      <c r="EZ5" s="939"/>
      <c r="FA5" s="939"/>
      <c r="FB5" s="939"/>
      <c r="FC5" s="939"/>
      <c r="FD5" s="939"/>
      <c r="FE5" s="939"/>
      <c r="FF5" s="939"/>
      <c r="FG5" s="939"/>
      <c r="FH5" s="939"/>
      <c r="FI5" s="939"/>
      <c r="FJ5" s="939"/>
      <c r="FK5" s="939"/>
      <c r="FL5" s="939"/>
      <c r="FM5" s="939"/>
      <c r="FN5" s="939"/>
      <c r="FO5" s="939"/>
      <c r="FP5" s="939"/>
      <c r="FQ5" s="939"/>
      <c r="FR5" s="939"/>
      <c r="FS5" s="939"/>
      <c r="FT5" s="939"/>
      <c r="FU5" s="939"/>
      <c r="FV5" s="939"/>
      <c r="FW5" s="939"/>
      <c r="FX5" s="939"/>
      <c r="FY5" s="939"/>
      <c r="FZ5" s="939"/>
      <c r="GA5" s="939"/>
      <c r="GB5" s="939"/>
      <c r="GC5" s="939"/>
      <c r="GD5" s="939"/>
      <c r="GE5" s="939"/>
      <c r="GF5" s="939"/>
      <c r="GG5" s="940" t="s">
        <v>303</v>
      </c>
      <c r="GH5" s="940"/>
      <c r="GI5" s="940"/>
      <c r="GJ5" s="940"/>
      <c r="GK5" s="940"/>
      <c r="GL5" s="940"/>
      <c r="GM5" s="940"/>
      <c r="GN5" s="940"/>
      <c r="GO5" s="940"/>
      <c r="GP5" s="940"/>
      <c r="GQ5" s="940"/>
      <c r="GR5" s="940"/>
      <c r="GS5" s="940"/>
      <c r="GT5" s="940"/>
      <c r="GU5" s="940"/>
      <c r="GV5" s="940"/>
      <c r="GW5" s="940" t="s">
        <v>304</v>
      </c>
      <c r="GX5" s="940"/>
      <c r="GY5" s="940"/>
      <c r="GZ5" s="940"/>
      <c r="HA5" s="940"/>
      <c r="HB5" s="940"/>
      <c r="HC5" s="940"/>
      <c r="HD5" s="940"/>
      <c r="HE5" s="940"/>
      <c r="HF5" s="940"/>
      <c r="HG5" s="940"/>
      <c r="HH5" s="940"/>
      <c r="HI5" s="940"/>
      <c r="HJ5" s="940"/>
      <c r="HK5" s="940"/>
      <c r="HL5" s="940"/>
      <c r="HM5" s="939" t="s">
        <v>1336</v>
      </c>
      <c r="HN5" s="939"/>
      <c r="HO5" s="939"/>
      <c r="HP5" s="939"/>
      <c r="HQ5" s="939"/>
      <c r="HR5" s="939"/>
      <c r="HS5" s="939"/>
      <c r="HT5" s="939"/>
      <c r="HU5" s="939"/>
      <c r="HV5" s="939"/>
      <c r="HW5" s="939"/>
      <c r="HX5" s="939"/>
      <c r="HY5" s="939"/>
      <c r="HZ5" s="939"/>
      <c r="IA5" s="939"/>
      <c r="IB5" s="939"/>
      <c r="IC5" s="939"/>
      <c r="ID5" s="939"/>
      <c r="IE5" s="939"/>
      <c r="IF5" s="939"/>
      <c r="IG5" s="939"/>
      <c r="IH5" s="939"/>
      <c r="II5" s="939"/>
      <c r="IJ5" s="939"/>
      <c r="IK5" s="939"/>
      <c r="IL5" s="939"/>
      <c r="IM5" s="939"/>
      <c r="IN5" s="939"/>
      <c r="IO5" s="939"/>
      <c r="IP5" s="939"/>
      <c r="IQ5" s="939"/>
      <c r="IR5" s="939"/>
      <c r="IS5" s="939"/>
      <c r="IT5" s="939"/>
      <c r="IU5" s="939"/>
      <c r="IV5" s="939"/>
      <c r="IW5" s="939"/>
      <c r="IX5" s="939"/>
      <c r="IY5" s="939"/>
      <c r="IZ5" s="939"/>
      <c r="JA5" s="939"/>
      <c r="JB5" s="939"/>
      <c r="JC5" s="939"/>
      <c r="JD5" s="939"/>
      <c r="JE5" s="939"/>
      <c r="JF5" s="939"/>
      <c r="JG5" s="939"/>
      <c r="JH5" s="939"/>
      <c r="JI5" s="940" t="s">
        <v>303</v>
      </c>
      <c r="JJ5" s="940"/>
      <c r="JK5" s="940"/>
      <c r="JL5" s="940"/>
      <c r="JM5" s="940"/>
      <c r="JN5" s="940"/>
      <c r="JO5" s="940"/>
      <c r="JP5" s="940"/>
      <c r="JQ5" s="940"/>
      <c r="JR5" s="940"/>
      <c r="JS5" s="940"/>
      <c r="JT5" s="940"/>
      <c r="JU5" s="940"/>
      <c r="JV5" s="940"/>
      <c r="JW5" s="940"/>
      <c r="JX5" s="940"/>
      <c r="JY5" s="940" t="s">
        <v>304</v>
      </c>
      <c r="JZ5" s="940"/>
      <c r="KA5" s="940"/>
      <c r="KB5" s="940"/>
      <c r="KC5" s="940"/>
      <c r="KD5" s="940"/>
      <c r="KE5" s="940"/>
      <c r="KF5" s="940"/>
      <c r="KG5" s="940"/>
      <c r="KH5" s="940"/>
      <c r="KI5" s="940"/>
      <c r="KJ5" s="940"/>
      <c r="KK5" s="940"/>
      <c r="KL5" s="940"/>
      <c r="KM5" s="940"/>
      <c r="KN5" s="940"/>
    </row>
    <row r="6" spans="1:300" s="350" customFormat="1" ht="43.5" customHeight="1">
      <c r="A6" s="937"/>
      <c r="B6" s="938"/>
      <c r="C6" s="938"/>
      <c r="D6" s="938"/>
      <c r="E6" s="938"/>
      <c r="F6" s="938"/>
      <c r="G6" s="951"/>
      <c r="H6" s="937"/>
      <c r="I6" s="938"/>
      <c r="J6" s="938"/>
      <c r="K6" s="938"/>
      <c r="L6" s="938"/>
      <c r="M6" s="938"/>
      <c r="N6" s="938"/>
      <c r="O6" s="938"/>
      <c r="P6" s="938"/>
      <c r="Q6" s="938"/>
      <c r="R6" s="938"/>
      <c r="S6" s="938"/>
      <c r="T6" s="938"/>
      <c r="U6" s="938"/>
      <c r="V6" s="938"/>
      <c r="W6" s="938"/>
      <c r="X6" s="938"/>
      <c r="Y6" s="938"/>
      <c r="Z6" s="938"/>
      <c r="AA6" s="938"/>
      <c r="AB6" s="938"/>
      <c r="AC6" s="938"/>
      <c r="AD6" s="938"/>
      <c r="AE6" s="938"/>
      <c r="AF6" s="938"/>
      <c r="AG6" s="938"/>
      <c r="AH6" s="938"/>
      <c r="AI6" s="938"/>
      <c r="AJ6" s="938"/>
      <c r="AK6" s="938"/>
      <c r="AL6" s="938"/>
      <c r="AM6" s="938"/>
      <c r="AN6" s="938"/>
      <c r="AO6" s="938"/>
      <c r="AP6" s="938"/>
      <c r="AQ6" s="938"/>
      <c r="AR6" s="938"/>
      <c r="AS6" s="938"/>
      <c r="AT6" s="938"/>
      <c r="AU6" s="938"/>
      <c r="AV6" s="938"/>
      <c r="AW6" s="938"/>
      <c r="AX6" s="938"/>
      <c r="AY6" s="938"/>
      <c r="AZ6" s="938"/>
      <c r="BA6" s="938"/>
      <c r="BB6" s="938"/>
      <c r="BC6" s="938"/>
      <c r="BD6" s="938"/>
      <c r="BE6" s="938"/>
      <c r="BF6" s="938"/>
      <c r="BG6" s="938"/>
      <c r="BH6" s="351"/>
      <c r="BI6" s="939" t="s">
        <v>305</v>
      </c>
      <c r="BJ6" s="939"/>
      <c r="BK6" s="939"/>
      <c r="BL6" s="939"/>
      <c r="BM6" s="939"/>
      <c r="BN6" s="939"/>
      <c r="BO6" s="939"/>
      <c r="BP6" s="939"/>
      <c r="BQ6" s="939"/>
      <c r="BR6" s="939"/>
      <c r="BS6" s="939"/>
      <c r="BT6" s="939"/>
      <c r="BU6" s="939"/>
      <c r="BV6" s="939"/>
      <c r="BW6" s="939"/>
      <c r="BX6" s="939"/>
      <c r="BY6" s="939" t="s">
        <v>306</v>
      </c>
      <c r="BZ6" s="939"/>
      <c r="CA6" s="939"/>
      <c r="CB6" s="939"/>
      <c r="CC6" s="939"/>
      <c r="CD6" s="939"/>
      <c r="CE6" s="939"/>
      <c r="CF6" s="939"/>
      <c r="CG6" s="939"/>
      <c r="CH6" s="939"/>
      <c r="CI6" s="939"/>
      <c r="CJ6" s="939"/>
      <c r="CK6" s="939"/>
      <c r="CL6" s="939"/>
      <c r="CM6" s="939"/>
      <c r="CN6" s="939"/>
      <c r="CO6" s="939" t="s">
        <v>307</v>
      </c>
      <c r="CP6" s="939"/>
      <c r="CQ6" s="939"/>
      <c r="CR6" s="939"/>
      <c r="CS6" s="939"/>
      <c r="CT6" s="939"/>
      <c r="CU6" s="939"/>
      <c r="CV6" s="939"/>
      <c r="CW6" s="939"/>
      <c r="CX6" s="939"/>
      <c r="CY6" s="939"/>
      <c r="CZ6" s="939"/>
      <c r="DA6" s="939"/>
      <c r="DB6" s="939"/>
      <c r="DC6" s="939"/>
      <c r="DD6" s="939"/>
      <c r="DE6" s="940"/>
      <c r="DF6" s="940"/>
      <c r="DG6" s="940"/>
      <c r="DH6" s="940"/>
      <c r="DI6" s="940"/>
      <c r="DJ6" s="940"/>
      <c r="DK6" s="940"/>
      <c r="DL6" s="940"/>
      <c r="DM6" s="940"/>
      <c r="DN6" s="940"/>
      <c r="DO6" s="940"/>
      <c r="DP6" s="940"/>
      <c r="DQ6" s="940"/>
      <c r="DR6" s="940"/>
      <c r="DS6" s="940"/>
      <c r="DT6" s="940"/>
      <c r="DU6" s="940"/>
      <c r="DV6" s="940"/>
      <c r="DW6" s="940"/>
      <c r="DX6" s="940"/>
      <c r="DY6" s="940"/>
      <c r="DZ6" s="940"/>
      <c r="EA6" s="940"/>
      <c r="EB6" s="940"/>
      <c r="EC6" s="940"/>
      <c r="ED6" s="940"/>
      <c r="EE6" s="940"/>
      <c r="EF6" s="940"/>
      <c r="EG6" s="940"/>
      <c r="EH6" s="940"/>
      <c r="EI6" s="940"/>
      <c r="EJ6" s="940"/>
      <c r="EK6" s="939" t="s">
        <v>305</v>
      </c>
      <c r="EL6" s="939"/>
      <c r="EM6" s="939"/>
      <c r="EN6" s="939"/>
      <c r="EO6" s="939"/>
      <c r="EP6" s="939"/>
      <c r="EQ6" s="939"/>
      <c r="ER6" s="939"/>
      <c r="ES6" s="939"/>
      <c r="ET6" s="939"/>
      <c r="EU6" s="939"/>
      <c r="EV6" s="939"/>
      <c r="EW6" s="939"/>
      <c r="EX6" s="939"/>
      <c r="EY6" s="939"/>
      <c r="EZ6" s="939"/>
      <c r="FA6" s="939" t="s">
        <v>306</v>
      </c>
      <c r="FB6" s="939"/>
      <c r="FC6" s="939"/>
      <c r="FD6" s="939"/>
      <c r="FE6" s="939"/>
      <c r="FF6" s="939"/>
      <c r="FG6" s="939"/>
      <c r="FH6" s="939"/>
      <c r="FI6" s="939"/>
      <c r="FJ6" s="939"/>
      <c r="FK6" s="939"/>
      <c r="FL6" s="939"/>
      <c r="FM6" s="939"/>
      <c r="FN6" s="939"/>
      <c r="FO6" s="939"/>
      <c r="FP6" s="939"/>
      <c r="FQ6" s="939" t="s">
        <v>307</v>
      </c>
      <c r="FR6" s="939"/>
      <c r="FS6" s="939"/>
      <c r="FT6" s="939"/>
      <c r="FU6" s="939"/>
      <c r="FV6" s="939"/>
      <c r="FW6" s="939"/>
      <c r="FX6" s="939"/>
      <c r="FY6" s="939"/>
      <c r="FZ6" s="939"/>
      <c r="GA6" s="939"/>
      <c r="GB6" s="939"/>
      <c r="GC6" s="939"/>
      <c r="GD6" s="939"/>
      <c r="GE6" s="939"/>
      <c r="GF6" s="939"/>
      <c r="GG6" s="940"/>
      <c r="GH6" s="940"/>
      <c r="GI6" s="940"/>
      <c r="GJ6" s="940"/>
      <c r="GK6" s="940"/>
      <c r="GL6" s="940"/>
      <c r="GM6" s="940"/>
      <c r="GN6" s="940"/>
      <c r="GO6" s="940"/>
      <c r="GP6" s="940"/>
      <c r="GQ6" s="940"/>
      <c r="GR6" s="940"/>
      <c r="GS6" s="940"/>
      <c r="GT6" s="940"/>
      <c r="GU6" s="940"/>
      <c r="GV6" s="940"/>
      <c r="GW6" s="940"/>
      <c r="GX6" s="940"/>
      <c r="GY6" s="940"/>
      <c r="GZ6" s="940"/>
      <c r="HA6" s="940"/>
      <c r="HB6" s="940"/>
      <c r="HC6" s="940"/>
      <c r="HD6" s="940"/>
      <c r="HE6" s="940"/>
      <c r="HF6" s="940"/>
      <c r="HG6" s="940"/>
      <c r="HH6" s="940"/>
      <c r="HI6" s="940"/>
      <c r="HJ6" s="940"/>
      <c r="HK6" s="940"/>
      <c r="HL6" s="940"/>
      <c r="HM6" s="939" t="s">
        <v>305</v>
      </c>
      <c r="HN6" s="939"/>
      <c r="HO6" s="939"/>
      <c r="HP6" s="939"/>
      <c r="HQ6" s="939"/>
      <c r="HR6" s="939"/>
      <c r="HS6" s="939"/>
      <c r="HT6" s="939"/>
      <c r="HU6" s="939"/>
      <c r="HV6" s="939"/>
      <c r="HW6" s="939"/>
      <c r="HX6" s="939"/>
      <c r="HY6" s="939"/>
      <c r="HZ6" s="939"/>
      <c r="IA6" s="939"/>
      <c r="IB6" s="939"/>
      <c r="IC6" s="942" t="s">
        <v>306</v>
      </c>
      <c r="ID6" s="943"/>
      <c r="IE6" s="943"/>
      <c r="IF6" s="943"/>
      <c r="IG6" s="943"/>
      <c r="IH6" s="943"/>
      <c r="II6" s="943"/>
      <c r="IJ6" s="943"/>
      <c r="IK6" s="943"/>
      <c r="IL6" s="943"/>
      <c r="IM6" s="943"/>
      <c r="IN6" s="943"/>
      <c r="IO6" s="943"/>
      <c r="IP6" s="943"/>
      <c r="IQ6" s="943"/>
      <c r="IR6" s="944"/>
      <c r="IS6" s="939" t="s">
        <v>307</v>
      </c>
      <c r="IT6" s="939"/>
      <c r="IU6" s="939"/>
      <c r="IV6" s="939"/>
      <c r="IW6" s="939"/>
      <c r="IX6" s="939"/>
      <c r="IY6" s="939"/>
      <c r="IZ6" s="939"/>
      <c r="JA6" s="939"/>
      <c r="JB6" s="939"/>
      <c r="JC6" s="939"/>
      <c r="JD6" s="939"/>
      <c r="JE6" s="939"/>
      <c r="JF6" s="939"/>
      <c r="JG6" s="939"/>
      <c r="JH6" s="939"/>
      <c r="JI6" s="940"/>
      <c r="JJ6" s="940"/>
      <c r="JK6" s="940"/>
      <c r="JL6" s="940"/>
      <c r="JM6" s="940"/>
      <c r="JN6" s="940"/>
      <c r="JO6" s="940"/>
      <c r="JP6" s="940"/>
      <c r="JQ6" s="940"/>
      <c r="JR6" s="940"/>
      <c r="JS6" s="940"/>
      <c r="JT6" s="940"/>
      <c r="JU6" s="940"/>
      <c r="JV6" s="940"/>
      <c r="JW6" s="940"/>
      <c r="JX6" s="940"/>
      <c r="JY6" s="940"/>
      <c r="JZ6" s="940"/>
      <c r="KA6" s="940"/>
      <c r="KB6" s="940"/>
      <c r="KC6" s="940"/>
      <c r="KD6" s="940"/>
      <c r="KE6" s="940"/>
      <c r="KF6" s="940"/>
      <c r="KG6" s="940"/>
      <c r="KH6" s="940"/>
      <c r="KI6" s="940"/>
      <c r="KJ6" s="940"/>
      <c r="KK6" s="940"/>
      <c r="KL6" s="940"/>
      <c r="KM6" s="940"/>
      <c r="KN6" s="940"/>
    </row>
    <row r="7" spans="1:300" ht="24">
      <c r="A7" s="945"/>
      <c r="B7" s="945"/>
      <c r="C7" s="945"/>
      <c r="D7" s="945"/>
      <c r="E7" s="945"/>
      <c r="F7" s="945"/>
      <c r="G7" s="945"/>
      <c r="H7" s="946"/>
      <c r="I7" s="947"/>
      <c r="J7" s="947"/>
      <c r="K7" s="947"/>
      <c r="L7" s="947"/>
      <c r="M7" s="947"/>
      <c r="N7" s="947"/>
      <c r="O7" s="947"/>
      <c r="P7" s="947"/>
      <c r="Q7" s="947"/>
      <c r="R7" s="947"/>
      <c r="S7" s="947"/>
      <c r="T7" s="947"/>
      <c r="U7" s="947"/>
      <c r="V7" s="947"/>
      <c r="W7" s="947"/>
      <c r="X7" s="947"/>
      <c r="Y7" s="947"/>
      <c r="Z7" s="947"/>
      <c r="AA7" s="947"/>
      <c r="AB7" s="947"/>
      <c r="AC7" s="947"/>
      <c r="AD7" s="947"/>
      <c r="AE7" s="947"/>
      <c r="AF7" s="947"/>
      <c r="AG7" s="947"/>
      <c r="AH7" s="947"/>
      <c r="AI7" s="947"/>
      <c r="AJ7" s="947"/>
      <c r="AK7" s="947"/>
      <c r="AL7" s="947"/>
      <c r="AM7" s="947"/>
      <c r="AN7" s="947"/>
      <c r="AO7" s="947"/>
      <c r="AP7" s="947"/>
      <c r="AQ7" s="947"/>
      <c r="AR7" s="947"/>
      <c r="AS7" s="947"/>
      <c r="AT7" s="947"/>
      <c r="AU7" s="947"/>
      <c r="AV7" s="947"/>
      <c r="AW7" s="947"/>
      <c r="AX7" s="947"/>
      <c r="AY7" s="947"/>
      <c r="AZ7" s="947"/>
      <c r="BA7" s="947"/>
      <c r="BB7" s="947"/>
      <c r="BC7" s="947"/>
      <c r="BD7" s="947"/>
      <c r="BE7" s="947"/>
      <c r="BF7" s="947"/>
      <c r="BG7" s="947"/>
      <c r="BH7" s="352"/>
      <c r="BI7" s="948" t="s">
        <v>1210</v>
      </c>
      <c r="BJ7" s="948"/>
      <c r="BK7" s="948"/>
      <c r="BL7" s="948"/>
      <c r="BM7" s="948"/>
      <c r="BN7" s="948"/>
      <c r="BO7" s="948"/>
      <c r="BP7" s="948"/>
      <c r="BQ7" s="948"/>
      <c r="BR7" s="948"/>
      <c r="BS7" s="948"/>
      <c r="BT7" s="948"/>
      <c r="BU7" s="948"/>
      <c r="BV7" s="948"/>
      <c r="BW7" s="948"/>
      <c r="BX7" s="948"/>
      <c r="BY7" s="948" t="s">
        <v>1211</v>
      </c>
      <c r="BZ7" s="948"/>
      <c r="CA7" s="948"/>
      <c r="CB7" s="948"/>
      <c r="CC7" s="948"/>
      <c r="CD7" s="948"/>
      <c r="CE7" s="948"/>
      <c r="CF7" s="948"/>
      <c r="CG7" s="948"/>
      <c r="CH7" s="948"/>
      <c r="CI7" s="948"/>
      <c r="CJ7" s="948"/>
      <c r="CK7" s="948"/>
      <c r="CL7" s="948"/>
      <c r="CM7" s="948"/>
      <c r="CN7" s="948"/>
      <c r="CO7" s="948" t="s">
        <v>216</v>
      </c>
      <c r="CP7" s="948"/>
      <c r="CQ7" s="948"/>
      <c r="CR7" s="948"/>
      <c r="CS7" s="948"/>
      <c r="CT7" s="948"/>
      <c r="CU7" s="948"/>
      <c r="CV7" s="948"/>
      <c r="CW7" s="948"/>
      <c r="CX7" s="948"/>
      <c r="CY7" s="948"/>
      <c r="CZ7" s="948"/>
      <c r="DA7" s="948"/>
      <c r="DB7" s="948"/>
      <c r="DC7" s="948"/>
      <c r="DD7" s="948"/>
      <c r="DE7" s="949" t="s">
        <v>160</v>
      </c>
      <c r="DF7" s="949"/>
      <c r="DG7" s="949"/>
      <c r="DH7" s="949"/>
      <c r="DI7" s="949"/>
      <c r="DJ7" s="949"/>
      <c r="DK7" s="949"/>
      <c r="DL7" s="949"/>
      <c r="DM7" s="949"/>
      <c r="DN7" s="949"/>
      <c r="DO7" s="949"/>
      <c r="DP7" s="949"/>
      <c r="DQ7" s="949"/>
      <c r="DR7" s="949"/>
      <c r="DS7" s="949"/>
      <c r="DT7" s="949"/>
      <c r="DU7" s="949" t="s">
        <v>308</v>
      </c>
      <c r="DV7" s="949"/>
      <c r="DW7" s="949"/>
      <c r="DX7" s="949"/>
      <c r="DY7" s="949"/>
      <c r="DZ7" s="949"/>
      <c r="EA7" s="949"/>
      <c r="EB7" s="949"/>
      <c r="EC7" s="949"/>
      <c r="ED7" s="949"/>
      <c r="EE7" s="949"/>
      <c r="EF7" s="949"/>
      <c r="EG7" s="949"/>
      <c r="EH7" s="949"/>
      <c r="EI7" s="949"/>
      <c r="EJ7" s="949"/>
      <c r="EK7" s="948" t="s">
        <v>1210</v>
      </c>
      <c r="EL7" s="948"/>
      <c r="EM7" s="948"/>
      <c r="EN7" s="948"/>
      <c r="EO7" s="948"/>
      <c r="EP7" s="948"/>
      <c r="EQ7" s="948"/>
      <c r="ER7" s="948"/>
      <c r="ES7" s="948"/>
      <c r="ET7" s="948"/>
      <c r="EU7" s="948"/>
      <c r="EV7" s="948"/>
      <c r="EW7" s="948"/>
      <c r="EX7" s="948"/>
      <c r="EY7" s="948"/>
      <c r="EZ7" s="948"/>
      <c r="FA7" s="948" t="s">
        <v>1211</v>
      </c>
      <c r="FB7" s="948"/>
      <c r="FC7" s="948"/>
      <c r="FD7" s="948"/>
      <c r="FE7" s="948"/>
      <c r="FF7" s="948"/>
      <c r="FG7" s="948"/>
      <c r="FH7" s="948"/>
      <c r="FI7" s="948"/>
      <c r="FJ7" s="948"/>
      <c r="FK7" s="948"/>
      <c r="FL7" s="948"/>
      <c r="FM7" s="948"/>
      <c r="FN7" s="948"/>
      <c r="FO7" s="948"/>
      <c r="FP7" s="948"/>
      <c r="FQ7" s="948" t="s">
        <v>216</v>
      </c>
      <c r="FR7" s="948"/>
      <c r="FS7" s="948"/>
      <c r="FT7" s="948"/>
      <c r="FU7" s="948"/>
      <c r="FV7" s="948"/>
      <c r="FW7" s="948"/>
      <c r="FX7" s="948"/>
      <c r="FY7" s="948"/>
      <c r="FZ7" s="948"/>
      <c r="GA7" s="948"/>
      <c r="GB7" s="948"/>
      <c r="GC7" s="948"/>
      <c r="GD7" s="948"/>
      <c r="GE7" s="948"/>
      <c r="GF7" s="948"/>
      <c r="GG7" s="949" t="s">
        <v>160</v>
      </c>
      <c r="GH7" s="949"/>
      <c r="GI7" s="949"/>
      <c r="GJ7" s="949"/>
      <c r="GK7" s="949"/>
      <c r="GL7" s="949"/>
      <c r="GM7" s="949"/>
      <c r="GN7" s="949"/>
      <c r="GO7" s="949"/>
      <c r="GP7" s="949"/>
      <c r="GQ7" s="949"/>
      <c r="GR7" s="949"/>
      <c r="GS7" s="949"/>
      <c r="GT7" s="949"/>
      <c r="GU7" s="949"/>
      <c r="GV7" s="949"/>
      <c r="GW7" s="949" t="s">
        <v>308</v>
      </c>
      <c r="GX7" s="949"/>
      <c r="GY7" s="949"/>
      <c r="GZ7" s="949"/>
      <c r="HA7" s="949"/>
      <c r="HB7" s="949"/>
      <c r="HC7" s="949"/>
      <c r="HD7" s="949"/>
      <c r="HE7" s="949"/>
      <c r="HF7" s="949"/>
      <c r="HG7" s="949"/>
      <c r="HH7" s="949"/>
      <c r="HI7" s="949"/>
      <c r="HJ7" s="949"/>
      <c r="HK7" s="949"/>
      <c r="HL7" s="949"/>
      <c r="HM7" s="948" t="s">
        <v>1210</v>
      </c>
      <c r="HN7" s="948"/>
      <c r="HO7" s="948"/>
      <c r="HP7" s="948"/>
      <c r="HQ7" s="948"/>
      <c r="HR7" s="948"/>
      <c r="HS7" s="948"/>
      <c r="HT7" s="948"/>
      <c r="HU7" s="948"/>
      <c r="HV7" s="948"/>
      <c r="HW7" s="948"/>
      <c r="HX7" s="948"/>
      <c r="HY7" s="948"/>
      <c r="HZ7" s="948"/>
      <c r="IA7" s="948"/>
      <c r="IB7" s="948"/>
      <c r="IC7" s="948" t="s">
        <v>1211</v>
      </c>
      <c r="ID7" s="948"/>
      <c r="IE7" s="948"/>
      <c r="IF7" s="948"/>
      <c r="IG7" s="948"/>
      <c r="IH7" s="948"/>
      <c r="II7" s="948"/>
      <c r="IJ7" s="948"/>
      <c r="IK7" s="948"/>
      <c r="IL7" s="948"/>
      <c r="IM7" s="948"/>
      <c r="IN7" s="948"/>
      <c r="IO7" s="948"/>
      <c r="IP7" s="948"/>
      <c r="IQ7" s="948"/>
      <c r="IR7" s="948"/>
      <c r="IS7" s="948" t="s">
        <v>216</v>
      </c>
      <c r="IT7" s="948"/>
      <c r="IU7" s="948"/>
      <c r="IV7" s="948"/>
      <c r="IW7" s="948"/>
      <c r="IX7" s="948"/>
      <c r="IY7" s="948"/>
      <c r="IZ7" s="948"/>
      <c r="JA7" s="948"/>
      <c r="JB7" s="948"/>
      <c r="JC7" s="948"/>
      <c r="JD7" s="948"/>
      <c r="JE7" s="948"/>
      <c r="JF7" s="948"/>
      <c r="JG7" s="948"/>
      <c r="JH7" s="948"/>
      <c r="JI7" s="949" t="s">
        <v>160</v>
      </c>
      <c r="JJ7" s="949"/>
      <c r="JK7" s="949"/>
      <c r="JL7" s="949"/>
      <c r="JM7" s="949"/>
      <c r="JN7" s="949"/>
      <c r="JO7" s="949"/>
      <c r="JP7" s="949"/>
      <c r="JQ7" s="949"/>
      <c r="JR7" s="949"/>
      <c r="JS7" s="949"/>
      <c r="JT7" s="949"/>
      <c r="JU7" s="949"/>
      <c r="JV7" s="949"/>
      <c r="JW7" s="949"/>
      <c r="JX7" s="949"/>
      <c r="JY7" s="949" t="s">
        <v>308</v>
      </c>
      <c r="JZ7" s="949"/>
      <c r="KA7" s="949"/>
      <c r="KB7" s="949"/>
      <c r="KC7" s="949"/>
      <c r="KD7" s="949"/>
      <c r="KE7" s="949"/>
      <c r="KF7" s="949"/>
      <c r="KG7" s="949"/>
      <c r="KH7" s="949"/>
      <c r="KI7" s="949"/>
      <c r="KJ7" s="949"/>
      <c r="KK7" s="949"/>
      <c r="KL7" s="949"/>
      <c r="KM7" s="949"/>
      <c r="KN7" s="949"/>
    </row>
    <row r="8" spans="1:300">
      <c r="A8" s="959">
        <v>1</v>
      </c>
      <c r="B8" s="959"/>
      <c r="C8" s="959"/>
      <c r="D8" s="959"/>
      <c r="E8" s="959"/>
      <c r="F8" s="959"/>
      <c r="G8" s="959"/>
      <c r="H8" s="960">
        <v>2</v>
      </c>
      <c r="I8" s="961"/>
      <c r="J8" s="961"/>
      <c r="K8" s="961"/>
      <c r="L8" s="961"/>
      <c r="M8" s="961"/>
      <c r="N8" s="961"/>
      <c r="O8" s="961"/>
      <c r="P8" s="961"/>
      <c r="Q8" s="961"/>
      <c r="R8" s="961"/>
      <c r="S8" s="961"/>
      <c r="T8" s="961"/>
      <c r="U8" s="961"/>
      <c r="V8" s="961"/>
      <c r="W8" s="961"/>
      <c r="X8" s="961"/>
      <c r="Y8" s="961"/>
      <c r="Z8" s="961"/>
      <c r="AA8" s="961"/>
      <c r="AB8" s="961"/>
      <c r="AC8" s="961"/>
      <c r="AD8" s="961"/>
      <c r="AE8" s="961"/>
      <c r="AF8" s="961"/>
      <c r="AG8" s="961"/>
      <c r="AH8" s="961"/>
      <c r="AI8" s="961"/>
      <c r="AJ8" s="961"/>
      <c r="AK8" s="961"/>
      <c r="AL8" s="961"/>
      <c r="AM8" s="961"/>
      <c r="AN8" s="961"/>
      <c r="AO8" s="961"/>
      <c r="AP8" s="961"/>
      <c r="AQ8" s="961"/>
      <c r="AR8" s="961"/>
      <c r="AS8" s="961"/>
      <c r="AT8" s="961"/>
      <c r="AU8" s="961"/>
      <c r="AV8" s="961"/>
      <c r="AW8" s="961"/>
      <c r="AX8" s="961"/>
      <c r="AY8" s="961"/>
      <c r="AZ8" s="961"/>
      <c r="BA8" s="961"/>
      <c r="BB8" s="961"/>
      <c r="BC8" s="961"/>
      <c r="BD8" s="961"/>
      <c r="BE8" s="961"/>
      <c r="BF8" s="961"/>
      <c r="BG8" s="961"/>
      <c r="BH8" s="353"/>
      <c r="BI8" s="948">
        <v>3</v>
      </c>
      <c r="BJ8" s="948"/>
      <c r="BK8" s="948"/>
      <c r="BL8" s="948"/>
      <c r="BM8" s="948"/>
      <c r="BN8" s="948"/>
      <c r="BO8" s="948"/>
      <c r="BP8" s="948"/>
      <c r="BQ8" s="948"/>
      <c r="BR8" s="948"/>
      <c r="BS8" s="948"/>
      <c r="BT8" s="948"/>
      <c r="BU8" s="948"/>
      <c r="BV8" s="948"/>
      <c r="BW8" s="948"/>
      <c r="BX8" s="948"/>
      <c r="BY8" s="948">
        <v>4</v>
      </c>
      <c r="BZ8" s="948"/>
      <c r="CA8" s="948"/>
      <c r="CB8" s="948"/>
      <c r="CC8" s="948"/>
      <c r="CD8" s="948"/>
      <c r="CE8" s="948"/>
      <c r="CF8" s="948"/>
      <c r="CG8" s="948"/>
      <c r="CH8" s="948"/>
      <c r="CI8" s="948"/>
      <c r="CJ8" s="948"/>
      <c r="CK8" s="948"/>
      <c r="CL8" s="948"/>
      <c r="CM8" s="948"/>
      <c r="CN8" s="948"/>
      <c r="CO8" s="948">
        <v>5</v>
      </c>
      <c r="CP8" s="948"/>
      <c r="CQ8" s="948"/>
      <c r="CR8" s="948"/>
      <c r="CS8" s="948"/>
      <c r="CT8" s="948"/>
      <c r="CU8" s="948"/>
      <c r="CV8" s="948"/>
      <c r="CW8" s="948"/>
      <c r="CX8" s="948"/>
      <c r="CY8" s="948"/>
      <c r="CZ8" s="948"/>
      <c r="DA8" s="948"/>
      <c r="DB8" s="948"/>
      <c r="DC8" s="948"/>
      <c r="DD8" s="948"/>
      <c r="DE8" s="948">
        <v>6</v>
      </c>
      <c r="DF8" s="948"/>
      <c r="DG8" s="948"/>
      <c r="DH8" s="948"/>
      <c r="DI8" s="948"/>
      <c r="DJ8" s="948"/>
      <c r="DK8" s="948"/>
      <c r="DL8" s="948"/>
      <c r="DM8" s="948"/>
      <c r="DN8" s="948"/>
      <c r="DO8" s="948"/>
      <c r="DP8" s="948"/>
      <c r="DQ8" s="948"/>
      <c r="DR8" s="948"/>
      <c r="DS8" s="948"/>
      <c r="DT8" s="948"/>
      <c r="DU8" s="948">
        <v>7</v>
      </c>
      <c r="DV8" s="948"/>
      <c r="DW8" s="948"/>
      <c r="DX8" s="948"/>
      <c r="DY8" s="948"/>
      <c r="DZ8" s="948"/>
      <c r="EA8" s="948"/>
      <c r="EB8" s="948"/>
      <c r="EC8" s="948"/>
      <c r="ED8" s="948"/>
      <c r="EE8" s="948"/>
      <c r="EF8" s="948"/>
      <c r="EG8" s="948"/>
      <c r="EH8" s="948"/>
      <c r="EI8" s="948"/>
      <c r="EJ8" s="948"/>
      <c r="EK8" s="948">
        <v>8</v>
      </c>
      <c r="EL8" s="948"/>
      <c r="EM8" s="948"/>
      <c r="EN8" s="948"/>
      <c r="EO8" s="948"/>
      <c r="EP8" s="948"/>
      <c r="EQ8" s="948"/>
      <c r="ER8" s="948"/>
      <c r="ES8" s="948"/>
      <c r="ET8" s="948"/>
      <c r="EU8" s="948"/>
      <c r="EV8" s="948"/>
      <c r="EW8" s="948"/>
      <c r="EX8" s="948"/>
      <c r="EY8" s="948"/>
      <c r="EZ8" s="948"/>
      <c r="FA8" s="948">
        <v>9</v>
      </c>
      <c r="FB8" s="948"/>
      <c r="FC8" s="948"/>
      <c r="FD8" s="948"/>
      <c r="FE8" s="948"/>
      <c r="FF8" s="948"/>
      <c r="FG8" s="948"/>
      <c r="FH8" s="948"/>
      <c r="FI8" s="948"/>
      <c r="FJ8" s="948"/>
      <c r="FK8" s="948"/>
      <c r="FL8" s="948"/>
      <c r="FM8" s="948"/>
      <c r="FN8" s="948"/>
      <c r="FO8" s="948"/>
      <c r="FP8" s="948"/>
      <c r="FQ8" s="948">
        <v>10</v>
      </c>
      <c r="FR8" s="948"/>
      <c r="FS8" s="948"/>
      <c r="FT8" s="948"/>
      <c r="FU8" s="948"/>
      <c r="FV8" s="948"/>
      <c r="FW8" s="948"/>
      <c r="FX8" s="948"/>
      <c r="FY8" s="948"/>
      <c r="FZ8" s="948"/>
      <c r="GA8" s="948"/>
      <c r="GB8" s="948"/>
      <c r="GC8" s="948"/>
      <c r="GD8" s="948"/>
      <c r="GE8" s="948"/>
      <c r="GF8" s="948"/>
      <c r="GG8" s="948">
        <v>11</v>
      </c>
      <c r="GH8" s="948"/>
      <c r="GI8" s="948"/>
      <c r="GJ8" s="948"/>
      <c r="GK8" s="948"/>
      <c r="GL8" s="948"/>
      <c r="GM8" s="948"/>
      <c r="GN8" s="948"/>
      <c r="GO8" s="948"/>
      <c r="GP8" s="948"/>
      <c r="GQ8" s="948"/>
      <c r="GR8" s="948"/>
      <c r="GS8" s="948"/>
      <c r="GT8" s="948"/>
      <c r="GU8" s="948"/>
      <c r="GV8" s="948"/>
      <c r="GW8" s="948">
        <v>12</v>
      </c>
      <c r="GX8" s="948"/>
      <c r="GY8" s="948"/>
      <c r="GZ8" s="948"/>
      <c r="HA8" s="948"/>
      <c r="HB8" s="948"/>
      <c r="HC8" s="948"/>
      <c r="HD8" s="948"/>
      <c r="HE8" s="948"/>
      <c r="HF8" s="948"/>
      <c r="HG8" s="948"/>
      <c r="HH8" s="948"/>
      <c r="HI8" s="948"/>
      <c r="HJ8" s="948"/>
      <c r="HK8" s="948"/>
      <c r="HL8" s="948"/>
      <c r="HM8" s="948">
        <v>13</v>
      </c>
      <c r="HN8" s="948"/>
      <c r="HO8" s="948"/>
      <c r="HP8" s="948"/>
      <c r="HQ8" s="948"/>
      <c r="HR8" s="948"/>
      <c r="HS8" s="948"/>
      <c r="HT8" s="948"/>
      <c r="HU8" s="948"/>
      <c r="HV8" s="948"/>
      <c r="HW8" s="948"/>
      <c r="HX8" s="948"/>
      <c r="HY8" s="948"/>
      <c r="HZ8" s="948"/>
      <c r="IA8" s="948"/>
      <c r="IB8" s="948"/>
      <c r="IC8" s="948">
        <v>14</v>
      </c>
      <c r="ID8" s="948"/>
      <c r="IE8" s="948"/>
      <c r="IF8" s="948"/>
      <c r="IG8" s="948"/>
      <c r="IH8" s="948"/>
      <c r="II8" s="948"/>
      <c r="IJ8" s="948"/>
      <c r="IK8" s="948"/>
      <c r="IL8" s="948"/>
      <c r="IM8" s="948"/>
      <c r="IN8" s="948"/>
      <c r="IO8" s="948"/>
      <c r="IP8" s="948"/>
      <c r="IQ8" s="948"/>
      <c r="IR8" s="948"/>
      <c r="IS8" s="948">
        <v>15</v>
      </c>
      <c r="IT8" s="948"/>
      <c r="IU8" s="948"/>
      <c r="IV8" s="948"/>
      <c r="IW8" s="948"/>
      <c r="IX8" s="948"/>
      <c r="IY8" s="948"/>
      <c r="IZ8" s="948"/>
      <c r="JA8" s="948"/>
      <c r="JB8" s="948"/>
      <c r="JC8" s="948"/>
      <c r="JD8" s="948"/>
      <c r="JE8" s="948"/>
      <c r="JF8" s="948"/>
      <c r="JG8" s="948"/>
      <c r="JH8" s="948"/>
      <c r="JI8" s="948">
        <v>16</v>
      </c>
      <c r="JJ8" s="948"/>
      <c r="JK8" s="948"/>
      <c r="JL8" s="948"/>
      <c r="JM8" s="948"/>
      <c r="JN8" s="948"/>
      <c r="JO8" s="948"/>
      <c r="JP8" s="948"/>
      <c r="JQ8" s="948"/>
      <c r="JR8" s="948"/>
      <c r="JS8" s="948"/>
      <c r="JT8" s="948"/>
      <c r="JU8" s="948"/>
      <c r="JV8" s="948"/>
      <c r="JW8" s="948"/>
      <c r="JX8" s="948"/>
      <c r="JY8" s="948">
        <v>17</v>
      </c>
      <c r="JZ8" s="948"/>
      <c r="KA8" s="948"/>
      <c r="KB8" s="948"/>
      <c r="KC8" s="948"/>
      <c r="KD8" s="948"/>
      <c r="KE8" s="948"/>
      <c r="KF8" s="948"/>
      <c r="KG8" s="948"/>
      <c r="KH8" s="948"/>
      <c r="KI8" s="948"/>
      <c r="KJ8" s="948"/>
      <c r="KK8" s="948"/>
      <c r="KL8" s="948"/>
      <c r="KM8" s="948"/>
      <c r="KN8" s="948"/>
    </row>
    <row r="9" spans="1:300" s="356" customFormat="1">
      <c r="A9" s="952" t="s">
        <v>3</v>
      </c>
      <c r="B9" s="952"/>
      <c r="C9" s="952"/>
      <c r="D9" s="952"/>
      <c r="E9" s="952"/>
      <c r="F9" s="952"/>
      <c r="G9" s="952"/>
      <c r="H9" s="354"/>
      <c r="I9" s="953" t="s">
        <v>309</v>
      </c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953"/>
      <c r="AD9" s="953"/>
      <c r="AE9" s="953"/>
      <c r="AF9" s="953"/>
      <c r="AG9" s="953"/>
      <c r="AH9" s="953"/>
      <c r="AI9" s="953"/>
      <c r="AJ9" s="953"/>
      <c r="AK9" s="953"/>
      <c r="AL9" s="953"/>
      <c r="AM9" s="953"/>
      <c r="AN9" s="953"/>
      <c r="AO9" s="953"/>
      <c r="AP9" s="953"/>
      <c r="AQ9" s="953"/>
      <c r="AR9" s="953"/>
      <c r="AS9" s="953"/>
      <c r="AT9" s="953"/>
      <c r="AU9" s="953"/>
      <c r="AV9" s="953"/>
      <c r="AW9" s="953"/>
      <c r="AX9" s="953"/>
      <c r="AY9" s="953"/>
      <c r="AZ9" s="953"/>
      <c r="BA9" s="953"/>
      <c r="BB9" s="953"/>
      <c r="BC9" s="953"/>
      <c r="BD9" s="953"/>
      <c r="BE9" s="953"/>
      <c r="BF9" s="953"/>
      <c r="BG9" s="953"/>
      <c r="BH9" s="355"/>
      <c r="BI9" s="954">
        <v>14954</v>
      </c>
      <c r="BJ9" s="954"/>
      <c r="BK9" s="954"/>
      <c r="BL9" s="954"/>
      <c r="BM9" s="954"/>
      <c r="BN9" s="954"/>
      <c r="BO9" s="954"/>
      <c r="BP9" s="954"/>
      <c r="BQ9" s="954"/>
      <c r="BR9" s="954"/>
      <c r="BS9" s="954"/>
      <c r="BT9" s="954"/>
      <c r="BU9" s="954"/>
      <c r="BV9" s="954"/>
      <c r="BW9" s="954"/>
      <c r="BX9" s="954"/>
      <c r="BY9" s="955">
        <v>21.01</v>
      </c>
      <c r="BZ9" s="955"/>
      <c r="CA9" s="955"/>
      <c r="CB9" s="955"/>
      <c r="CC9" s="955"/>
      <c r="CD9" s="955"/>
      <c r="CE9" s="955"/>
      <c r="CF9" s="955"/>
      <c r="CG9" s="955"/>
      <c r="CH9" s="955"/>
      <c r="CI9" s="955"/>
      <c r="CJ9" s="955"/>
      <c r="CK9" s="955"/>
      <c r="CL9" s="955"/>
      <c r="CM9" s="955"/>
      <c r="CN9" s="955"/>
      <c r="CO9" s="955">
        <v>314.18354000000005</v>
      </c>
      <c r="CP9" s="955"/>
      <c r="CQ9" s="955"/>
      <c r="CR9" s="955"/>
      <c r="CS9" s="955"/>
      <c r="CT9" s="955"/>
      <c r="CU9" s="955"/>
      <c r="CV9" s="955"/>
      <c r="CW9" s="955"/>
      <c r="CX9" s="955"/>
      <c r="CY9" s="955"/>
      <c r="CZ9" s="955"/>
      <c r="DA9" s="955"/>
      <c r="DB9" s="955"/>
      <c r="DC9" s="955"/>
      <c r="DD9" s="955"/>
      <c r="DE9" s="957">
        <v>51350.7</v>
      </c>
      <c r="DF9" s="957"/>
      <c r="DG9" s="957"/>
      <c r="DH9" s="957"/>
      <c r="DI9" s="957"/>
      <c r="DJ9" s="957"/>
      <c r="DK9" s="957"/>
      <c r="DL9" s="957"/>
      <c r="DM9" s="957"/>
      <c r="DN9" s="957"/>
      <c r="DO9" s="957"/>
      <c r="DP9" s="957"/>
      <c r="DQ9" s="957"/>
      <c r="DR9" s="957"/>
      <c r="DS9" s="957"/>
      <c r="DT9" s="957"/>
      <c r="DU9" s="956">
        <v>0.29121316749333509</v>
      </c>
      <c r="DV9" s="956"/>
      <c r="DW9" s="956"/>
      <c r="DX9" s="956"/>
      <c r="DY9" s="956"/>
      <c r="DZ9" s="956"/>
      <c r="EA9" s="956"/>
      <c r="EB9" s="956"/>
      <c r="EC9" s="956"/>
      <c r="ED9" s="956"/>
      <c r="EE9" s="956"/>
      <c r="EF9" s="956"/>
      <c r="EG9" s="956"/>
      <c r="EH9" s="956"/>
      <c r="EI9" s="956"/>
      <c r="EJ9" s="956"/>
      <c r="EK9" s="954">
        <v>14097.976979166666</v>
      </c>
      <c r="EL9" s="954"/>
      <c r="EM9" s="954"/>
      <c r="EN9" s="954"/>
      <c r="EO9" s="954"/>
      <c r="EP9" s="954"/>
      <c r="EQ9" s="954"/>
      <c r="ER9" s="954"/>
      <c r="ES9" s="954"/>
      <c r="ET9" s="954"/>
      <c r="EU9" s="954"/>
      <c r="EV9" s="954"/>
      <c r="EW9" s="954"/>
      <c r="EX9" s="954"/>
      <c r="EY9" s="954"/>
      <c r="EZ9" s="954"/>
      <c r="FA9" s="955">
        <v>16</v>
      </c>
      <c r="FB9" s="955"/>
      <c r="FC9" s="955"/>
      <c r="FD9" s="955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5">
        <v>225.56763166666664</v>
      </c>
      <c r="FR9" s="955"/>
      <c r="FS9" s="955"/>
      <c r="FT9" s="955"/>
      <c r="FU9" s="955"/>
      <c r="FV9" s="955"/>
      <c r="FW9" s="955"/>
      <c r="FX9" s="955"/>
      <c r="FY9" s="955"/>
      <c r="FZ9" s="955"/>
      <c r="GA9" s="955"/>
      <c r="GB9" s="955"/>
      <c r="GC9" s="955"/>
      <c r="GD9" s="955"/>
      <c r="GE9" s="955"/>
      <c r="GF9" s="955"/>
      <c r="GG9" s="954">
        <v>46993.256597222222</v>
      </c>
      <c r="GH9" s="954"/>
      <c r="GI9" s="954"/>
      <c r="GJ9" s="954"/>
      <c r="GK9" s="954"/>
      <c r="GL9" s="954"/>
      <c r="GM9" s="954"/>
      <c r="GN9" s="954"/>
      <c r="GO9" s="954"/>
      <c r="GP9" s="954"/>
      <c r="GQ9" s="954"/>
      <c r="GR9" s="954"/>
      <c r="GS9" s="954"/>
      <c r="GT9" s="954"/>
      <c r="GU9" s="954"/>
      <c r="GV9" s="954"/>
      <c r="GW9" s="956">
        <v>0.3</v>
      </c>
      <c r="GX9" s="956"/>
      <c r="GY9" s="956"/>
      <c r="GZ9" s="956"/>
      <c r="HA9" s="956"/>
      <c r="HB9" s="956"/>
      <c r="HC9" s="956"/>
      <c r="HD9" s="956"/>
      <c r="HE9" s="956"/>
      <c r="HF9" s="956"/>
      <c r="HG9" s="956"/>
      <c r="HH9" s="956"/>
      <c r="HI9" s="956"/>
      <c r="HJ9" s="956"/>
      <c r="HK9" s="956"/>
      <c r="HL9" s="956"/>
      <c r="HM9" s="954">
        <v>14471</v>
      </c>
      <c r="HN9" s="954"/>
      <c r="HO9" s="954"/>
      <c r="HP9" s="954"/>
      <c r="HQ9" s="954"/>
      <c r="HR9" s="954"/>
      <c r="HS9" s="954"/>
      <c r="HT9" s="954"/>
      <c r="HU9" s="954"/>
      <c r="HV9" s="954"/>
      <c r="HW9" s="954"/>
      <c r="HX9" s="954"/>
      <c r="HY9" s="954"/>
      <c r="HZ9" s="954"/>
      <c r="IA9" s="954"/>
      <c r="IB9" s="954"/>
      <c r="IC9" s="958">
        <v>16.64</v>
      </c>
      <c r="ID9" s="958"/>
      <c r="IE9" s="958"/>
      <c r="IF9" s="958"/>
      <c r="IG9" s="958"/>
      <c r="IH9" s="958"/>
      <c r="II9" s="958"/>
      <c r="IJ9" s="958"/>
      <c r="IK9" s="958"/>
      <c r="IL9" s="958"/>
      <c r="IM9" s="958"/>
      <c r="IN9" s="958"/>
      <c r="IO9" s="958"/>
      <c r="IP9" s="958"/>
      <c r="IQ9" s="958"/>
      <c r="IR9" s="958"/>
      <c r="IS9" s="955">
        <v>240.79743999999999</v>
      </c>
      <c r="IT9" s="955"/>
      <c r="IU9" s="955"/>
      <c r="IV9" s="955"/>
      <c r="IW9" s="955"/>
      <c r="IX9" s="955"/>
      <c r="IY9" s="955"/>
      <c r="IZ9" s="955"/>
      <c r="JA9" s="955"/>
      <c r="JB9" s="955"/>
      <c r="JC9" s="955"/>
      <c r="JD9" s="955"/>
      <c r="JE9" s="955"/>
      <c r="JF9" s="955"/>
      <c r="JG9" s="955"/>
      <c r="JH9" s="955"/>
      <c r="JI9" s="954">
        <v>47155.5</v>
      </c>
      <c r="JJ9" s="954"/>
      <c r="JK9" s="954"/>
      <c r="JL9" s="954"/>
      <c r="JM9" s="954"/>
      <c r="JN9" s="954"/>
      <c r="JO9" s="954"/>
      <c r="JP9" s="954"/>
      <c r="JQ9" s="954"/>
      <c r="JR9" s="954"/>
      <c r="JS9" s="954"/>
      <c r="JT9" s="954"/>
      <c r="JU9" s="954"/>
      <c r="JV9" s="954"/>
      <c r="JW9" s="954"/>
      <c r="JX9" s="954"/>
      <c r="JY9" s="956">
        <v>0.30687830687830686</v>
      </c>
      <c r="JZ9" s="956"/>
      <c r="KA9" s="956"/>
      <c r="KB9" s="956"/>
      <c r="KC9" s="956"/>
      <c r="KD9" s="956"/>
      <c r="KE9" s="956"/>
      <c r="KF9" s="956"/>
      <c r="KG9" s="956"/>
      <c r="KH9" s="956"/>
      <c r="KI9" s="956"/>
      <c r="KJ9" s="956"/>
      <c r="KK9" s="956"/>
      <c r="KL9" s="956"/>
      <c r="KM9" s="956"/>
      <c r="KN9" s="956"/>
    </row>
    <row r="10" spans="1:300">
      <c r="A10" s="962" t="s">
        <v>4</v>
      </c>
      <c r="B10" s="962"/>
      <c r="C10" s="962"/>
      <c r="D10" s="962"/>
      <c r="E10" s="962"/>
      <c r="F10" s="962"/>
      <c r="G10" s="962"/>
      <c r="H10" s="357"/>
      <c r="I10" s="963" t="s">
        <v>1129</v>
      </c>
      <c r="J10" s="963"/>
      <c r="K10" s="963"/>
      <c r="L10" s="963"/>
      <c r="M10" s="963"/>
      <c r="N10" s="963"/>
      <c r="O10" s="963"/>
      <c r="P10" s="963"/>
      <c r="Q10" s="963"/>
      <c r="R10" s="963"/>
      <c r="S10" s="963"/>
      <c r="T10" s="963"/>
      <c r="U10" s="963"/>
      <c r="V10" s="963"/>
      <c r="W10" s="963"/>
      <c r="X10" s="963"/>
      <c r="Y10" s="963"/>
      <c r="Z10" s="963"/>
      <c r="AA10" s="963"/>
      <c r="AB10" s="963"/>
      <c r="AC10" s="963"/>
      <c r="AD10" s="963"/>
      <c r="AE10" s="963"/>
      <c r="AF10" s="963"/>
      <c r="AG10" s="963"/>
      <c r="AH10" s="963"/>
      <c r="AI10" s="963"/>
      <c r="AJ10" s="963"/>
      <c r="AK10" s="963"/>
      <c r="AL10" s="963"/>
      <c r="AM10" s="963"/>
      <c r="AN10" s="963"/>
      <c r="AO10" s="963"/>
      <c r="AP10" s="963"/>
      <c r="AQ10" s="963"/>
      <c r="AR10" s="963"/>
      <c r="AS10" s="963"/>
      <c r="AT10" s="963"/>
      <c r="AU10" s="963"/>
      <c r="AV10" s="963"/>
      <c r="AW10" s="963"/>
      <c r="AX10" s="963"/>
      <c r="AY10" s="963"/>
      <c r="AZ10" s="963"/>
      <c r="BA10" s="963"/>
      <c r="BB10" s="963"/>
      <c r="BC10" s="963"/>
      <c r="BD10" s="963"/>
      <c r="BE10" s="963"/>
      <c r="BF10" s="963"/>
      <c r="BG10" s="963"/>
      <c r="BH10" s="358"/>
      <c r="BI10" s="964">
        <v>14954</v>
      </c>
      <c r="BJ10" s="964"/>
      <c r="BK10" s="964"/>
      <c r="BL10" s="964"/>
      <c r="BM10" s="964"/>
      <c r="BN10" s="964"/>
      <c r="BO10" s="964"/>
      <c r="BP10" s="964"/>
      <c r="BQ10" s="964"/>
      <c r="BR10" s="964"/>
      <c r="BS10" s="964"/>
      <c r="BT10" s="964"/>
      <c r="BU10" s="964"/>
      <c r="BV10" s="964"/>
      <c r="BW10" s="964"/>
      <c r="BX10" s="964"/>
      <c r="BY10" s="965">
        <v>21.01</v>
      </c>
      <c r="BZ10" s="965"/>
      <c r="CA10" s="965"/>
      <c r="CB10" s="965"/>
      <c r="CC10" s="965"/>
      <c r="CD10" s="965"/>
      <c r="CE10" s="965"/>
      <c r="CF10" s="965"/>
      <c r="CG10" s="965"/>
      <c r="CH10" s="965"/>
      <c r="CI10" s="965"/>
      <c r="CJ10" s="965"/>
      <c r="CK10" s="965"/>
      <c r="CL10" s="965"/>
      <c r="CM10" s="965"/>
      <c r="CN10" s="965"/>
      <c r="CO10" s="965">
        <v>314.18354000000005</v>
      </c>
      <c r="CP10" s="965"/>
      <c r="CQ10" s="965"/>
      <c r="CR10" s="965"/>
      <c r="CS10" s="965"/>
      <c r="CT10" s="965"/>
      <c r="CU10" s="965"/>
      <c r="CV10" s="965"/>
      <c r="CW10" s="965"/>
      <c r="CX10" s="965"/>
      <c r="CY10" s="965"/>
      <c r="CZ10" s="965"/>
      <c r="DA10" s="965"/>
      <c r="DB10" s="965"/>
      <c r="DC10" s="965"/>
      <c r="DD10" s="965"/>
      <c r="DE10" s="964"/>
      <c r="DF10" s="964"/>
      <c r="DG10" s="964"/>
      <c r="DH10" s="964"/>
      <c r="DI10" s="964"/>
      <c r="DJ10" s="964"/>
      <c r="DK10" s="964"/>
      <c r="DL10" s="964"/>
      <c r="DM10" s="964"/>
      <c r="DN10" s="964"/>
      <c r="DO10" s="964"/>
      <c r="DP10" s="964"/>
      <c r="DQ10" s="964"/>
      <c r="DR10" s="964"/>
      <c r="DS10" s="964"/>
      <c r="DT10" s="964"/>
      <c r="DU10" s="965"/>
      <c r="DV10" s="965"/>
      <c r="DW10" s="965"/>
      <c r="DX10" s="965"/>
      <c r="DY10" s="965"/>
      <c r="DZ10" s="965"/>
      <c r="EA10" s="965"/>
      <c r="EB10" s="965"/>
      <c r="EC10" s="965"/>
      <c r="ED10" s="965"/>
      <c r="EE10" s="965"/>
      <c r="EF10" s="965"/>
      <c r="EG10" s="965"/>
      <c r="EH10" s="965"/>
      <c r="EI10" s="965"/>
      <c r="EJ10" s="965"/>
      <c r="EK10" s="964">
        <v>14097.976979166666</v>
      </c>
      <c r="EL10" s="964"/>
      <c r="EM10" s="964"/>
      <c r="EN10" s="964"/>
      <c r="EO10" s="964"/>
      <c r="EP10" s="964"/>
      <c r="EQ10" s="964"/>
      <c r="ER10" s="964"/>
      <c r="ES10" s="964"/>
      <c r="ET10" s="964"/>
      <c r="EU10" s="964"/>
      <c r="EV10" s="964"/>
      <c r="EW10" s="964"/>
      <c r="EX10" s="964"/>
      <c r="EY10" s="964"/>
      <c r="EZ10" s="964"/>
      <c r="FA10" s="965">
        <v>16</v>
      </c>
      <c r="FB10" s="965"/>
      <c r="FC10" s="965"/>
      <c r="FD10" s="965"/>
      <c r="FE10" s="965"/>
      <c r="FF10" s="965"/>
      <c r="FG10" s="965"/>
      <c r="FH10" s="965"/>
      <c r="FI10" s="965"/>
      <c r="FJ10" s="965"/>
      <c r="FK10" s="965"/>
      <c r="FL10" s="965"/>
      <c r="FM10" s="965"/>
      <c r="FN10" s="965"/>
      <c r="FO10" s="965"/>
      <c r="FP10" s="965"/>
      <c r="FQ10" s="965">
        <v>225.56763166666664</v>
      </c>
      <c r="FR10" s="965"/>
      <c r="FS10" s="965"/>
      <c r="FT10" s="965"/>
      <c r="FU10" s="965"/>
      <c r="FV10" s="965"/>
      <c r="FW10" s="965"/>
      <c r="FX10" s="965"/>
      <c r="FY10" s="965"/>
      <c r="FZ10" s="965"/>
      <c r="GA10" s="965"/>
      <c r="GB10" s="965"/>
      <c r="GC10" s="965"/>
      <c r="GD10" s="965"/>
      <c r="GE10" s="965"/>
      <c r="GF10" s="965"/>
      <c r="GG10" s="964"/>
      <c r="GH10" s="964"/>
      <c r="GI10" s="964"/>
      <c r="GJ10" s="964"/>
      <c r="GK10" s="964"/>
      <c r="GL10" s="964"/>
      <c r="GM10" s="964"/>
      <c r="GN10" s="964"/>
      <c r="GO10" s="964"/>
      <c r="GP10" s="964"/>
      <c r="GQ10" s="964"/>
      <c r="GR10" s="964"/>
      <c r="GS10" s="964"/>
      <c r="GT10" s="964"/>
      <c r="GU10" s="964"/>
      <c r="GV10" s="964"/>
      <c r="GW10" s="965"/>
      <c r="GX10" s="965"/>
      <c r="GY10" s="965"/>
      <c r="GZ10" s="965"/>
      <c r="HA10" s="965"/>
      <c r="HB10" s="965"/>
      <c r="HC10" s="965"/>
      <c r="HD10" s="965"/>
      <c r="HE10" s="965"/>
      <c r="HF10" s="965"/>
      <c r="HG10" s="965"/>
      <c r="HH10" s="965"/>
      <c r="HI10" s="965"/>
      <c r="HJ10" s="965"/>
      <c r="HK10" s="965"/>
      <c r="HL10" s="965"/>
      <c r="HM10" s="964">
        <v>14471</v>
      </c>
      <c r="HN10" s="964"/>
      <c r="HO10" s="964"/>
      <c r="HP10" s="964"/>
      <c r="HQ10" s="964"/>
      <c r="HR10" s="964"/>
      <c r="HS10" s="964"/>
      <c r="HT10" s="964"/>
      <c r="HU10" s="964"/>
      <c r="HV10" s="964"/>
      <c r="HW10" s="964"/>
      <c r="HX10" s="964"/>
      <c r="HY10" s="964"/>
      <c r="HZ10" s="964"/>
      <c r="IA10" s="964"/>
      <c r="IB10" s="964"/>
      <c r="IC10" s="965">
        <v>16.64</v>
      </c>
      <c r="ID10" s="965"/>
      <c r="IE10" s="965"/>
      <c r="IF10" s="965"/>
      <c r="IG10" s="965"/>
      <c r="IH10" s="965"/>
      <c r="II10" s="965"/>
      <c r="IJ10" s="965"/>
      <c r="IK10" s="965"/>
      <c r="IL10" s="965"/>
      <c r="IM10" s="965"/>
      <c r="IN10" s="965"/>
      <c r="IO10" s="965"/>
      <c r="IP10" s="965"/>
      <c r="IQ10" s="965"/>
      <c r="IR10" s="965"/>
      <c r="IS10" s="965">
        <v>240.79743999999999</v>
      </c>
      <c r="IT10" s="965"/>
      <c r="IU10" s="965"/>
      <c r="IV10" s="965"/>
      <c r="IW10" s="965"/>
      <c r="IX10" s="965"/>
      <c r="IY10" s="965"/>
      <c r="IZ10" s="965"/>
      <c r="JA10" s="965"/>
      <c r="JB10" s="965"/>
      <c r="JC10" s="965"/>
      <c r="JD10" s="965"/>
      <c r="JE10" s="965"/>
      <c r="JF10" s="965"/>
      <c r="JG10" s="965"/>
      <c r="JH10" s="965"/>
      <c r="JI10" s="964"/>
      <c r="JJ10" s="964"/>
      <c r="JK10" s="964"/>
      <c r="JL10" s="964"/>
      <c r="JM10" s="964"/>
      <c r="JN10" s="964"/>
      <c r="JO10" s="964"/>
      <c r="JP10" s="964"/>
      <c r="JQ10" s="964"/>
      <c r="JR10" s="964"/>
      <c r="JS10" s="964"/>
      <c r="JT10" s="964"/>
      <c r="JU10" s="964"/>
      <c r="JV10" s="964"/>
      <c r="JW10" s="964"/>
      <c r="JX10" s="964"/>
      <c r="JY10" s="965"/>
      <c r="JZ10" s="965"/>
      <c r="KA10" s="965"/>
      <c r="KB10" s="965"/>
      <c r="KC10" s="965"/>
      <c r="KD10" s="965"/>
      <c r="KE10" s="965"/>
      <c r="KF10" s="965"/>
      <c r="KG10" s="965"/>
      <c r="KH10" s="965"/>
      <c r="KI10" s="965"/>
      <c r="KJ10" s="965"/>
      <c r="KK10" s="965"/>
      <c r="KL10" s="965"/>
      <c r="KM10" s="965"/>
      <c r="KN10" s="965"/>
    </row>
    <row r="11" spans="1:300">
      <c r="A11" s="962" t="s">
        <v>5</v>
      </c>
      <c r="B11" s="962"/>
      <c r="C11" s="962"/>
      <c r="D11" s="962"/>
      <c r="E11" s="962"/>
      <c r="F11" s="962"/>
      <c r="G11" s="962"/>
      <c r="H11" s="357"/>
      <c r="I11" s="966" t="s">
        <v>279</v>
      </c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966"/>
      <c r="BB11" s="966"/>
      <c r="BC11" s="966"/>
      <c r="BD11" s="966"/>
      <c r="BE11" s="966"/>
      <c r="BF11" s="966"/>
      <c r="BG11" s="966"/>
      <c r="BH11" s="359"/>
      <c r="BI11" s="964"/>
      <c r="BJ11" s="964"/>
      <c r="BK11" s="964"/>
      <c r="BL11" s="964"/>
      <c r="BM11" s="964"/>
      <c r="BN11" s="964"/>
      <c r="BO11" s="964"/>
      <c r="BP11" s="964"/>
      <c r="BQ11" s="964"/>
      <c r="BR11" s="964"/>
      <c r="BS11" s="964"/>
      <c r="BT11" s="964"/>
      <c r="BU11" s="964"/>
      <c r="BV11" s="964"/>
      <c r="BW11" s="964"/>
      <c r="BX11" s="964"/>
      <c r="BY11" s="965"/>
      <c r="BZ11" s="965"/>
      <c r="CA11" s="965"/>
      <c r="CB11" s="965"/>
      <c r="CC11" s="965"/>
      <c r="CD11" s="965"/>
      <c r="CE11" s="965"/>
      <c r="CF11" s="965"/>
      <c r="CG11" s="965"/>
      <c r="CH11" s="965"/>
      <c r="CI11" s="965"/>
      <c r="CJ11" s="965"/>
      <c r="CK11" s="965"/>
      <c r="CL11" s="965"/>
      <c r="CM11" s="965"/>
      <c r="CN11" s="965"/>
      <c r="CO11" s="965"/>
      <c r="CP11" s="965"/>
      <c r="CQ11" s="965"/>
      <c r="CR11" s="965"/>
      <c r="CS11" s="965"/>
      <c r="CT11" s="965"/>
      <c r="CU11" s="965"/>
      <c r="CV11" s="965"/>
      <c r="CW11" s="965"/>
      <c r="CX11" s="965"/>
      <c r="CY11" s="965"/>
      <c r="CZ11" s="965"/>
      <c r="DA11" s="965"/>
      <c r="DB11" s="965"/>
      <c r="DC11" s="965"/>
      <c r="DD11" s="965"/>
      <c r="DE11" s="967"/>
      <c r="DF11" s="967"/>
      <c r="DG11" s="967"/>
      <c r="DH11" s="967"/>
      <c r="DI11" s="967"/>
      <c r="DJ11" s="967"/>
      <c r="DK11" s="967"/>
      <c r="DL11" s="967"/>
      <c r="DM11" s="967"/>
      <c r="DN11" s="967"/>
      <c r="DO11" s="967"/>
      <c r="DP11" s="967"/>
      <c r="DQ11" s="967"/>
      <c r="DR11" s="967"/>
      <c r="DS11" s="967"/>
      <c r="DT11" s="967"/>
      <c r="DU11" s="968"/>
      <c r="DV11" s="968"/>
      <c r="DW11" s="968"/>
      <c r="DX11" s="968"/>
      <c r="DY11" s="968"/>
      <c r="DZ11" s="968"/>
      <c r="EA11" s="968"/>
      <c r="EB11" s="968"/>
      <c r="EC11" s="968"/>
      <c r="ED11" s="968"/>
      <c r="EE11" s="968"/>
      <c r="EF11" s="968"/>
      <c r="EG11" s="968"/>
      <c r="EH11" s="968"/>
      <c r="EI11" s="968"/>
      <c r="EJ11" s="968"/>
      <c r="EK11" s="964"/>
      <c r="EL11" s="964"/>
      <c r="EM11" s="964"/>
      <c r="EN11" s="964"/>
      <c r="EO11" s="964"/>
      <c r="EP11" s="964"/>
      <c r="EQ11" s="964"/>
      <c r="ER11" s="964"/>
      <c r="ES11" s="964"/>
      <c r="ET11" s="964"/>
      <c r="EU11" s="964"/>
      <c r="EV11" s="964"/>
      <c r="EW11" s="964"/>
      <c r="EX11" s="964"/>
      <c r="EY11" s="964"/>
      <c r="EZ11" s="964"/>
      <c r="FA11" s="965"/>
      <c r="FB11" s="965"/>
      <c r="FC11" s="965"/>
      <c r="FD11" s="965"/>
      <c r="FE11" s="965"/>
      <c r="FF11" s="965"/>
      <c r="FG11" s="965"/>
      <c r="FH11" s="965"/>
      <c r="FI11" s="965"/>
      <c r="FJ11" s="965"/>
      <c r="FK11" s="965"/>
      <c r="FL11" s="965"/>
      <c r="FM11" s="965"/>
      <c r="FN11" s="965"/>
      <c r="FO11" s="965"/>
      <c r="FP11" s="965"/>
      <c r="FQ11" s="965"/>
      <c r="FR11" s="965"/>
      <c r="FS11" s="965"/>
      <c r="FT11" s="965"/>
      <c r="FU11" s="965"/>
      <c r="FV11" s="965"/>
      <c r="FW11" s="965"/>
      <c r="FX11" s="965"/>
      <c r="FY11" s="965"/>
      <c r="FZ11" s="965"/>
      <c r="GA11" s="965"/>
      <c r="GB11" s="965"/>
      <c r="GC11" s="965"/>
      <c r="GD11" s="965"/>
      <c r="GE11" s="965"/>
      <c r="GF11" s="965"/>
      <c r="GG11" s="967"/>
      <c r="GH11" s="967"/>
      <c r="GI11" s="967"/>
      <c r="GJ11" s="967"/>
      <c r="GK11" s="967"/>
      <c r="GL11" s="967"/>
      <c r="GM11" s="967"/>
      <c r="GN11" s="967"/>
      <c r="GO11" s="967"/>
      <c r="GP11" s="967"/>
      <c r="GQ11" s="967"/>
      <c r="GR11" s="967"/>
      <c r="GS11" s="967"/>
      <c r="GT11" s="967"/>
      <c r="GU11" s="967"/>
      <c r="GV11" s="967"/>
      <c r="GW11" s="968"/>
      <c r="GX11" s="968"/>
      <c r="GY11" s="968"/>
      <c r="GZ11" s="968"/>
      <c r="HA11" s="968"/>
      <c r="HB11" s="968"/>
      <c r="HC11" s="968"/>
      <c r="HD11" s="968"/>
      <c r="HE11" s="968"/>
      <c r="HF11" s="968"/>
      <c r="HG11" s="968"/>
      <c r="HH11" s="968"/>
      <c r="HI11" s="968"/>
      <c r="HJ11" s="968"/>
      <c r="HK11" s="968"/>
      <c r="HL11" s="968"/>
      <c r="HM11" s="964"/>
      <c r="HN11" s="964"/>
      <c r="HO11" s="964"/>
      <c r="HP11" s="964"/>
      <c r="HQ11" s="964"/>
      <c r="HR11" s="964"/>
      <c r="HS11" s="964"/>
      <c r="HT11" s="964"/>
      <c r="HU11" s="964"/>
      <c r="HV11" s="964"/>
      <c r="HW11" s="964"/>
      <c r="HX11" s="964"/>
      <c r="HY11" s="964"/>
      <c r="HZ11" s="964"/>
      <c r="IA11" s="964"/>
      <c r="IB11" s="964"/>
      <c r="IC11" s="965"/>
      <c r="ID11" s="965"/>
      <c r="IE11" s="965"/>
      <c r="IF11" s="965"/>
      <c r="IG11" s="965"/>
      <c r="IH11" s="965"/>
      <c r="II11" s="965"/>
      <c r="IJ11" s="965"/>
      <c r="IK11" s="965"/>
      <c r="IL11" s="965"/>
      <c r="IM11" s="965"/>
      <c r="IN11" s="965"/>
      <c r="IO11" s="965"/>
      <c r="IP11" s="965"/>
      <c r="IQ11" s="965"/>
      <c r="IR11" s="965"/>
      <c r="IS11" s="965"/>
      <c r="IT11" s="965"/>
      <c r="IU11" s="965"/>
      <c r="IV11" s="965"/>
      <c r="IW11" s="965"/>
      <c r="IX11" s="965"/>
      <c r="IY11" s="965"/>
      <c r="IZ11" s="965"/>
      <c r="JA11" s="965"/>
      <c r="JB11" s="965"/>
      <c r="JC11" s="965"/>
      <c r="JD11" s="965"/>
      <c r="JE11" s="965"/>
      <c r="JF11" s="965"/>
      <c r="JG11" s="965"/>
      <c r="JH11" s="965"/>
      <c r="JI11" s="967"/>
      <c r="JJ11" s="967"/>
      <c r="JK11" s="967"/>
      <c r="JL11" s="967"/>
      <c r="JM11" s="967"/>
      <c r="JN11" s="967"/>
      <c r="JO11" s="967"/>
      <c r="JP11" s="967"/>
      <c r="JQ11" s="967"/>
      <c r="JR11" s="967"/>
      <c r="JS11" s="967"/>
      <c r="JT11" s="967"/>
      <c r="JU11" s="967"/>
      <c r="JV11" s="967"/>
      <c r="JW11" s="967"/>
      <c r="JX11" s="967"/>
      <c r="JY11" s="968"/>
      <c r="JZ11" s="968"/>
      <c r="KA11" s="968"/>
      <c r="KB11" s="968"/>
      <c r="KC11" s="968"/>
      <c r="KD11" s="968"/>
      <c r="KE11" s="968"/>
      <c r="KF11" s="968"/>
      <c r="KG11" s="968"/>
      <c r="KH11" s="968"/>
      <c r="KI11" s="968"/>
      <c r="KJ11" s="968"/>
      <c r="KK11" s="968"/>
      <c r="KL11" s="968"/>
      <c r="KM11" s="968"/>
      <c r="KN11" s="968"/>
    </row>
    <row r="12" spans="1:300" s="356" customFormat="1">
      <c r="A12" s="952" t="s">
        <v>6</v>
      </c>
      <c r="B12" s="952"/>
      <c r="C12" s="952"/>
      <c r="D12" s="952"/>
      <c r="E12" s="952"/>
      <c r="F12" s="952"/>
      <c r="G12" s="952"/>
      <c r="H12" s="354"/>
      <c r="I12" s="969" t="s">
        <v>280</v>
      </c>
      <c r="J12" s="969"/>
      <c r="K12" s="969"/>
      <c r="L12" s="969"/>
      <c r="M12" s="969"/>
      <c r="N12" s="969"/>
      <c r="O12" s="969"/>
      <c r="P12" s="969"/>
      <c r="Q12" s="969"/>
      <c r="R12" s="969"/>
      <c r="S12" s="969"/>
      <c r="T12" s="969"/>
      <c r="U12" s="969"/>
      <c r="V12" s="969"/>
      <c r="W12" s="969"/>
      <c r="X12" s="969"/>
      <c r="Y12" s="969"/>
      <c r="Z12" s="969"/>
      <c r="AA12" s="969"/>
      <c r="AB12" s="969"/>
      <c r="AC12" s="969"/>
      <c r="AD12" s="969"/>
      <c r="AE12" s="969"/>
      <c r="AF12" s="969"/>
      <c r="AG12" s="969"/>
      <c r="AH12" s="969"/>
      <c r="AI12" s="969"/>
      <c r="AJ12" s="969"/>
      <c r="AK12" s="969"/>
      <c r="AL12" s="969"/>
      <c r="AM12" s="969"/>
      <c r="AN12" s="969"/>
      <c r="AO12" s="969"/>
      <c r="AP12" s="969"/>
      <c r="AQ12" s="969"/>
      <c r="AR12" s="969"/>
      <c r="AS12" s="969"/>
      <c r="AT12" s="969"/>
      <c r="AU12" s="969"/>
      <c r="AV12" s="969"/>
      <c r="AW12" s="969"/>
      <c r="AX12" s="969"/>
      <c r="AY12" s="969"/>
      <c r="AZ12" s="969"/>
      <c r="BA12" s="969"/>
      <c r="BB12" s="969"/>
      <c r="BC12" s="969"/>
      <c r="BD12" s="969"/>
      <c r="BE12" s="969"/>
      <c r="BF12" s="969"/>
      <c r="BG12" s="969"/>
      <c r="BH12" s="360"/>
      <c r="BI12" s="954">
        <v>14954</v>
      </c>
      <c r="BJ12" s="954"/>
      <c r="BK12" s="954"/>
      <c r="BL12" s="954"/>
      <c r="BM12" s="954"/>
      <c r="BN12" s="954"/>
      <c r="BO12" s="954"/>
      <c r="BP12" s="954"/>
      <c r="BQ12" s="954"/>
      <c r="BR12" s="954"/>
      <c r="BS12" s="954"/>
      <c r="BT12" s="954"/>
      <c r="BU12" s="954"/>
      <c r="BV12" s="954"/>
      <c r="BW12" s="954"/>
      <c r="BX12" s="954"/>
      <c r="BY12" s="955">
        <v>21.01</v>
      </c>
      <c r="BZ12" s="955"/>
      <c r="CA12" s="955"/>
      <c r="CB12" s="955"/>
      <c r="CC12" s="955"/>
      <c r="CD12" s="955"/>
      <c r="CE12" s="955"/>
      <c r="CF12" s="955"/>
      <c r="CG12" s="955"/>
      <c r="CH12" s="955"/>
      <c r="CI12" s="955"/>
      <c r="CJ12" s="955"/>
      <c r="CK12" s="955"/>
      <c r="CL12" s="955"/>
      <c r="CM12" s="955"/>
      <c r="CN12" s="955"/>
      <c r="CO12" s="955">
        <v>314.18354000000005</v>
      </c>
      <c r="CP12" s="955"/>
      <c r="CQ12" s="955"/>
      <c r="CR12" s="955"/>
      <c r="CS12" s="955"/>
      <c r="CT12" s="955"/>
      <c r="CU12" s="955"/>
      <c r="CV12" s="955"/>
      <c r="CW12" s="955"/>
      <c r="CX12" s="955"/>
      <c r="CY12" s="955"/>
      <c r="CZ12" s="955"/>
      <c r="DA12" s="955"/>
      <c r="DB12" s="955"/>
      <c r="DC12" s="955"/>
      <c r="DD12" s="955"/>
      <c r="DE12" s="957"/>
      <c r="DF12" s="957"/>
      <c r="DG12" s="957"/>
      <c r="DH12" s="957"/>
      <c r="DI12" s="957"/>
      <c r="DJ12" s="957"/>
      <c r="DK12" s="957"/>
      <c r="DL12" s="957"/>
      <c r="DM12" s="957"/>
      <c r="DN12" s="957"/>
      <c r="DO12" s="957"/>
      <c r="DP12" s="957"/>
      <c r="DQ12" s="957"/>
      <c r="DR12" s="957"/>
      <c r="DS12" s="957"/>
      <c r="DT12" s="957"/>
      <c r="DU12" s="956"/>
      <c r="DV12" s="956"/>
      <c r="DW12" s="956"/>
      <c r="DX12" s="956"/>
      <c r="DY12" s="956"/>
      <c r="DZ12" s="956"/>
      <c r="EA12" s="956"/>
      <c r="EB12" s="956"/>
      <c r="EC12" s="956"/>
      <c r="ED12" s="956"/>
      <c r="EE12" s="956"/>
      <c r="EF12" s="956"/>
      <c r="EG12" s="956"/>
      <c r="EH12" s="956"/>
      <c r="EI12" s="956"/>
      <c r="EJ12" s="956"/>
      <c r="EK12" s="954">
        <v>14097.976979166666</v>
      </c>
      <c r="EL12" s="954"/>
      <c r="EM12" s="954"/>
      <c r="EN12" s="954"/>
      <c r="EO12" s="954"/>
      <c r="EP12" s="954"/>
      <c r="EQ12" s="954"/>
      <c r="ER12" s="954"/>
      <c r="ES12" s="954"/>
      <c r="ET12" s="954"/>
      <c r="EU12" s="954"/>
      <c r="EV12" s="954"/>
      <c r="EW12" s="954"/>
      <c r="EX12" s="954"/>
      <c r="EY12" s="954"/>
      <c r="EZ12" s="954"/>
      <c r="FA12" s="955">
        <v>16</v>
      </c>
      <c r="FB12" s="955"/>
      <c r="FC12" s="955"/>
      <c r="FD12" s="955"/>
      <c r="FE12" s="955"/>
      <c r="FF12" s="955"/>
      <c r="FG12" s="955"/>
      <c r="FH12" s="955"/>
      <c r="FI12" s="955"/>
      <c r="FJ12" s="955"/>
      <c r="FK12" s="955"/>
      <c r="FL12" s="955"/>
      <c r="FM12" s="955"/>
      <c r="FN12" s="955"/>
      <c r="FO12" s="955"/>
      <c r="FP12" s="955"/>
      <c r="FQ12" s="955">
        <v>225.56763166666664</v>
      </c>
      <c r="FR12" s="955"/>
      <c r="FS12" s="955"/>
      <c r="FT12" s="955"/>
      <c r="FU12" s="955"/>
      <c r="FV12" s="955"/>
      <c r="FW12" s="955"/>
      <c r="FX12" s="955"/>
      <c r="FY12" s="955"/>
      <c r="FZ12" s="955"/>
      <c r="GA12" s="955"/>
      <c r="GB12" s="955"/>
      <c r="GC12" s="955"/>
      <c r="GD12" s="955"/>
      <c r="GE12" s="955"/>
      <c r="GF12" s="955"/>
      <c r="GG12" s="957"/>
      <c r="GH12" s="957"/>
      <c r="GI12" s="957"/>
      <c r="GJ12" s="957"/>
      <c r="GK12" s="957"/>
      <c r="GL12" s="957"/>
      <c r="GM12" s="957"/>
      <c r="GN12" s="957"/>
      <c r="GO12" s="957"/>
      <c r="GP12" s="957"/>
      <c r="GQ12" s="957"/>
      <c r="GR12" s="957"/>
      <c r="GS12" s="957"/>
      <c r="GT12" s="957"/>
      <c r="GU12" s="957"/>
      <c r="GV12" s="957"/>
      <c r="GW12" s="956"/>
      <c r="GX12" s="956"/>
      <c r="GY12" s="956"/>
      <c r="GZ12" s="956"/>
      <c r="HA12" s="956"/>
      <c r="HB12" s="956"/>
      <c r="HC12" s="956"/>
      <c r="HD12" s="956"/>
      <c r="HE12" s="956"/>
      <c r="HF12" s="956"/>
      <c r="HG12" s="956"/>
      <c r="HH12" s="956"/>
      <c r="HI12" s="956"/>
      <c r="HJ12" s="956"/>
      <c r="HK12" s="956"/>
      <c r="HL12" s="956"/>
      <c r="HM12" s="954">
        <v>14097.976979166666</v>
      </c>
      <c r="HN12" s="954"/>
      <c r="HO12" s="954"/>
      <c r="HP12" s="954"/>
      <c r="HQ12" s="954"/>
      <c r="HR12" s="954"/>
      <c r="HS12" s="954"/>
      <c r="HT12" s="954"/>
      <c r="HU12" s="954"/>
      <c r="HV12" s="954"/>
      <c r="HW12" s="954"/>
      <c r="HX12" s="954"/>
      <c r="HY12" s="954"/>
      <c r="HZ12" s="954"/>
      <c r="IA12" s="954"/>
      <c r="IB12" s="954"/>
      <c r="IC12" s="955">
        <v>16.64</v>
      </c>
      <c r="ID12" s="955"/>
      <c r="IE12" s="955"/>
      <c r="IF12" s="955"/>
      <c r="IG12" s="955"/>
      <c r="IH12" s="955"/>
      <c r="II12" s="955"/>
      <c r="IJ12" s="955"/>
      <c r="IK12" s="955"/>
      <c r="IL12" s="955"/>
      <c r="IM12" s="955"/>
      <c r="IN12" s="955"/>
      <c r="IO12" s="955"/>
      <c r="IP12" s="955"/>
      <c r="IQ12" s="955"/>
      <c r="IR12" s="955"/>
      <c r="IS12" s="955">
        <v>234.59033693333333</v>
      </c>
      <c r="IT12" s="955"/>
      <c r="IU12" s="955"/>
      <c r="IV12" s="955"/>
      <c r="IW12" s="955"/>
      <c r="IX12" s="955"/>
      <c r="IY12" s="955"/>
      <c r="IZ12" s="955"/>
      <c r="JA12" s="955"/>
      <c r="JB12" s="955"/>
      <c r="JC12" s="955"/>
      <c r="JD12" s="955"/>
      <c r="JE12" s="955"/>
      <c r="JF12" s="955"/>
      <c r="JG12" s="955"/>
      <c r="JH12" s="955"/>
      <c r="JI12" s="957"/>
      <c r="JJ12" s="957"/>
      <c r="JK12" s="957"/>
      <c r="JL12" s="957"/>
      <c r="JM12" s="957"/>
      <c r="JN12" s="957"/>
      <c r="JO12" s="957"/>
      <c r="JP12" s="957"/>
      <c r="JQ12" s="957"/>
      <c r="JR12" s="957"/>
      <c r="JS12" s="957"/>
      <c r="JT12" s="957"/>
      <c r="JU12" s="957"/>
      <c r="JV12" s="957"/>
      <c r="JW12" s="957"/>
      <c r="JX12" s="957"/>
      <c r="JY12" s="956"/>
      <c r="JZ12" s="956"/>
      <c r="KA12" s="956"/>
      <c r="KB12" s="956"/>
      <c r="KC12" s="956"/>
      <c r="KD12" s="956"/>
      <c r="KE12" s="956"/>
      <c r="KF12" s="956"/>
      <c r="KG12" s="956"/>
      <c r="KH12" s="956"/>
      <c r="KI12" s="956"/>
      <c r="KJ12" s="956"/>
      <c r="KK12" s="956"/>
      <c r="KL12" s="956"/>
      <c r="KM12" s="956"/>
      <c r="KN12" s="956"/>
    </row>
    <row r="13" spans="1:300">
      <c r="A13" s="962" t="s">
        <v>7</v>
      </c>
      <c r="B13" s="962"/>
      <c r="C13" s="962"/>
      <c r="D13" s="962"/>
      <c r="E13" s="962"/>
      <c r="F13" s="962"/>
      <c r="G13" s="962"/>
      <c r="H13" s="357"/>
      <c r="I13" s="966" t="s">
        <v>281</v>
      </c>
      <c r="J13" s="966"/>
      <c r="K13" s="966"/>
      <c r="L13" s="966"/>
      <c r="M13" s="966"/>
      <c r="N13" s="966"/>
      <c r="O13" s="966"/>
      <c r="P13" s="966"/>
      <c r="Q13" s="966"/>
      <c r="R13" s="966"/>
      <c r="S13" s="966"/>
      <c r="T13" s="966"/>
      <c r="U13" s="966"/>
      <c r="V13" s="966"/>
      <c r="W13" s="966"/>
      <c r="X13" s="966"/>
      <c r="Y13" s="966"/>
      <c r="Z13" s="966"/>
      <c r="AA13" s="966"/>
      <c r="AB13" s="966"/>
      <c r="AC13" s="966"/>
      <c r="AD13" s="966"/>
      <c r="AE13" s="966"/>
      <c r="AF13" s="966"/>
      <c r="AG13" s="966"/>
      <c r="AH13" s="966"/>
      <c r="AI13" s="966"/>
      <c r="AJ13" s="966"/>
      <c r="AK13" s="966"/>
      <c r="AL13" s="966"/>
      <c r="AM13" s="966"/>
      <c r="AN13" s="966"/>
      <c r="AO13" s="966"/>
      <c r="AP13" s="966"/>
      <c r="AQ13" s="966"/>
      <c r="AR13" s="966"/>
      <c r="AS13" s="966"/>
      <c r="AT13" s="966"/>
      <c r="AU13" s="966"/>
      <c r="AV13" s="966"/>
      <c r="AW13" s="966"/>
      <c r="AX13" s="966"/>
      <c r="AY13" s="966"/>
      <c r="AZ13" s="966"/>
      <c r="BA13" s="966"/>
      <c r="BB13" s="966"/>
      <c r="BC13" s="966"/>
      <c r="BD13" s="966"/>
      <c r="BE13" s="966"/>
      <c r="BF13" s="966"/>
      <c r="BG13" s="966"/>
      <c r="BH13" s="359"/>
      <c r="BI13" s="964"/>
      <c r="BJ13" s="964"/>
      <c r="BK13" s="964"/>
      <c r="BL13" s="964"/>
      <c r="BM13" s="964"/>
      <c r="BN13" s="964"/>
      <c r="BO13" s="964"/>
      <c r="BP13" s="964"/>
      <c r="BQ13" s="964"/>
      <c r="BR13" s="964"/>
      <c r="BS13" s="964"/>
      <c r="BT13" s="964"/>
      <c r="BU13" s="964"/>
      <c r="BV13" s="964"/>
      <c r="BW13" s="964"/>
      <c r="BX13" s="964"/>
      <c r="BY13" s="965"/>
      <c r="BZ13" s="965"/>
      <c r="CA13" s="965"/>
      <c r="CB13" s="965"/>
      <c r="CC13" s="965"/>
      <c r="CD13" s="965"/>
      <c r="CE13" s="965"/>
      <c r="CF13" s="965"/>
      <c r="CG13" s="965"/>
      <c r="CH13" s="965"/>
      <c r="CI13" s="965"/>
      <c r="CJ13" s="965"/>
      <c r="CK13" s="965"/>
      <c r="CL13" s="965"/>
      <c r="CM13" s="965"/>
      <c r="CN13" s="965"/>
      <c r="CO13" s="965"/>
      <c r="CP13" s="965"/>
      <c r="CQ13" s="965"/>
      <c r="CR13" s="965"/>
      <c r="CS13" s="965"/>
      <c r="CT13" s="965"/>
      <c r="CU13" s="965"/>
      <c r="CV13" s="965"/>
      <c r="CW13" s="965"/>
      <c r="CX13" s="965"/>
      <c r="CY13" s="965"/>
      <c r="CZ13" s="965"/>
      <c r="DA13" s="965"/>
      <c r="DB13" s="965"/>
      <c r="DC13" s="965"/>
      <c r="DD13" s="965"/>
      <c r="DE13" s="967"/>
      <c r="DF13" s="967"/>
      <c r="DG13" s="967"/>
      <c r="DH13" s="967"/>
      <c r="DI13" s="967"/>
      <c r="DJ13" s="967"/>
      <c r="DK13" s="967"/>
      <c r="DL13" s="967"/>
      <c r="DM13" s="967"/>
      <c r="DN13" s="967"/>
      <c r="DO13" s="967"/>
      <c r="DP13" s="967"/>
      <c r="DQ13" s="967"/>
      <c r="DR13" s="967"/>
      <c r="DS13" s="967"/>
      <c r="DT13" s="967"/>
      <c r="DU13" s="968"/>
      <c r="DV13" s="968"/>
      <c r="DW13" s="968"/>
      <c r="DX13" s="968"/>
      <c r="DY13" s="968"/>
      <c r="DZ13" s="968"/>
      <c r="EA13" s="968"/>
      <c r="EB13" s="968"/>
      <c r="EC13" s="968"/>
      <c r="ED13" s="968"/>
      <c r="EE13" s="968"/>
      <c r="EF13" s="968"/>
      <c r="EG13" s="968"/>
      <c r="EH13" s="968"/>
      <c r="EI13" s="968"/>
      <c r="EJ13" s="968"/>
      <c r="EK13" s="964"/>
      <c r="EL13" s="964"/>
      <c r="EM13" s="964"/>
      <c r="EN13" s="964"/>
      <c r="EO13" s="964"/>
      <c r="EP13" s="964"/>
      <c r="EQ13" s="964"/>
      <c r="ER13" s="964"/>
      <c r="ES13" s="964"/>
      <c r="ET13" s="964"/>
      <c r="EU13" s="964"/>
      <c r="EV13" s="964"/>
      <c r="EW13" s="964"/>
      <c r="EX13" s="964"/>
      <c r="EY13" s="964"/>
      <c r="EZ13" s="964"/>
      <c r="FA13" s="965"/>
      <c r="FB13" s="965"/>
      <c r="FC13" s="965"/>
      <c r="FD13" s="965"/>
      <c r="FE13" s="965"/>
      <c r="FF13" s="965"/>
      <c r="FG13" s="965"/>
      <c r="FH13" s="965"/>
      <c r="FI13" s="965"/>
      <c r="FJ13" s="965"/>
      <c r="FK13" s="965"/>
      <c r="FL13" s="965"/>
      <c r="FM13" s="965"/>
      <c r="FN13" s="965"/>
      <c r="FO13" s="965"/>
      <c r="FP13" s="965"/>
      <c r="FQ13" s="965"/>
      <c r="FR13" s="965"/>
      <c r="FS13" s="965"/>
      <c r="FT13" s="965"/>
      <c r="FU13" s="965"/>
      <c r="FV13" s="965"/>
      <c r="FW13" s="965"/>
      <c r="FX13" s="965"/>
      <c r="FY13" s="965"/>
      <c r="FZ13" s="965"/>
      <c r="GA13" s="965"/>
      <c r="GB13" s="965"/>
      <c r="GC13" s="965"/>
      <c r="GD13" s="965"/>
      <c r="GE13" s="965"/>
      <c r="GF13" s="965"/>
      <c r="GG13" s="967"/>
      <c r="GH13" s="967"/>
      <c r="GI13" s="967"/>
      <c r="GJ13" s="967"/>
      <c r="GK13" s="967"/>
      <c r="GL13" s="967"/>
      <c r="GM13" s="967"/>
      <c r="GN13" s="967"/>
      <c r="GO13" s="967"/>
      <c r="GP13" s="967"/>
      <c r="GQ13" s="967"/>
      <c r="GR13" s="967"/>
      <c r="GS13" s="967"/>
      <c r="GT13" s="967"/>
      <c r="GU13" s="967"/>
      <c r="GV13" s="967"/>
      <c r="GW13" s="968"/>
      <c r="GX13" s="968"/>
      <c r="GY13" s="968"/>
      <c r="GZ13" s="968"/>
      <c r="HA13" s="968"/>
      <c r="HB13" s="968"/>
      <c r="HC13" s="968"/>
      <c r="HD13" s="968"/>
      <c r="HE13" s="968"/>
      <c r="HF13" s="968"/>
      <c r="HG13" s="968"/>
      <c r="HH13" s="968"/>
      <c r="HI13" s="968"/>
      <c r="HJ13" s="968"/>
      <c r="HK13" s="968"/>
      <c r="HL13" s="968"/>
      <c r="HM13" s="964"/>
      <c r="HN13" s="964"/>
      <c r="HO13" s="964"/>
      <c r="HP13" s="964"/>
      <c r="HQ13" s="964"/>
      <c r="HR13" s="964"/>
      <c r="HS13" s="964"/>
      <c r="HT13" s="964"/>
      <c r="HU13" s="964"/>
      <c r="HV13" s="964"/>
      <c r="HW13" s="964"/>
      <c r="HX13" s="964"/>
      <c r="HY13" s="964"/>
      <c r="HZ13" s="964"/>
      <c r="IA13" s="964"/>
      <c r="IB13" s="964"/>
      <c r="IC13" s="965"/>
      <c r="ID13" s="965"/>
      <c r="IE13" s="965"/>
      <c r="IF13" s="965"/>
      <c r="IG13" s="965"/>
      <c r="IH13" s="965"/>
      <c r="II13" s="965"/>
      <c r="IJ13" s="965"/>
      <c r="IK13" s="965"/>
      <c r="IL13" s="965"/>
      <c r="IM13" s="965"/>
      <c r="IN13" s="965"/>
      <c r="IO13" s="965"/>
      <c r="IP13" s="965"/>
      <c r="IQ13" s="965"/>
      <c r="IR13" s="965"/>
      <c r="IS13" s="965"/>
      <c r="IT13" s="965"/>
      <c r="IU13" s="965"/>
      <c r="IV13" s="965"/>
      <c r="IW13" s="965"/>
      <c r="IX13" s="965"/>
      <c r="IY13" s="965"/>
      <c r="IZ13" s="965"/>
      <c r="JA13" s="965"/>
      <c r="JB13" s="965"/>
      <c r="JC13" s="965"/>
      <c r="JD13" s="965"/>
      <c r="JE13" s="965"/>
      <c r="JF13" s="965"/>
      <c r="JG13" s="965"/>
      <c r="JH13" s="965"/>
      <c r="JI13" s="967"/>
      <c r="JJ13" s="967"/>
      <c r="JK13" s="967"/>
      <c r="JL13" s="967"/>
      <c r="JM13" s="967"/>
      <c r="JN13" s="967"/>
      <c r="JO13" s="967"/>
      <c r="JP13" s="967"/>
      <c r="JQ13" s="967"/>
      <c r="JR13" s="967"/>
      <c r="JS13" s="967"/>
      <c r="JT13" s="967"/>
      <c r="JU13" s="967"/>
      <c r="JV13" s="967"/>
      <c r="JW13" s="967"/>
      <c r="JX13" s="967"/>
      <c r="JY13" s="968"/>
      <c r="JZ13" s="968"/>
      <c r="KA13" s="968"/>
      <c r="KB13" s="968"/>
      <c r="KC13" s="968"/>
      <c r="KD13" s="968"/>
      <c r="KE13" s="968"/>
      <c r="KF13" s="968"/>
      <c r="KG13" s="968"/>
      <c r="KH13" s="968"/>
      <c r="KI13" s="968"/>
      <c r="KJ13" s="968"/>
      <c r="KK13" s="968"/>
      <c r="KL13" s="968"/>
      <c r="KM13" s="968"/>
      <c r="KN13" s="968"/>
    </row>
    <row r="14" spans="1:300">
      <c r="A14" s="962" t="s">
        <v>8</v>
      </c>
      <c r="B14" s="962"/>
      <c r="C14" s="962"/>
      <c r="D14" s="962"/>
      <c r="E14" s="962"/>
      <c r="F14" s="962"/>
      <c r="G14" s="962"/>
      <c r="H14" s="357"/>
      <c r="I14" s="966" t="s">
        <v>282</v>
      </c>
      <c r="J14" s="966"/>
      <c r="K14" s="966"/>
      <c r="L14" s="966"/>
      <c r="M14" s="966"/>
      <c r="N14" s="966"/>
      <c r="O14" s="966"/>
      <c r="P14" s="966"/>
      <c r="Q14" s="966"/>
      <c r="R14" s="966"/>
      <c r="S14" s="966"/>
      <c r="T14" s="966"/>
      <c r="U14" s="966"/>
      <c r="V14" s="966"/>
      <c r="W14" s="966"/>
      <c r="X14" s="966"/>
      <c r="Y14" s="966"/>
      <c r="Z14" s="966"/>
      <c r="AA14" s="966"/>
      <c r="AB14" s="966"/>
      <c r="AC14" s="966"/>
      <c r="AD14" s="966"/>
      <c r="AE14" s="966"/>
      <c r="AF14" s="966"/>
      <c r="AG14" s="966"/>
      <c r="AH14" s="966"/>
      <c r="AI14" s="966"/>
      <c r="AJ14" s="966"/>
      <c r="AK14" s="966"/>
      <c r="AL14" s="966"/>
      <c r="AM14" s="966"/>
      <c r="AN14" s="966"/>
      <c r="AO14" s="966"/>
      <c r="AP14" s="966"/>
      <c r="AQ14" s="966"/>
      <c r="AR14" s="966"/>
      <c r="AS14" s="966"/>
      <c r="AT14" s="966"/>
      <c r="AU14" s="966"/>
      <c r="AV14" s="966"/>
      <c r="AW14" s="966"/>
      <c r="AX14" s="966"/>
      <c r="AY14" s="966"/>
      <c r="AZ14" s="966"/>
      <c r="BA14" s="966"/>
      <c r="BB14" s="966"/>
      <c r="BC14" s="966"/>
      <c r="BD14" s="966"/>
      <c r="BE14" s="966"/>
      <c r="BF14" s="966"/>
      <c r="BG14" s="966"/>
      <c r="BH14" s="359"/>
      <c r="BI14" s="964"/>
      <c r="BJ14" s="964"/>
      <c r="BK14" s="964"/>
      <c r="BL14" s="964"/>
      <c r="BM14" s="964"/>
      <c r="BN14" s="964"/>
      <c r="BO14" s="964"/>
      <c r="BP14" s="964"/>
      <c r="BQ14" s="964"/>
      <c r="BR14" s="964"/>
      <c r="BS14" s="964"/>
      <c r="BT14" s="964"/>
      <c r="BU14" s="964"/>
      <c r="BV14" s="964"/>
      <c r="BW14" s="964"/>
      <c r="BX14" s="964"/>
      <c r="BY14" s="965"/>
      <c r="BZ14" s="965"/>
      <c r="CA14" s="965"/>
      <c r="CB14" s="965"/>
      <c r="CC14" s="965"/>
      <c r="CD14" s="965"/>
      <c r="CE14" s="965"/>
      <c r="CF14" s="965"/>
      <c r="CG14" s="965"/>
      <c r="CH14" s="965"/>
      <c r="CI14" s="965"/>
      <c r="CJ14" s="965"/>
      <c r="CK14" s="965"/>
      <c r="CL14" s="965"/>
      <c r="CM14" s="965"/>
      <c r="CN14" s="965"/>
      <c r="CO14" s="965"/>
      <c r="CP14" s="965"/>
      <c r="CQ14" s="965"/>
      <c r="CR14" s="965"/>
      <c r="CS14" s="965"/>
      <c r="CT14" s="965"/>
      <c r="CU14" s="965"/>
      <c r="CV14" s="965"/>
      <c r="CW14" s="965"/>
      <c r="CX14" s="965"/>
      <c r="CY14" s="965"/>
      <c r="CZ14" s="965"/>
      <c r="DA14" s="965"/>
      <c r="DB14" s="965"/>
      <c r="DC14" s="965"/>
      <c r="DD14" s="965"/>
      <c r="DE14" s="967"/>
      <c r="DF14" s="967"/>
      <c r="DG14" s="967"/>
      <c r="DH14" s="967"/>
      <c r="DI14" s="967"/>
      <c r="DJ14" s="967"/>
      <c r="DK14" s="967"/>
      <c r="DL14" s="967"/>
      <c r="DM14" s="967"/>
      <c r="DN14" s="967"/>
      <c r="DO14" s="967"/>
      <c r="DP14" s="967"/>
      <c r="DQ14" s="967"/>
      <c r="DR14" s="967"/>
      <c r="DS14" s="967"/>
      <c r="DT14" s="967"/>
      <c r="DU14" s="968"/>
      <c r="DV14" s="968"/>
      <c r="DW14" s="968"/>
      <c r="DX14" s="968"/>
      <c r="DY14" s="968"/>
      <c r="DZ14" s="968"/>
      <c r="EA14" s="968"/>
      <c r="EB14" s="968"/>
      <c r="EC14" s="968"/>
      <c r="ED14" s="968"/>
      <c r="EE14" s="968"/>
      <c r="EF14" s="968"/>
      <c r="EG14" s="968"/>
      <c r="EH14" s="968"/>
      <c r="EI14" s="968"/>
      <c r="EJ14" s="968"/>
      <c r="EK14" s="964"/>
      <c r="EL14" s="964"/>
      <c r="EM14" s="964"/>
      <c r="EN14" s="964"/>
      <c r="EO14" s="964"/>
      <c r="EP14" s="964"/>
      <c r="EQ14" s="964"/>
      <c r="ER14" s="964"/>
      <c r="ES14" s="964"/>
      <c r="ET14" s="964"/>
      <c r="EU14" s="964"/>
      <c r="EV14" s="964"/>
      <c r="EW14" s="964"/>
      <c r="EX14" s="964"/>
      <c r="EY14" s="964"/>
      <c r="EZ14" s="964"/>
      <c r="FA14" s="965"/>
      <c r="FB14" s="965"/>
      <c r="FC14" s="965"/>
      <c r="FD14" s="965"/>
      <c r="FE14" s="965"/>
      <c r="FF14" s="965"/>
      <c r="FG14" s="965"/>
      <c r="FH14" s="965"/>
      <c r="FI14" s="965"/>
      <c r="FJ14" s="965"/>
      <c r="FK14" s="965"/>
      <c r="FL14" s="965"/>
      <c r="FM14" s="965"/>
      <c r="FN14" s="965"/>
      <c r="FO14" s="965"/>
      <c r="FP14" s="965"/>
      <c r="FQ14" s="965"/>
      <c r="FR14" s="965"/>
      <c r="FS14" s="965"/>
      <c r="FT14" s="965"/>
      <c r="FU14" s="965"/>
      <c r="FV14" s="965"/>
      <c r="FW14" s="965"/>
      <c r="FX14" s="965"/>
      <c r="FY14" s="965"/>
      <c r="FZ14" s="965"/>
      <c r="GA14" s="965"/>
      <c r="GB14" s="965"/>
      <c r="GC14" s="965"/>
      <c r="GD14" s="965"/>
      <c r="GE14" s="965"/>
      <c r="GF14" s="965"/>
      <c r="GG14" s="967"/>
      <c r="GH14" s="967"/>
      <c r="GI14" s="967"/>
      <c r="GJ14" s="967"/>
      <c r="GK14" s="967"/>
      <c r="GL14" s="967"/>
      <c r="GM14" s="967"/>
      <c r="GN14" s="967"/>
      <c r="GO14" s="967"/>
      <c r="GP14" s="967"/>
      <c r="GQ14" s="967"/>
      <c r="GR14" s="967"/>
      <c r="GS14" s="967"/>
      <c r="GT14" s="967"/>
      <c r="GU14" s="967"/>
      <c r="GV14" s="967"/>
      <c r="GW14" s="968"/>
      <c r="GX14" s="968"/>
      <c r="GY14" s="968"/>
      <c r="GZ14" s="968"/>
      <c r="HA14" s="968"/>
      <c r="HB14" s="968"/>
      <c r="HC14" s="968"/>
      <c r="HD14" s="968"/>
      <c r="HE14" s="968"/>
      <c r="HF14" s="968"/>
      <c r="HG14" s="968"/>
      <c r="HH14" s="968"/>
      <c r="HI14" s="968"/>
      <c r="HJ14" s="968"/>
      <c r="HK14" s="968"/>
      <c r="HL14" s="968"/>
      <c r="HM14" s="964"/>
      <c r="HN14" s="964"/>
      <c r="HO14" s="964"/>
      <c r="HP14" s="964"/>
      <c r="HQ14" s="964"/>
      <c r="HR14" s="964"/>
      <c r="HS14" s="964"/>
      <c r="HT14" s="964"/>
      <c r="HU14" s="964"/>
      <c r="HV14" s="964"/>
      <c r="HW14" s="964"/>
      <c r="HX14" s="964"/>
      <c r="HY14" s="964"/>
      <c r="HZ14" s="964"/>
      <c r="IA14" s="964"/>
      <c r="IB14" s="964"/>
      <c r="IC14" s="965"/>
      <c r="ID14" s="965"/>
      <c r="IE14" s="965"/>
      <c r="IF14" s="965"/>
      <c r="IG14" s="965"/>
      <c r="IH14" s="965"/>
      <c r="II14" s="965"/>
      <c r="IJ14" s="965"/>
      <c r="IK14" s="965"/>
      <c r="IL14" s="965"/>
      <c r="IM14" s="965"/>
      <c r="IN14" s="965"/>
      <c r="IO14" s="965"/>
      <c r="IP14" s="965"/>
      <c r="IQ14" s="965"/>
      <c r="IR14" s="965"/>
      <c r="IS14" s="965"/>
      <c r="IT14" s="965"/>
      <c r="IU14" s="965"/>
      <c r="IV14" s="965"/>
      <c r="IW14" s="965"/>
      <c r="IX14" s="965"/>
      <c r="IY14" s="965"/>
      <c r="IZ14" s="965"/>
      <c r="JA14" s="965"/>
      <c r="JB14" s="965"/>
      <c r="JC14" s="965"/>
      <c r="JD14" s="965"/>
      <c r="JE14" s="965"/>
      <c r="JF14" s="965"/>
      <c r="JG14" s="965"/>
      <c r="JH14" s="965"/>
      <c r="JI14" s="967"/>
      <c r="JJ14" s="967"/>
      <c r="JK14" s="967"/>
      <c r="JL14" s="967"/>
      <c r="JM14" s="967"/>
      <c r="JN14" s="967"/>
      <c r="JO14" s="967"/>
      <c r="JP14" s="967"/>
      <c r="JQ14" s="967"/>
      <c r="JR14" s="967"/>
      <c r="JS14" s="967"/>
      <c r="JT14" s="967"/>
      <c r="JU14" s="967"/>
      <c r="JV14" s="967"/>
      <c r="JW14" s="967"/>
      <c r="JX14" s="967"/>
      <c r="JY14" s="968"/>
      <c r="JZ14" s="968"/>
      <c r="KA14" s="968"/>
      <c r="KB14" s="968"/>
      <c r="KC14" s="968"/>
      <c r="KD14" s="968"/>
      <c r="KE14" s="968"/>
      <c r="KF14" s="968"/>
      <c r="KG14" s="968"/>
      <c r="KH14" s="968"/>
      <c r="KI14" s="968"/>
      <c r="KJ14" s="968"/>
      <c r="KK14" s="968"/>
      <c r="KL14" s="968"/>
      <c r="KM14" s="968"/>
      <c r="KN14" s="968"/>
    </row>
    <row r="15" spans="1:300" ht="15" hidden="1" customHeight="1">
      <c r="A15" s="962"/>
      <c r="B15" s="962"/>
      <c r="C15" s="962"/>
      <c r="D15" s="962"/>
      <c r="E15" s="962"/>
      <c r="F15" s="962"/>
      <c r="G15" s="962"/>
      <c r="H15" s="357"/>
      <c r="I15" s="970"/>
      <c r="J15" s="970"/>
      <c r="K15" s="970"/>
      <c r="L15" s="970"/>
      <c r="M15" s="970"/>
      <c r="N15" s="970"/>
      <c r="O15" s="970"/>
      <c r="P15" s="970"/>
      <c r="Q15" s="970"/>
      <c r="R15" s="970"/>
      <c r="S15" s="970"/>
      <c r="T15" s="970"/>
      <c r="U15" s="970"/>
      <c r="V15" s="970"/>
      <c r="W15" s="970"/>
      <c r="X15" s="970"/>
      <c r="Y15" s="970"/>
      <c r="Z15" s="970"/>
      <c r="AA15" s="970"/>
      <c r="AB15" s="970"/>
      <c r="AC15" s="970"/>
      <c r="AD15" s="970"/>
      <c r="AE15" s="970"/>
      <c r="AF15" s="970"/>
      <c r="AG15" s="970"/>
      <c r="AH15" s="970"/>
      <c r="AI15" s="970"/>
      <c r="AJ15" s="970"/>
      <c r="AK15" s="970"/>
      <c r="AL15" s="970"/>
      <c r="AM15" s="970"/>
      <c r="AN15" s="970"/>
      <c r="AO15" s="970"/>
      <c r="AP15" s="970"/>
      <c r="AQ15" s="970"/>
      <c r="AR15" s="970"/>
      <c r="AS15" s="970"/>
      <c r="AT15" s="970"/>
      <c r="AU15" s="970"/>
      <c r="AV15" s="970"/>
      <c r="AW15" s="970"/>
      <c r="AX15" s="970"/>
      <c r="AY15" s="970"/>
      <c r="AZ15" s="970"/>
      <c r="BA15" s="970"/>
      <c r="BB15" s="970"/>
      <c r="BC15" s="970"/>
      <c r="BD15" s="970"/>
      <c r="BE15" s="970"/>
      <c r="BF15" s="970"/>
      <c r="BG15" s="970"/>
      <c r="BH15" s="361"/>
      <c r="BI15" s="964"/>
      <c r="BJ15" s="964"/>
      <c r="BK15" s="964"/>
      <c r="BL15" s="964"/>
      <c r="BM15" s="964"/>
      <c r="BN15" s="964"/>
      <c r="BO15" s="964"/>
      <c r="BP15" s="964"/>
      <c r="BQ15" s="964"/>
      <c r="BR15" s="964"/>
      <c r="BS15" s="964"/>
      <c r="BT15" s="964"/>
      <c r="BU15" s="964"/>
      <c r="BV15" s="964"/>
      <c r="BW15" s="964"/>
      <c r="BX15" s="964"/>
      <c r="BY15" s="965"/>
      <c r="BZ15" s="965"/>
      <c r="CA15" s="965"/>
      <c r="CB15" s="965"/>
      <c r="CC15" s="965"/>
      <c r="CD15" s="965"/>
      <c r="CE15" s="965"/>
      <c r="CF15" s="965"/>
      <c r="CG15" s="965"/>
      <c r="CH15" s="965"/>
      <c r="CI15" s="965"/>
      <c r="CJ15" s="965"/>
      <c r="CK15" s="965"/>
      <c r="CL15" s="965"/>
      <c r="CM15" s="965"/>
      <c r="CN15" s="965"/>
      <c r="CO15" s="965"/>
      <c r="CP15" s="965"/>
      <c r="CQ15" s="965"/>
      <c r="CR15" s="965"/>
      <c r="CS15" s="965"/>
      <c r="CT15" s="965"/>
      <c r="CU15" s="965"/>
      <c r="CV15" s="965"/>
      <c r="CW15" s="965"/>
      <c r="CX15" s="965"/>
      <c r="CY15" s="965"/>
      <c r="CZ15" s="965"/>
      <c r="DA15" s="965"/>
      <c r="DB15" s="965"/>
      <c r="DC15" s="965"/>
      <c r="DD15" s="965"/>
      <c r="DE15" s="967"/>
      <c r="DF15" s="967"/>
      <c r="DG15" s="967"/>
      <c r="DH15" s="967"/>
      <c r="DI15" s="967"/>
      <c r="DJ15" s="967"/>
      <c r="DK15" s="967"/>
      <c r="DL15" s="967"/>
      <c r="DM15" s="967"/>
      <c r="DN15" s="967"/>
      <c r="DO15" s="967"/>
      <c r="DP15" s="967"/>
      <c r="DQ15" s="967"/>
      <c r="DR15" s="967"/>
      <c r="DS15" s="967"/>
      <c r="DT15" s="967"/>
      <c r="DU15" s="968"/>
      <c r="DV15" s="968"/>
      <c r="DW15" s="968"/>
      <c r="DX15" s="968"/>
      <c r="DY15" s="968"/>
      <c r="DZ15" s="968"/>
      <c r="EA15" s="968"/>
      <c r="EB15" s="968"/>
      <c r="EC15" s="968"/>
      <c r="ED15" s="968"/>
      <c r="EE15" s="968"/>
      <c r="EF15" s="968"/>
      <c r="EG15" s="968"/>
      <c r="EH15" s="968"/>
      <c r="EI15" s="968"/>
      <c r="EJ15" s="968"/>
      <c r="EK15" s="964"/>
      <c r="EL15" s="964"/>
      <c r="EM15" s="964"/>
      <c r="EN15" s="964"/>
      <c r="EO15" s="964"/>
      <c r="EP15" s="964"/>
      <c r="EQ15" s="964"/>
      <c r="ER15" s="964"/>
      <c r="ES15" s="964"/>
      <c r="ET15" s="964"/>
      <c r="EU15" s="964"/>
      <c r="EV15" s="964"/>
      <c r="EW15" s="964"/>
      <c r="EX15" s="964"/>
      <c r="EY15" s="964"/>
      <c r="EZ15" s="964"/>
      <c r="FA15" s="965"/>
      <c r="FB15" s="965"/>
      <c r="FC15" s="965"/>
      <c r="FD15" s="965"/>
      <c r="FE15" s="965"/>
      <c r="FF15" s="965"/>
      <c r="FG15" s="965"/>
      <c r="FH15" s="965"/>
      <c r="FI15" s="965"/>
      <c r="FJ15" s="965"/>
      <c r="FK15" s="965"/>
      <c r="FL15" s="965"/>
      <c r="FM15" s="965"/>
      <c r="FN15" s="965"/>
      <c r="FO15" s="965"/>
      <c r="FP15" s="965"/>
      <c r="FQ15" s="965"/>
      <c r="FR15" s="965"/>
      <c r="FS15" s="965"/>
      <c r="FT15" s="965"/>
      <c r="FU15" s="965"/>
      <c r="FV15" s="965"/>
      <c r="FW15" s="965"/>
      <c r="FX15" s="965"/>
      <c r="FY15" s="965"/>
      <c r="FZ15" s="965"/>
      <c r="GA15" s="965"/>
      <c r="GB15" s="965"/>
      <c r="GC15" s="965"/>
      <c r="GD15" s="965"/>
      <c r="GE15" s="965"/>
      <c r="GF15" s="965"/>
      <c r="GG15" s="967"/>
      <c r="GH15" s="967"/>
      <c r="GI15" s="967"/>
      <c r="GJ15" s="967"/>
      <c r="GK15" s="967"/>
      <c r="GL15" s="967"/>
      <c r="GM15" s="967"/>
      <c r="GN15" s="967"/>
      <c r="GO15" s="967"/>
      <c r="GP15" s="967"/>
      <c r="GQ15" s="967"/>
      <c r="GR15" s="967"/>
      <c r="GS15" s="967"/>
      <c r="GT15" s="967"/>
      <c r="GU15" s="967"/>
      <c r="GV15" s="967"/>
      <c r="GW15" s="968"/>
      <c r="GX15" s="968"/>
      <c r="GY15" s="968"/>
      <c r="GZ15" s="968"/>
      <c r="HA15" s="968"/>
      <c r="HB15" s="968"/>
      <c r="HC15" s="968"/>
      <c r="HD15" s="968"/>
      <c r="HE15" s="968"/>
      <c r="HF15" s="968"/>
      <c r="HG15" s="968"/>
      <c r="HH15" s="968"/>
      <c r="HI15" s="968"/>
      <c r="HJ15" s="968"/>
      <c r="HK15" s="968"/>
      <c r="HL15" s="968"/>
      <c r="HM15" s="964"/>
      <c r="HN15" s="964"/>
      <c r="HO15" s="964"/>
      <c r="HP15" s="964"/>
      <c r="HQ15" s="964"/>
      <c r="HR15" s="964"/>
      <c r="HS15" s="964"/>
      <c r="HT15" s="964"/>
      <c r="HU15" s="964"/>
      <c r="HV15" s="964"/>
      <c r="HW15" s="964"/>
      <c r="HX15" s="964"/>
      <c r="HY15" s="964"/>
      <c r="HZ15" s="964"/>
      <c r="IA15" s="964"/>
      <c r="IB15" s="964"/>
      <c r="IC15" s="965"/>
      <c r="ID15" s="965"/>
      <c r="IE15" s="965"/>
      <c r="IF15" s="965"/>
      <c r="IG15" s="965"/>
      <c r="IH15" s="965"/>
      <c r="II15" s="965"/>
      <c r="IJ15" s="965"/>
      <c r="IK15" s="965"/>
      <c r="IL15" s="965"/>
      <c r="IM15" s="965"/>
      <c r="IN15" s="965"/>
      <c r="IO15" s="965"/>
      <c r="IP15" s="965"/>
      <c r="IQ15" s="965"/>
      <c r="IR15" s="965"/>
      <c r="IS15" s="965"/>
      <c r="IT15" s="965"/>
      <c r="IU15" s="965"/>
      <c r="IV15" s="965"/>
      <c r="IW15" s="965"/>
      <c r="IX15" s="965"/>
      <c r="IY15" s="965"/>
      <c r="IZ15" s="965"/>
      <c r="JA15" s="965"/>
      <c r="JB15" s="965"/>
      <c r="JC15" s="965"/>
      <c r="JD15" s="965"/>
      <c r="JE15" s="965"/>
      <c r="JF15" s="965"/>
      <c r="JG15" s="965"/>
      <c r="JH15" s="965"/>
      <c r="JI15" s="967"/>
      <c r="JJ15" s="967"/>
      <c r="JK15" s="967"/>
      <c r="JL15" s="967"/>
      <c r="JM15" s="967"/>
      <c r="JN15" s="967"/>
      <c r="JO15" s="967"/>
      <c r="JP15" s="967"/>
      <c r="JQ15" s="967"/>
      <c r="JR15" s="967"/>
      <c r="JS15" s="967"/>
      <c r="JT15" s="967"/>
      <c r="JU15" s="967"/>
      <c r="JV15" s="967"/>
      <c r="JW15" s="967"/>
      <c r="JX15" s="967"/>
      <c r="JY15" s="968"/>
      <c r="JZ15" s="968"/>
      <c r="KA15" s="968"/>
      <c r="KB15" s="968"/>
      <c r="KC15" s="968"/>
      <c r="KD15" s="968"/>
      <c r="KE15" s="968"/>
      <c r="KF15" s="968"/>
      <c r="KG15" s="968"/>
      <c r="KH15" s="968"/>
      <c r="KI15" s="968"/>
      <c r="KJ15" s="968"/>
      <c r="KK15" s="968"/>
      <c r="KL15" s="968"/>
      <c r="KM15" s="968"/>
      <c r="KN15" s="968"/>
    </row>
    <row r="16" spans="1:300" ht="15" hidden="1" customHeight="1">
      <c r="A16" s="962" t="s">
        <v>9</v>
      </c>
      <c r="B16" s="962"/>
      <c r="C16" s="962"/>
      <c r="D16" s="962"/>
      <c r="E16" s="962"/>
      <c r="F16" s="962"/>
      <c r="G16" s="962"/>
      <c r="H16" s="357"/>
      <c r="I16" s="963" t="s">
        <v>310</v>
      </c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3"/>
      <c r="AF16" s="963"/>
      <c r="AG16" s="963"/>
      <c r="AH16" s="963"/>
      <c r="AI16" s="963"/>
      <c r="AJ16" s="963"/>
      <c r="AK16" s="963"/>
      <c r="AL16" s="963"/>
      <c r="AM16" s="963"/>
      <c r="AN16" s="963"/>
      <c r="AO16" s="963"/>
      <c r="AP16" s="963"/>
      <c r="AQ16" s="963"/>
      <c r="AR16" s="963"/>
      <c r="AS16" s="963"/>
      <c r="AT16" s="963"/>
      <c r="AU16" s="963"/>
      <c r="AV16" s="963"/>
      <c r="AW16" s="963"/>
      <c r="AX16" s="963"/>
      <c r="AY16" s="963"/>
      <c r="AZ16" s="963"/>
      <c r="BA16" s="963"/>
      <c r="BB16" s="963"/>
      <c r="BC16" s="963"/>
      <c r="BD16" s="963"/>
      <c r="BE16" s="963"/>
      <c r="BF16" s="963"/>
      <c r="BG16" s="963"/>
      <c r="BH16" s="358"/>
      <c r="BI16" s="964">
        <v>0</v>
      </c>
      <c r="BJ16" s="964"/>
      <c r="BK16" s="964"/>
      <c r="BL16" s="964"/>
      <c r="BM16" s="964"/>
      <c r="BN16" s="964"/>
      <c r="BO16" s="964"/>
      <c r="BP16" s="964"/>
      <c r="BQ16" s="964"/>
      <c r="BR16" s="964"/>
      <c r="BS16" s="964"/>
      <c r="BT16" s="964"/>
      <c r="BU16" s="964"/>
      <c r="BV16" s="964"/>
      <c r="BW16" s="964"/>
      <c r="BX16" s="964"/>
      <c r="BY16" s="965" t="e">
        <v>#DIV/0!</v>
      </c>
      <c r="BZ16" s="965"/>
      <c r="CA16" s="965"/>
      <c r="CB16" s="965"/>
      <c r="CC16" s="965"/>
      <c r="CD16" s="965"/>
      <c r="CE16" s="965"/>
      <c r="CF16" s="965"/>
      <c r="CG16" s="965"/>
      <c r="CH16" s="965"/>
      <c r="CI16" s="965"/>
      <c r="CJ16" s="965"/>
      <c r="CK16" s="965"/>
      <c r="CL16" s="965"/>
      <c r="CM16" s="965"/>
      <c r="CN16" s="965"/>
      <c r="CO16" s="965">
        <v>0</v>
      </c>
      <c r="CP16" s="965"/>
      <c r="CQ16" s="965"/>
      <c r="CR16" s="965"/>
      <c r="CS16" s="965"/>
      <c r="CT16" s="965"/>
      <c r="CU16" s="965"/>
      <c r="CV16" s="965"/>
      <c r="CW16" s="965"/>
      <c r="CX16" s="965"/>
      <c r="CY16" s="965"/>
      <c r="CZ16" s="965"/>
      <c r="DA16" s="965"/>
      <c r="DB16" s="965"/>
      <c r="DC16" s="965"/>
      <c r="DD16" s="965"/>
      <c r="DE16" s="964"/>
      <c r="DF16" s="964"/>
      <c r="DG16" s="964"/>
      <c r="DH16" s="964"/>
      <c r="DI16" s="964"/>
      <c r="DJ16" s="964"/>
      <c r="DK16" s="964"/>
      <c r="DL16" s="964"/>
      <c r="DM16" s="964"/>
      <c r="DN16" s="964"/>
      <c r="DO16" s="964"/>
      <c r="DP16" s="964"/>
      <c r="DQ16" s="964"/>
      <c r="DR16" s="964"/>
      <c r="DS16" s="964"/>
      <c r="DT16" s="964"/>
      <c r="DU16" s="965"/>
      <c r="DV16" s="965"/>
      <c r="DW16" s="965"/>
      <c r="DX16" s="965"/>
      <c r="DY16" s="965"/>
      <c r="DZ16" s="965"/>
      <c r="EA16" s="965"/>
      <c r="EB16" s="965"/>
      <c r="EC16" s="965"/>
      <c r="ED16" s="965"/>
      <c r="EE16" s="965"/>
      <c r="EF16" s="965"/>
      <c r="EG16" s="965"/>
      <c r="EH16" s="965"/>
      <c r="EI16" s="965"/>
      <c r="EJ16" s="965"/>
      <c r="EK16" s="964">
        <v>0</v>
      </c>
      <c r="EL16" s="964"/>
      <c r="EM16" s="964"/>
      <c r="EN16" s="964"/>
      <c r="EO16" s="964"/>
      <c r="EP16" s="964"/>
      <c r="EQ16" s="964"/>
      <c r="ER16" s="964"/>
      <c r="ES16" s="964"/>
      <c r="ET16" s="964"/>
      <c r="EU16" s="964"/>
      <c r="EV16" s="964"/>
      <c r="EW16" s="964"/>
      <c r="EX16" s="964"/>
      <c r="EY16" s="964"/>
      <c r="EZ16" s="964"/>
      <c r="FA16" s="965" t="e">
        <v>#DIV/0!</v>
      </c>
      <c r="FB16" s="965"/>
      <c r="FC16" s="965"/>
      <c r="FD16" s="965"/>
      <c r="FE16" s="965"/>
      <c r="FF16" s="965"/>
      <c r="FG16" s="965"/>
      <c r="FH16" s="965"/>
      <c r="FI16" s="965"/>
      <c r="FJ16" s="965"/>
      <c r="FK16" s="965"/>
      <c r="FL16" s="965"/>
      <c r="FM16" s="965"/>
      <c r="FN16" s="965"/>
      <c r="FO16" s="965"/>
      <c r="FP16" s="965"/>
      <c r="FQ16" s="965">
        <v>0</v>
      </c>
      <c r="FR16" s="965"/>
      <c r="FS16" s="965"/>
      <c r="FT16" s="965"/>
      <c r="FU16" s="965"/>
      <c r="FV16" s="965"/>
      <c r="FW16" s="965"/>
      <c r="FX16" s="965"/>
      <c r="FY16" s="965"/>
      <c r="FZ16" s="965"/>
      <c r="GA16" s="965"/>
      <c r="GB16" s="965"/>
      <c r="GC16" s="965"/>
      <c r="GD16" s="965"/>
      <c r="GE16" s="965"/>
      <c r="GF16" s="965"/>
      <c r="GG16" s="964"/>
      <c r="GH16" s="964"/>
      <c r="GI16" s="964"/>
      <c r="GJ16" s="964"/>
      <c r="GK16" s="964"/>
      <c r="GL16" s="964"/>
      <c r="GM16" s="964"/>
      <c r="GN16" s="964"/>
      <c r="GO16" s="964"/>
      <c r="GP16" s="964"/>
      <c r="GQ16" s="964"/>
      <c r="GR16" s="964"/>
      <c r="GS16" s="964"/>
      <c r="GT16" s="964"/>
      <c r="GU16" s="964"/>
      <c r="GV16" s="964"/>
      <c r="GW16" s="965"/>
      <c r="GX16" s="965"/>
      <c r="GY16" s="965"/>
      <c r="GZ16" s="965"/>
      <c r="HA16" s="965"/>
      <c r="HB16" s="965"/>
      <c r="HC16" s="965"/>
      <c r="HD16" s="965"/>
      <c r="HE16" s="965"/>
      <c r="HF16" s="965"/>
      <c r="HG16" s="965"/>
      <c r="HH16" s="965"/>
      <c r="HI16" s="965"/>
      <c r="HJ16" s="965"/>
      <c r="HK16" s="965"/>
      <c r="HL16" s="965"/>
      <c r="HM16" s="964">
        <v>0</v>
      </c>
      <c r="HN16" s="964"/>
      <c r="HO16" s="964"/>
      <c r="HP16" s="964"/>
      <c r="HQ16" s="964"/>
      <c r="HR16" s="964"/>
      <c r="HS16" s="964"/>
      <c r="HT16" s="964"/>
      <c r="HU16" s="964"/>
      <c r="HV16" s="964"/>
      <c r="HW16" s="964"/>
      <c r="HX16" s="964"/>
      <c r="HY16" s="964"/>
      <c r="HZ16" s="964"/>
      <c r="IA16" s="964"/>
      <c r="IB16" s="964"/>
      <c r="IC16" s="965" t="e">
        <v>#DIV/0!</v>
      </c>
      <c r="ID16" s="965"/>
      <c r="IE16" s="965"/>
      <c r="IF16" s="965"/>
      <c r="IG16" s="965"/>
      <c r="IH16" s="965"/>
      <c r="II16" s="965"/>
      <c r="IJ16" s="965"/>
      <c r="IK16" s="965"/>
      <c r="IL16" s="965"/>
      <c r="IM16" s="965"/>
      <c r="IN16" s="965"/>
      <c r="IO16" s="965"/>
      <c r="IP16" s="965"/>
      <c r="IQ16" s="965"/>
      <c r="IR16" s="965"/>
      <c r="IS16" s="965">
        <v>0</v>
      </c>
      <c r="IT16" s="965"/>
      <c r="IU16" s="965"/>
      <c r="IV16" s="965"/>
      <c r="IW16" s="965"/>
      <c r="IX16" s="965"/>
      <c r="IY16" s="965"/>
      <c r="IZ16" s="965"/>
      <c r="JA16" s="965"/>
      <c r="JB16" s="965"/>
      <c r="JC16" s="965"/>
      <c r="JD16" s="965"/>
      <c r="JE16" s="965"/>
      <c r="JF16" s="965"/>
      <c r="JG16" s="965"/>
      <c r="JH16" s="965"/>
      <c r="JI16" s="964"/>
      <c r="JJ16" s="964"/>
      <c r="JK16" s="964"/>
      <c r="JL16" s="964"/>
      <c r="JM16" s="964"/>
      <c r="JN16" s="964"/>
      <c r="JO16" s="964"/>
      <c r="JP16" s="964"/>
      <c r="JQ16" s="964"/>
      <c r="JR16" s="964"/>
      <c r="JS16" s="964"/>
      <c r="JT16" s="964"/>
      <c r="JU16" s="964"/>
      <c r="JV16" s="964"/>
      <c r="JW16" s="964"/>
      <c r="JX16" s="964"/>
      <c r="JY16" s="965"/>
      <c r="JZ16" s="965"/>
      <c r="KA16" s="965"/>
      <c r="KB16" s="965"/>
      <c r="KC16" s="965"/>
      <c r="KD16" s="965"/>
      <c r="KE16" s="965"/>
      <c r="KF16" s="965"/>
      <c r="KG16" s="965"/>
      <c r="KH16" s="965"/>
      <c r="KI16" s="965"/>
      <c r="KJ16" s="965"/>
      <c r="KK16" s="965"/>
      <c r="KL16" s="965"/>
      <c r="KM16" s="965"/>
      <c r="KN16" s="965"/>
    </row>
    <row r="17" spans="1:300" ht="15" hidden="1" customHeight="1">
      <c r="A17" s="962" t="s">
        <v>10</v>
      </c>
      <c r="B17" s="962"/>
      <c r="C17" s="962"/>
      <c r="D17" s="962"/>
      <c r="E17" s="962"/>
      <c r="F17" s="962"/>
      <c r="G17" s="962"/>
      <c r="H17" s="357"/>
      <c r="I17" s="966" t="s">
        <v>279</v>
      </c>
      <c r="J17" s="966"/>
      <c r="K17" s="966"/>
      <c r="L17" s="966"/>
      <c r="M17" s="966"/>
      <c r="N17" s="966"/>
      <c r="O17" s="966"/>
      <c r="P17" s="966"/>
      <c r="Q17" s="966"/>
      <c r="R17" s="966"/>
      <c r="S17" s="966"/>
      <c r="T17" s="966"/>
      <c r="U17" s="966"/>
      <c r="V17" s="966"/>
      <c r="W17" s="966"/>
      <c r="X17" s="966"/>
      <c r="Y17" s="966"/>
      <c r="Z17" s="966"/>
      <c r="AA17" s="966"/>
      <c r="AB17" s="966"/>
      <c r="AC17" s="966"/>
      <c r="AD17" s="966"/>
      <c r="AE17" s="966"/>
      <c r="AF17" s="966"/>
      <c r="AG17" s="966"/>
      <c r="AH17" s="966"/>
      <c r="AI17" s="966"/>
      <c r="AJ17" s="966"/>
      <c r="AK17" s="966"/>
      <c r="AL17" s="966"/>
      <c r="AM17" s="966"/>
      <c r="AN17" s="966"/>
      <c r="AO17" s="966"/>
      <c r="AP17" s="966"/>
      <c r="AQ17" s="966"/>
      <c r="AR17" s="966"/>
      <c r="AS17" s="966"/>
      <c r="AT17" s="966"/>
      <c r="AU17" s="966"/>
      <c r="AV17" s="966"/>
      <c r="AW17" s="966"/>
      <c r="AX17" s="966"/>
      <c r="AY17" s="966"/>
      <c r="AZ17" s="966"/>
      <c r="BA17" s="966"/>
      <c r="BB17" s="966"/>
      <c r="BC17" s="966"/>
      <c r="BD17" s="966"/>
      <c r="BE17" s="966"/>
      <c r="BF17" s="966"/>
      <c r="BG17" s="966"/>
      <c r="BH17" s="359"/>
      <c r="BI17" s="971"/>
      <c r="BJ17" s="972"/>
      <c r="BK17" s="972"/>
      <c r="BL17" s="972"/>
      <c r="BM17" s="972"/>
      <c r="BN17" s="972"/>
      <c r="BO17" s="972"/>
      <c r="BP17" s="972"/>
      <c r="BQ17" s="972"/>
      <c r="BR17" s="972"/>
      <c r="BS17" s="972"/>
      <c r="BT17" s="972"/>
      <c r="BU17" s="972"/>
      <c r="BV17" s="972"/>
      <c r="BW17" s="972"/>
      <c r="BX17" s="973"/>
      <c r="BY17" s="965"/>
      <c r="BZ17" s="965"/>
      <c r="CA17" s="965"/>
      <c r="CB17" s="965"/>
      <c r="CC17" s="965"/>
      <c r="CD17" s="965"/>
      <c r="CE17" s="965"/>
      <c r="CF17" s="965"/>
      <c r="CG17" s="965"/>
      <c r="CH17" s="965"/>
      <c r="CI17" s="965"/>
      <c r="CJ17" s="965"/>
      <c r="CK17" s="965"/>
      <c r="CL17" s="965"/>
      <c r="CM17" s="965"/>
      <c r="CN17" s="965"/>
      <c r="CO17" s="965">
        <v>0</v>
      </c>
      <c r="CP17" s="965"/>
      <c r="CQ17" s="965"/>
      <c r="CR17" s="965"/>
      <c r="CS17" s="965"/>
      <c r="CT17" s="965"/>
      <c r="CU17" s="965"/>
      <c r="CV17" s="965"/>
      <c r="CW17" s="965"/>
      <c r="CX17" s="965"/>
      <c r="CY17" s="965"/>
      <c r="CZ17" s="965"/>
      <c r="DA17" s="965"/>
      <c r="DB17" s="965"/>
      <c r="DC17" s="965"/>
      <c r="DD17" s="965"/>
      <c r="DE17" s="967"/>
      <c r="DF17" s="967"/>
      <c r="DG17" s="967"/>
      <c r="DH17" s="967"/>
      <c r="DI17" s="967"/>
      <c r="DJ17" s="967"/>
      <c r="DK17" s="967"/>
      <c r="DL17" s="967"/>
      <c r="DM17" s="967"/>
      <c r="DN17" s="967"/>
      <c r="DO17" s="967"/>
      <c r="DP17" s="967"/>
      <c r="DQ17" s="967"/>
      <c r="DR17" s="967"/>
      <c r="DS17" s="967"/>
      <c r="DT17" s="967"/>
      <c r="DU17" s="968"/>
      <c r="DV17" s="968"/>
      <c r="DW17" s="968"/>
      <c r="DX17" s="968"/>
      <c r="DY17" s="968"/>
      <c r="DZ17" s="968"/>
      <c r="EA17" s="968"/>
      <c r="EB17" s="968"/>
      <c r="EC17" s="968"/>
      <c r="ED17" s="968"/>
      <c r="EE17" s="968"/>
      <c r="EF17" s="968"/>
      <c r="EG17" s="968"/>
      <c r="EH17" s="968"/>
      <c r="EI17" s="968"/>
      <c r="EJ17" s="968"/>
      <c r="EK17" s="971"/>
      <c r="EL17" s="972"/>
      <c r="EM17" s="972"/>
      <c r="EN17" s="972"/>
      <c r="EO17" s="972"/>
      <c r="EP17" s="972"/>
      <c r="EQ17" s="972"/>
      <c r="ER17" s="972"/>
      <c r="ES17" s="972"/>
      <c r="ET17" s="972"/>
      <c r="EU17" s="972"/>
      <c r="EV17" s="972"/>
      <c r="EW17" s="972"/>
      <c r="EX17" s="972"/>
      <c r="EY17" s="972"/>
      <c r="EZ17" s="973"/>
      <c r="FA17" s="965"/>
      <c r="FB17" s="965"/>
      <c r="FC17" s="965"/>
      <c r="FD17" s="965"/>
      <c r="FE17" s="965"/>
      <c r="FF17" s="965"/>
      <c r="FG17" s="965"/>
      <c r="FH17" s="965"/>
      <c r="FI17" s="965"/>
      <c r="FJ17" s="965"/>
      <c r="FK17" s="965"/>
      <c r="FL17" s="965"/>
      <c r="FM17" s="965"/>
      <c r="FN17" s="965"/>
      <c r="FO17" s="965"/>
      <c r="FP17" s="965"/>
      <c r="FQ17" s="965">
        <v>0</v>
      </c>
      <c r="FR17" s="965"/>
      <c r="FS17" s="965"/>
      <c r="FT17" s="965"/>
      <c r="FU17" s="965"/>
      <c r="FV17" s="965"/>
      <c r="FW17" s="965"/>
      <c r="FX17" s="965"/>
      <c r="FY17" s="965"/>
      <c r="FZ17" s="965"/>
      <c r="GA17" s="965"/>
      <c r="GB17" s="965"/>
      <c r="GC17" s="965"/>
      <c r="GD17" s="965"/>
      <c r="GE17" s="965"/>
      <c r="GF17" s="965"/>
      <c r="GG17" s="967"/>
      <c r="GH17" s="967"/>
      <c r="GI17" s="967"/>
      <c r="GJ17" s="967"/>
      <c r="GK17" s="967"/>
      <c r="GL17" s="967"/>
      <c r="GM17" s="967"/>
      <c r="GN17" s="967"/>
      <c r="GO17" s="967"/>
      <c r="GP17" s="967"/>
      <c r="GQ17" s="967"/>
      <c r="GR17" s="967"/>
      <c r="GS17" s="967"/>
      <c r="GT17" s="967"/>
      <c r="GU17" s="967"/>
      <c r="GV17" s="967"/>
      <c r="GW17" s="968"/>
      <c r="GX17" s="968"/>
      <c r="GY17" s="968"/>
      <c r="GZ17" s="968"/>
      <c r="HA17" s="968"/>
      <c r="HB17" s="968"/>
      <c r="HC17" s="968"/>
      <c r="HD17" s="968"/>
      <c r="HE17" s="968"/>
      <c r="HF17" s="968"/>
      <c r="HG17" s="968"/>
      <c r="HH17" s="968"/>
      <c r="HI17" s="968"/>
      <c r="HJ17" s="968"/>
      <c r="HK17" s="968"/>
      <c r="HL17" s="968"/>
      <c r="HM17" s="971"/>
      <c r="HN17" s="972"/>
      <c r="HO17" s="972"/>
      <c r="HP17" s="972"/>
      <c r="HQ17" s="972"/>
      <c r="HR17" s="972"/>
      <c r="HS17" s="972"/>
      <c r="HT17" s="972"/>
      <c r="HU17" s="972"/>
      <c r="HV17" s="972"/>
      <c r="HW17" s="972"/>
      <c r="HX17" s="972"/>
      <c r="HY17" s="972"/>
      <c r="HZ17" s="972"/>
      <c r="IA17" s="972"/>
      <c r="IB17" s="973"/>
      <c r="IC17" s="965"/>
      <c r="ID17" s="965"/>
      <c r="IE17" s="965"/>
      <c r="IF17" s="965"/>
      <c r="IG17" s="965"/>
      <c r="IH17" s="965"/>
      <c r="II17" s="965"/>
      <c r="IJ17" s="965"/>
      <c r="IK17" s="965"/>
      <c r="IL17" s="965"/>
      <c r="IM17" s="965"/>
      <c r="IN17" s="965"/>
      <c r="IO17" s="965"/>
      <c r="IP17" s="965"/>
      <c r="IQ17" s="965"/>
      <c r="IR17" s="965"/>
      <c r="IS17" s="965">
        <v>0</v>
      </c>
      <c r="IT17" s="965"/>
      <c r="IU17" s="965"/>
      <c r="IV17" s="965"/>
      <c r="IW17" s="965"/>
      <c r="IX17" s="965"/>
      <c r="IY17" s="965"/>
      <c r="IZ17" s="965"/>
      <c r="JA17" s="965"/>
      <c r="JB17" s="965"/>
      <c r="JC17" s="965"/>
      <c r="JD17" s="965"/>
      <c r="JE17" s="965"/>
      <c r="JF17" s="965"/>
      <c r="JG17" s="965"/>
      <c r="JH17" s="965"/>
      <c r="JI17" s="967"/>
      <c r="JJ17" s="967"/>
      <c r="JK17" s="967"/>
      <c r="JL17" s="967"/>
      <c r="JM17" s="967"/>
      <c r="JN17" s="967"/>
      <c r="JO17" s="967"/>
      <c r="JP17" s="967"/>
      <c r="JQ17" s="967"/>
      <c r="JR17" s="967"/>
      <c r="JS17" s="967"/>
      <c r="JT17" s="967"/>
      <c r="JU17" s="967"/>
      <c r="JV17" s="967"/>
      <c r="JW17" s="967"/>
      <c r="JX17" s="967"/>
      <c r="JY17" s="968"/>
      <c r="JZ17" s="968"/>
      <c r="KA17" s="968"/>
      <c r="KB17" s="968"/>
      <c r="KC17" s="968"/>
      <c r="KD17" s="968"/>
      <c r="KE17" s="968"/>
      <c r="KF17" s="968"/>
      <c r="KG17" s="968"/>
      <c r="KH17" s="968"/>
      <c r="KI17" s="968"/>
      <c r="KJ17" s="968"/>
      <c r="KK17" s="968"/>
      <c r="KL17" s="968"/>
      <c r="KM17" s="968"/>
      <c r="KN17" s="968"/>
    </row>
    <row r="18" spans="1:300" s="356" customFormat="1" ht="14.25" hidden="1" customHeight="1">
      <c r="A18" s="952" t="s">
        <v>15</v>
      </c>
      <c r="B18" s="952"/>
      <c r="C18" s="952"/>
      <c r="D18" s="952"/>
      <c r="E18" s="952"/>
      <c r="F18" s="952"/>
      <c r="G18" s="952"/>
      <c r="H18" s="354"/>
      <c r="I18" s="969" t="s">
        <v>280</v>
      </c>
      <c r="J18" s="969"/>
      <c r="K18" s="969"/>
      <c r="L18" s="969"/>
      <c r="M18" s="969"/>
      <c r="N18" s="969"/>
      <c r="O18" s="969"/>
      <c r="P18" s="969"/>
      <c r="Q18" s="969"/>
      <c r="R18" s="969"/>
      <c r="S18" s="969"/>
      <c r="T18" s="969"/>
      <c r="U18" s="969"/>
      <c r="V18" s="969"/>
      <c r="W18" s="969"/>
      <c r="X18" s="969"/>
      <c r="Y18" s="969"/>
      <c r="Z18" s="969"/>
      <c r="AA18" s="969"/>
      <c r="AB18" s="969"/>
      <c r="AC18" s="969"/>
      <c r="AD18" s="969"/>
      <c r="AE18" s="969"/>
      <c r="AF18" s="969"/>
      <c r="AG18" s="969"/>
      <c r="AH18" s="969"/>
      <c r="AI18" s="969"/>
      <c r="AJ18" s="969"/>
      <c r="AK18" s="969"/>
      <c r="AL18" s="969"/>
      <c r="AM18" s="969"/>
      <c r="AN18" s="969"/>
      <c r="AO18" s="969"/>
      <c r="AP18" s="969"/>
      <c r="AQ18" s="969"/>
      <c r="AR18" s="969"/>
      <c r="AS18" s="969"/>
      <c r="AT18" s="969"/>
      <c r="AU18" s="969"/>
      <c r="AV18" s="969"/>
      <c r="AW18" s="969"/>
      <c r="AX18" s="969"/>
      <c r="AY18" s="969"/>
      <c r="AZ18" s="969"/>
      <c r="BA18" s="969"/>
      <c r="BB18" s="969"/>
      <c r="BC18" s="969"/>
      <c r="BD18" s="969"/>
      <c r="BE18" s="969"/>
      <c r="BF18" s="969"/>
      <c r="BG18" s="969"/>
      <c r="BH18" s="360"/>
      <c r="BI18" s="974"/>
      <c r="BJ18" s="975"/>
      <c r="BK18" s="975"/>
      <c r="BL18" s="975"/>
      <c r="BM18" s="975"/>
      <c r="BN18" s="975"/>
      <c r="BO18" s="975"/>
      <c r="BP18" s="975"/>
      <c r="BQ18" s="975"/>
      <c r="BR18" s="975"/>
      <c r="BS18" s="975"/>
      <c r="BT18" s="975"/>
      <c r="BU18" s="975"/>
      <c r="BV18" s="975"/>
      <c r="BW18" s="975"/>
      <c r="BX18" s="976"/>
      <c r="BY18" s="955"/>
      <c r="BZ18" s="955"/>
      <c r="CA18" s="955"/>
      <c r="CB18" s="955"/>
      <c r="CC18" s="955"/>
      <c r="CD18" s="955"/>
      <c r="CE18" s="955"/>
      <c r="CF18" s="955"/>
      <c r="CG18" s="955"/>
      <c r="CH18" s="955"/>
      <c r="CI18" s="955"/>
      <c r="CJ18" s="955"/>
      <c r="CK18" s="955"/>
      <c r="CL18" s="955"/>
      <c r="CM18" s="955"/>
      <c r="CN18" s="955"/>
      <c r="CO18" s="955">
        <v>0</v>
      </c>
      <c r="CP18" s="955"/>
      <c r="CQ18" s="955"/>
      <c r="CR18" s="955"/>
      <c r="CS18" s="955"/>
      <c r="CT18" s="955"/>
      <c r="CU18" s="955"/>
      <c r="CV18" s="955"/>
      <c r="CW18" s="955"/>
      <c r="CX18" s="955"/>
      <c r="CY18" s="955"/>
      <c r="CZ18" s="955"/>
      <c r="DA18" s="955"/>
      <c r="DB18" s="955"/>
      <c r="DC18" s="955"/>
      <c r="DD18" s="955"/>
      <c r="DE18" s="957"/>
      <c r="DF18" s="957"/>
      <c r="DG18" s="957"/>
      <c r="DH18" s="957"/>
      <c r="DI18" s="957"/>
      <c r="DJ18" s="957"/>
      <c r="DK18" s="957"/>
      <c r="DL18" s="957"/>
      <c r="DM18" s="957"/>
      <c r="DN18" s="957"/>
      <c r="DO18" s="957"/>
      <c r="DP18" s="957"/>
      <c r="DQ18" s="957"/>
      <c r="DR18" s="957"/>
      <c r="DS18" s="957"/>
      <c r="DT18" s="957"/>
      <c r="DU18" s="956"/>
      <c r="DV18" s="956"/>
      <c r="DW18" s="956"/>
      <c r="DX18" s="956"/>
      <c r="DY18" s="956"/>
      <c r="DZ18" s="956"/>
      <c r="EA18" s="956"/>
      <c r="EB18" s="956"/>
      <c r="EC18" s="956"/>
      <c r="ED18" s="956"/>
      <c r="EE18" s="956"/>
      <c r="EF18" s="956"/>
      <c r="EG18" s="956"/>
      <c r="EH18" s="956"/>
      <c r="EI18" s="956"/>
      <c r="EJ18" s="956"/>
      <c r="EK18" s="974"/>
      <c r="EL18" s="975"/>
      <c r="EM18" s="975"/>
      <c r="EN18" s="975"/>
      <c r="EO18" s="975"/>
      <c r="EP18" s="975"/>
      <c r="EQ18" s="975"/>
      <c r="ER18" s="975"/>
      <c r="ES18" s="975"/>
      <c r="ET18" s="975"/>
      <c r="EU18" s="975"/>
      <c r="EV18" s="975"/>
      <c r="EW18" s="975"/>
      <c r="EX18" s="975"/>
      <c r="EY18" s="975"/>
      <c r="EZ18" s="976"/>
      <c r="FA18" s="955"/>
      <c r="FB18" s="955"/>
      <c r="FC18" s="955"/>
      <c r="FD18" s="955"/>
      <c r="FE18" s="955"/>
      <c r="FF18" s="955"/>
      <c r="FG18" s="955"/>
      <c r="FH18" s="955"/>
      <c r="FI18" s="955"/>
      <c r="FJ18" s="955"/>
      <c r="FK18" s="955"/>
      <c r="FL18" s="955"/>
      <c r="FM18" s="955"/>
      <c r="FN18" s="955"/>
      <c r="FO18" s="955"/>
      <c r="FP18" s="955"/>
      <c r="FQ18" s="955">
        <v>0</v>
      </c>
      <c r="FR18" s="955"/>
      <c r="FS18" s="955"/>
      <c r="FT18" s="955"/>
      <c r="FU18" s="955"/>
      <c r="FV18" s="955"/>
      <c r="FW18" s="955"/>
      <c r="FX18" s="955"/>
      <c r="FY18" s="955"/>
      <c r="FZ18" s="955"/>
      <c r="GA18" s="955"/>
      <c r="GB18" s="955"/>
      <c r="GC18" s="955"/>
      <c r="GD18" s="955"/>
      <c r="GE18" s="955"/>
      <c r="GF18" s="955"/>
      <c r="GG18" s="957"/>
      <c r="GH18" s="957"/>
      <c r="GI18" s="957"/>
      <c r="GJ18" s="957"/>
      <c r="GK18" s="957"/>
      <c r="GL18" s="957"/>
      <c r="GM18" s="957"/>
      <c r="GN18" s="957"/>
      <c r="GO18" s="957"/>
      <c r="GP18" s="957"/>
      <c r="GQ18" s="957"/>
      <c r="GR18" s="957"/>
      <c r="GS18" s="957"/>
      <c r="GT18" s="957"/>
      <c r="GU18" s="957"/>
      <c r="GV18" s="957"/>
      <c r="GW18" s="956"/>
      <c r="GX18" s="956"/>
      <c r="GY18" s="956"/>
      <c r="GZ18" s="956"/>
      <c r="HA18" s="956"/>
      <c r="HB18" s="956"/>
      <c r="HC18" s="956"/>
      <c r="HD18" s="956"/>
      <c r="HE18" s="956"/>
      <c r="HF18" s="956"/>
      <c r="HG18" s="956"/>
      <c r="HH18" s="956"/>
      <c r="HI18" s="956"/>
      <c r="HJ18" s="956"/>
      <c r="HK18" s="956"/>
      <c r="HL18" s="956"/>
      <c r="HM18" s="974"/>
      <c r="HN18" s="975"/>
      <c r="HO18" s="975"/>
      <c r="HP18" s="975"/>
      <c r="HQ18" s="975"/>
      <c r="HR18" s="975"/>
      <c r="HS18" s="975"/>
      <c r="HT18" s="975"/>
      <c r="HU18" s="975"/>
      <c r="HV18" s="975"/>
      <c r="HW18" s="975"/>
      <c r="HX18" s="975"/>
      <c r="HY18" s="975"/>
      <c r="HZ18" s="975"/>
      <c r="IA18" s="975"/>
      <c r="IB18" s="976"/>
      <c r="IC18" s="955"/>
      <c r="ID18" s="955"/>
      <c r="IE18" s="955"/>
      <c r="IF18" s="955"/>
      <c r="IG18" s="955"/>
      <c r="IH18" s="955"/>
      <c r="II18" s="955"/>
      <c r="IJ18" s="955"/>
      <c r="IK18" s="955"/>
      <c r="IL18" s="955"/>
      <c r="IM18" s="955"/>
      <c r="IN18" s="955"/>
      <c r="IO18" s="955"/>
      <c r="IP18" s="955"/>
      <c r="IQ18" s="955"/>
      <c r="IR18" s="955"/>
      <c r="IS18" s="955">
        <v>0</v>
      </c>
      <c r="IT18" s="955"/>
      <c r="IU18" s="955"/>
      <c r="IV18" s="955"/>
      <c r="IW18" s="955"/>
      <c r="IX18" s="955"/>
      <c r="IY18" s="955"/>
      <c r="IZ18" s="955"/>
      <c r="JA18" s="955"/>
      <c r="JB18" s="955"/>
      <c r="JC18" s="955"/>
      <c r="JD18" s="955"/>
      <c r="JE18" s="955"/>
      <c r="JF18" s="955"/>
      <c r="JG18" s="955"/>
      <c r="JH18" s="955"/>
      <c r="JI18" s="957"/>
      <c r="JJ18" s="957"/>
      <c r="JK18" s="957"/>
      <c r="JL18" s="957"/>
      <c r="JM18" s="957"/>
      <c r="JN18" s="957"/>
      <c r="JO18" s="957"/>
      <c r="JP18" s="957"/>
      <c r="JQ18" s="957"/>
      <c r="JR18" s="957"/>
      <c r="JS18" s="957"/>
      <c r="JT18" s="957"/>
      <c r="JU18" s="957"/>
      <c r="JV18" s="957"/>
      <c r="JW18" s="957"/>
      <c r="JX18" s="957"/>
      <c r="JY18" s="956"/>
      <c r="JZ18" s="956"/>
      <c r="KA18" s="956"/>
      <c r="KB18" s="956"/>
      <c r="KC18" s="956"/>
      <c r="KD18" s="956"/>
      <c r="KE18" s="956"/>
      <c r="KF18" s="956"/>
      <c r="KG18" s="956"/>
      <c r="KH18" s="956"/>
      <c r="KI18" s="956"/>
      <c r="KJ18" s="956"/>
      <c r="KK18" s="956"/>
      <c r="KL18" s="956"/>
      <c r="KM18" s="956"/>
      <c r="KN18" s="956"/>
    </row>
    <row r="19" spans="1:300" ht="15" hidden="1" customHeight="1">
      <c r="A19" s="962" t="s">
        <v>296</v>
      </c>
      <c r="B19" s="962"/>
      <c r="C19" s="962"/>
      <c r="D19" s="962"/>
      <c r="E19" s="962"/>
      <c r="F19" s="962"/>
      <c r="G19" s="962"/>
      <c r="H19" s="357"/>
      <c r="I19" s="966" t="s">
        <v>281</v>
      </c>
      <c r="J19" s="966"/>
      <c r="K19" s="966"/>
      <c r="L19" s="966"/>
      <c r="M19" s="966"/>
      <c r="N19" s="966"/>
      <c r="O19" s="966"/>
      <c r="P19" s="966"/>
      <c r="Q19" s="966"/>
      <c r="R19" s="966"/>
      <c r="S19" s="966"/>
      <c r="T19" s="966"/>
      <c r="U19" s="966"/>
      <c r="V19" s="966"/>
      <c r="W19" s="966"/>
      <c r="X19" s="966"/>
      <c r="Y19" s="966"/>
      <c r="Z19" s="966"/>
      <c r="AA19" s="966"/>
      <c r="AB19" s="966"/>
      <c r="AC19" s="966"/>
      <c r="AD19" s="966"/>
      <c r="AE19" s="966"/>
      <c r="AF19" s="966"/>
      <c r="AG19" s="966"/>
      <c r="AH19" s="966"/>
      <c r="AI19" s="966"/>
      <c r="AJ19" s="966"/>
      <c r="AK19" s="966"/>
      <c r="AL19" s="966"/>
      <c r="AM19" s="966"/>
      <c r="AN19" s="966"/>
      <c r="AO19" s="966"/>
      <c r="AP19" s="966"/>
      <c r="AQ19" s="966"/>
      <c r="AR19" s="966"/>
      <c r="AS19" s="966"/>
      <c r="AT19" s="966"/>
      <c r="AU19" s="966"/>
      <c r="AV19" s="966"/>
      <c r="AW19" s="966"/>
      <c r="AX19" s="966"/>
      <c r="AY19" s="966"/>
      <c r="AZ19" s="966"/>
      <c r="BA19" s="966"/>
      <c r="BB19" s="966"/>
      <c r="BC19" s="966"/>
      <c r="BD19" s="966"/>
      <c r="BE19" s="966"/>
      <c r="BF19" s="966"/>
      <c r="BG19" s="966"/>
      <c r="BH19" s="359"/>
      <c r="BI19" s="971"/>
      <c r="BJ19" s="972"/>
      <c r="BK19" s="972"/>
      <c r="BL19" s="972"/>
      <c r="BM19" s="972"/>
      <c r="BN19" s="972"/>
      <c r="BO19" s="972"/>
      <c r="BP19" s="972"/>
      <c r="BQ19" s="972"/>
      <c r="BR19" s="972"/>
      <c r="BS19" s="972"/>
      <c r="BT19" s="972"/>
      <c r="BU19" s="972"/>
      <c r="BV19" s="972"/>
      <c r="BW19" s="972"/>
      <c r="BX19" s="973"/>
      <c r="BY19" s="965"/>
      <c r="BZ19" s="965"/>
      <c r="CA19" s="965"/>
      <c r="CB19" s="965"/>
      <c r="CC19" s="965"/>
      <c r="CD19" s="965"/>
      <c r="CE19" s="965"/>
      <c r="CF19" s="965"/>
      <c r="CG19" s="965"/>
      <c r="CH19" s="965"/>
      <c r="CI19" s="965"/>
      <c r="CJ19" s="965"/>
      <c r="CK19" s="965"/>
      <c r="CL19" s="965"/>
      <c r="CM19" s="965"/>
      <c r="CN19" s="965"/>
      <c r="CO19" s="965">
        <v>0</v>
      </c>
      <c r="CP19" s="965"/>
      <c r="CQ19" s="965"/>
      <c r="CR19" s="965"/>
      <c r="CS19" s="965"/>
      <c r="CT19" s="965"/>
      <c r="CU19" s="965"/>
      <c r="CV19" s="965"/>
      <c r="CW19" s="965"/>
      <c r="CX19" s="965"/>
      <c r="CY19" s="965"/>
      <c r="CZ19" s="965"/>
      <c r="DA19" s="965"/>
      <c r="DB19" s="965"/>
      <c r="DC19" s="965"/>
      <c r="DD19" s="965"/>
      <c r="DE19" s="967"/>
      <c r="DF19" s="967"/>
      <c r="DG19" s="967"/>
      <c r="DH19" s="967"/>
      <c r="DI19" s="967"/>
      <c r="DJ19" s="967"/>
      <c r="DK19" s="967"/>
      <c r="DL19" s="967"/>
      <c r="DM19" s="967"/>
      <c r="DN19" s="967"/>
      <c r="DO19" s="967"/>
      <c r="DP19" s="967"/>
      <c r="DQ19" s="967"/>
      <c r="DR19" s="967"/>
      <c r="DS19" s="967"/>
      <c r="DT19" s="967"/>
      <c r="DU19" s="968"/>
      <c r="DV19" s="968"/>
      <c r="DW19" s="968"/>
      <c r="DX19" s="968"/>
      <c r="DY19" s="968"/>
      <c r="DZ19" s="968"/>
      <c r="EA19" s="968"/>
      <c r="EB19" s="968"/>
      <c r="EC19" s="968"/>
      <c r="ED19" s="968"/>
      <c r="EE19" s="968"/>
      <c r="EF19" s="968"/>
      <c r="EG19" s="968"/>
      <c r="EH19" s="968"/>
      <c r="EI19" s="968"/>
      <c r="EJ19" s="968"/>
      <c r="EK19" s="971"/>
      <c r="EL19" s="972"/>
      <c r="EM19" s="972"/>
      <c r="EN19" s="972"/>
      <c r="EO19" s="972"/>
      <c r="EP19" s="972"/>
      <c r="EQ19" s="972"/>
      <c r="ER19" s="972"/>
      <c r="ES19" s="972"/>
      <c r="ET19" s="972"/>
      <c r="EU19" s="972"/>
      <c r="EV19" s="972"/>
      <c r="EW19" s="972"/>
      <c r="EX19" s="972"/>
      <c r="EY19" s="972"/>
      <c r="EZ19" s="973"/>
      <c r="FA19" s="965"/>
      <c r="FB19" s="965"/>
      <c r="FC19" s="965"/>
      <c r="FD19" s="965"/>
      <c r="FE19" s="965"/>
      <c r="FF19" s="965"/>
      <c r="FG19" s="965"/>
      <c r="FH19" s="965"/>
      <c r="FI19" s="965"/>
      <c r="FJ19" s="965"/>
      <c r="FK19" s="965"/>
      <c r="FL19" s="965"/>
      <c r="FM19" s="965"/>
      <c r="FN19" s="965"/>
      <c r="FO19" s="965"/>
      <c r="FP19" s="965"/>
      <c r="FQ19" s="965">
        <v>0</v>
      </c>
      <c r="FR19" s="965"/>
      <c r="FS19" s="965"/>
      <c r="FT19" s="965"/>
      <c r="FU19" s="965"/>
      <c r="FV19" s="965"/>
      <c r="FW19" s="965"/>
      <c r="FX19" s="965"/>
      <c r="FY19" s="965"/>
      <c r="FZ19" s="965"/>
      <c r="GA19" s="965"/>
      <c r="GB19" s="965"/>
      <c r="GC19" s="965"/>
      <c r="GD19" s="965"/>
      <c r="GE19" s="965"/>
      <c r="GF19" s="965"/>
      <c r="GG19" s="967"/>
      <c r="GH19" s="967"/>
      <c r="GI19" s="967"/>
      <c r="GJ19" s="967"/>
      <c r="GK19" s="967"/>
      <c r="GL19" s="967"/>
      <c r="GM19" s="967"/>
      <c r="GN19" s="967"/>
      <c r="GO19" s="967"/>
      <c r="GP19" s="967"/>
      <c r="GQ19" s="967"/>
      <c r="GR19" s="967"/>
      <c r="GS19" s="967"/>
      <c r="GT19" s="967"/>
      <c r="GU19" s="967"/>
      <c r="GV19" s="967"/>
      <c r="GW19" s="968"/>
      <c r="GX19" s="968"/>
      <c r="GY19" s="968"/>
      <c r="GZ19" s="968"/>
      <c r="HA19" s="968"/>
      <c r="HB19" s="968"/>
      <c r="HC19" s="968"/>
      <c r="HD19" s="968"/>
      <c r="HE19" s="968"/>
      <c r="HF19" s="968"/>
      <c r="HG19" s="968"/>
      <c r="HH19" s="968"/>
      <c r="HI19" s="968"/>
      <c r="HJ19" s="968"/>
      <c r="HK19" s="968"/>
      <c r="HL19" s="968"/>
      <c r="HM19" s="971"/>
      <c r="HN19" s="972"/>
      <c r="HO19" s="972"/>
      <c r="HP19" s="972"/>
      <c r="HQ19" s="972"/>
      <c r="HR19" s="972"/>
      <c r="HS19" s="972"/>
      <c r="HT19" s="972"/>
      <c r="HU19" s="972"/>
      <c r="HV19" s="972"/>
      <c r="HW19" s="972"/>
      <c r="HX19" s="972"/>
      <c r="HY19" s="972"/>
      <c r="HZ19" s="972"/>
      <c r="IA19" s="972"/>
      <c r="IB19" s="973"/>
      <c r="IC19" s="965"/>
      <c r="ID19" s="965"/>
      <c r="IE19" s="965"/>
      <c r="IF19" s="965"/>
      <c r="IG19" s="965"/>
      <c r="IH19" s="965"/>
      <c r="II19" s="965"/>
      <c r="IJ19" s="965"/>
      <c r="IK19" s="965"/>
      <c r="IL19" s="965"/>
      <c r="IM19" s="965"/>
      <c r="IN19" s="965"/>
      <c r="IO19" s="965"/>
      <c r="IP19" s="965"/>
      <c r="IQ19" s="965"/>
      <c r="IR19" s="965"/>
      <c r="IS19" s="965">
        <v>0</v>
      </c>
      <c r="IT19" s="965"/>
      <c r="IU19" s="965"/>
      <c r="IV19" s="965"/>
      <c r="IW19" s="965"/>
      <c r="IX19" s="965"/>
      <c r="IY19" s="965"/>
      <c r="IZ19" s="965"/>
      <c r="JA19" s="965"/>
      <c r="JB19" s="965"/>
      <c r="JC19" s="965"/>
      <c r="JD19" s="965"/>
      <c r="JE19" s="965"/>
      <c r="JF19" s="965"/>
      <c r="JG19" s="965"/>
      <c r="JH19" s="965"/>
      <c r="JI19" s="967"/>
      <c r="JJ19" s="967"/>
      <c r="JK19" s="967"/>
      <c r="JL19" s="967"/>
      <c r="JM19" s="967"/>
      <c r="JN19" s="967"/>
      <c r="JO19" s="967"/>
      <c r="JP19" s="967"/>
      <c r="JQ19" s="967"/>
      <c r="JR19" s="967"/>
      <c r="JS19" s="967"/>
      <c r="JT19" s="967"/>
      <c r="JU19" s="967"/>
      <c r="JV19" s="967"/>
      <c r="JW19" s="967"/>
      <c r="JX19" s="967"/>
      <c r="JY19" s="968"/>
      <c r="JZ19" s="968"/>
      <c r="KA19" s="968"/>
      <c r="KB19" s="968"/>
      <c r="KC19" s="968"/>
      <c r="KD19" s="968"/>
      <c r="KE19" s="968"/>
      <c r="KF19" s="968"/>
      <c r="KG19" s="968"/>
      <c r="KH19" s="968"/>
      <c r="KI19" s="968"/>
      <c r="KJ19" s="968"/>
      <c r="KK19" s="968"/>
      <c r="KL19" s="968"/>
      <c r="KM19" s="968"/>
      <c r="KN19" s="968"/>
    </row>
    <row r="20" spans="1:300" ht="15" hidden="1" customHeight="1">
      <c r="A20" s="962" t="s">
        <v>297</v>
      </c>
      <c r="B20" s="962"/>
      <c r="C20" s="962"/>
      <c r="D20" s="962"/>
      <c r="E20" s="962"/>
      <c r="F20" s="962"/>
      <c r="G20" s="962"/>
      <c r="H20" s="357"/>
      <c r="I20" s="966" t="s">
        <v>282</v>
      </c>
      <c r="J20" s="966"/>
      <c r="K20" s="966"/>
      <c r="L20" s="966"/>
      <c r="M20" s="966"/>
      <c r="N20" s="966"/>
      <c r="O20" s="966"/>
      <c r="P20" s="966"/>
      <c r="Q20" s="966"/>
      <c r="R20" s="966"/>
      <c r="S20" s="966"/>
      <c r="T20" s="966"/>
      <c r="U20" s="966"/>
      <c r="V20" s="966"/>
      <c r="W20" s="966"/>
      <c r="X20" s="966"/>
      <c r="Y20" s="966"/>
      <c r="Z20" s="966"/>
      <c r="AA20" s="966"/>
      <c r="AB20" s="966"/>
      <c r="AC20" s="966"/>
      <c r="AD20" s="966"/>
      <c r="AE20" s="966"/>
      <c r="AF20" s="966"/>
      <c r="AG20" s="966"/>
      <c r="AH20" s="966"/>
      <c r="AI20" s="966"/>
      <c r="AJ20" s="966"/>
      <c r="AK20" s="966"/>
      <c r="AL20" s="966"/>
      <c r="AM20" s="966"/>
      <c r="AN20" s="966"/>
      <c r="AO20" s="966"/>
      <c r="AP20" s="966"/>
      <c r="AQ20" s="966"/>
      <c r="AR20" s="966"/>
      <c r="AS20" s="966"/>
      <c r="AT20" s="966"/>
      <c r="AU20" s="966"/>
      <c r="AV20" s="966"/>
      <c r="AW20" s="966"/>
      <c r="AX20" s="966"/>
      <c r="AY20" s="966"/>
      <c r="AZ20" s="966"/>
      <c r="BA20" s="966"/>
      <c r="BB20" s="966"/>
      <c r="BC20" s="966"/>
      <c r="BD20" s="966"/>
      <c r="BE20" s="966"/>
      <c r="BF20" s="966"/>
      <c r="BG20" s="966"/>
      <c r="BH20" s="359"/>
      <c r="BI20" s="971"/>
      <c r="BJ20" s="972"/>
      <c r="BK20" s="972"/>
      <c r="BL20" s="972"/>
      <c r="BM20" s="972"/>
      <c r="BN20" s="972"/>
      <c r="BO20" s="972"/>
      <c r="BP20" s="972"/>
      <c r="BQ20" s="972"/>
      <c r="BR20" s="972"/>
      <c r="BS20" s="972"/>
      <c r="BT20" s="972"/>
      <c r="BU20" s="972"/>
      <c r="BV20" s="972"/>
      <c r="BW20" s="972"/>
      <c r="BX20" s="973"/>
      <c r="BY20" s="965"/>
      <c r="BZ20" s="965"/>
      <c r="CA20" s="965"/>
      <c r="CB20" s="965"/>
      <c r="CC20" s="965"/>
      <c r="CD20" s="965"/>
      <c r="CE20" s="965"/>
      <c r="CF20" s="965"/>
      <c r="CG20" s="965"/>
      <c r="CH20" s="965"/>
      <c r="CI20" s="965"/>
      <c r="CJ20" s="965"/>
      <c r="CK20" s="965"/>
      <c r="CL20" s="965"/>
      <c r="CM20" s="965"/>
      <c r="CN20" s="965"/>
      <c r="CO20" s="965">
        <v>0</v>
      </c>
      <c r="CP20" s="965"/>
      <c r="CQ20" s="965"/>
      <c r="CR20" s="965"/>
      <c r="CS20" s="965"/>
      <c r="CT20" s="965"/>
      <c r="CU20" s="965"/>
      <c r="CV20" s="965"/>
      <c r="CW20" s="965"/>
      <c r="CX20" s="965"/>
      <c r="CY20" s="965"/>
      <c r="CZ20" s="965"/>
      <c r="DA20" s="965"/>
      <c r="DB20" s="965"/>
      <c r="DC20" s="965"/>
      <c r="DD20" s="965"/>
      <c r="DE20" s="967"/>
      <c r="DF20" s="967"/>
      <c r="DG20" s="967"/>
      <c r="DH20" s="967"/>
      <c r="DI20" s="967"/>
      <c r="DJ20" s="967"/>
      <c r="DK20" s="967"/>
      <c r="DL20" s="967"/>
      <c r="DM20" s="967"/>
      <c r="DN20" s="967"/>
      <c r="DO20" s="967"/>
      <c r="DP20" s="967"/>
      <c r="DQ20" s="967"/>
      <c r="DR20" s="967"/>
      <c r="DS20" s="967"/>
      <c r="DT20" s="967"/>
      <c r="DU20" s="968"/>
      <c r="DV20" s="968"/>
      <c r="DW20" s="968"/>
      <c r="DX20" s="968"/>
      <c r="DY20" s="968"/>
      <c r="DZ20" s="968"/>
      <c r="EA20" s="968"/>
      <c r="EB20" s="968"/>
      <c r="EC20" s="968"/>
      <c r="ED20" s="968"/>
      <c r="EE20" s="968"/>
      <c r="EF20" s="968"/>
      <c r="EG20" s="968"/>
      <c r="EH20" s="968"/>
      <c r="EI20" s="968"/>
      <c r="EJ20" s="968"/>
      <c r="EK20" s="971"/>
      <c r="EL20" s="972"/>
      <c r="EM20" s="972"/>
      <c r="EN20" s="972"/>
      <c r="EO20" s="972"/>
      <c r="EP20" s="972"/>
      <c r="EQ20" s="972"/>
      <c r="ER20" s="972"/>
      <c r="ES20" s="972"/>
      <c r="ET20" s="972"/>
      <c r="EU20" s="972"/>
      <c r="EV20" s="972"/>
      <c r="EW20" s="972"/>
      <c r="EX20" s="972"/>
      <c r="EY20" s="972"/>
      <c r="EZ20" s="973"/>
      <c r="FA20" s="965"/>
      <c r="FB20" s="965"/>
      <c r="FC20" s="965"/>
      <c r="FD20" s="965"/>
      <c r="FE20" s="965"/>
      <c r="FF20" s="965"/>
      <c r="FG20" s="965"/>
      <c r="FH20" s="965"/>
      <c r="FI20" s="965"/>
      <c r="FJ20" s="965"/>
      <c r="FK20" s="965"/>
      <c r="FL20" s="965"/>
      <c r="FM20" s="965"/>
      <c r="FN20" s="965"/>
      <c r="FO20" s="965"/>
      <c r="FP20" s="965"/>
      <c r="FQ20" s="965">
        <v>0</v>
      </c>
      <c r="FR20" s="965"/>
      <c r="FS20" s="965"/>
      <c r="FT20" s="965"/>
      <c r="FU20" s="965"/>
      <c r="FV20" s="965"/>
      <c r="FW20" s="965"/>
      <c r="FX20" s="965"/>
      <c r="FY20" s="965"/>
      <c r="FZ20" s="965"/>
      <c r="GA20" s="965"/>
      <c r="GB20" s="965"/>
      <c r="GC20" s="965"/>
      <c r="GD20" s="965"/>
      <c r="GE20" s="965"/>
      <c r="GF20" s="965"/>
      <c r="GG20" s="967"/>
      <c r="GH20" s="967"/>
      <c r="GI20" s="967"/>
      <c r="GJ20" s="967"/>
      <c r="GK20" s="967"/>
      <c r="GL20" s="967"/>
      <c r="GM20" s="967"/>
      <c r="GN20" s="967"/>
      <c r="GO20" s="967"/>
      <c r="GP20" s="967"/>
      <c r="GQ20" s="967"/>
      <c r="GR20" s="967"/>
      <c r="GS20" s="967"/>
      <c r="GT20" s="967"/>
      <c r="GU20" s="967"/>
      <c r="GV20" s="967"/>
      <c r="GW20" s="968"/>
      <c r="GX20" s="968"/>
      <c r="GY20" s="968"/>
      <c r="GZ20" s="968"/>
      <c r="HA20" s="968"/>
      <c r="HB20" s="968"/>
      <c r="HC20" s="968"/>
      <c r="HD20" s="968"/>
      <c r="HE20" s="968"/>
      <c r="HF20" s="968"/>
      <c r="HG20" s="968"/>
      <c r="HH20" s="968"/>
      <c r="HI20" s="968"/>
      <c r="HJ20" s="968"/>
      <c r="HK20" s="968"/>
      <c r="HL20" s="968"/>
      <c r="HM20" s="971"/>
      <c r="HN20" s="972"/>
      <c r="HO20" s="972"/>
      <c r="HP20" s="972"/>
      <c r="HQ20" s="972"/>
      <c r="HR20" s="972"/>
      <c r="HS20" s="972"/>
      <c r="HT20" s="972"/>
      <c r="HU20" s="972"/>
      <c r="HV20" s="972"/>
      <c r="HW20" s="972"/>
      <c r="HX20" s="972"/>
      <c r="HY20" s="972"/>
      <c r="HZ20" s="972"/>
      <c r="IA20" s="972"/>
      <c r="IB20" s="973"/>
      <c r="IC20" s="965"/>
      <c r="ID20" s="965"/>
      <c r="IE20" s="965"/>
      <c r="IF20" s="965"/>
      <c r="IG20" s="965"/>
      <c r="IH20" s="965"/>
      <c r="II20" s="965"/>
      <c r="IJ20" s="965"/>
      <c r="IK20" s="965"/>
      <c r="IL20" s="965"/>
      <c r="IM20" s="965"/>
      <c r="IN20" s="965"/>
      <c r="IO20" s="965"/>
      <c r="IP20" s="965"/>
      <c r="IQ20" s="965"/>
      <c r="IR20" s="965"/>
      <c r="IS20" s="965">
        <v>0</v>
      </c>
      <c r="IT20" s="965"/>
      <c r="IU20" s="965"/>
      <c r="IV20" s="965"/>
      <c r="IW20" s="965"/>
      <c r="IX20" s="965"/>
      <c r="IY20" s="965"/>
      <c r="IZ20" s="965"/>
      <c r="JA20" s="965"/>
      <c r="JB20" s="965"/>
      <c r="JC20" s="965"/>
      <c r="JD20" s="965"/>
      <c r="JE20" s="965"/>
      <c r="JF20" s="965"/>
      <c r="JG20" s="965"/>
      <c r="JH20" s="965"/>
      <c r="JI20" s="967"/>
      <c r="JJ20" s="967"/>
      <c r="JK20" s="967"/>
      <c r="JL20" s="967"/>
      <c r="JM20" s="967"/>
      <c r="JN20" s="967"/>
      <c r="JO20" s="967"/>
      <c r="JP20" s="967"/>
      <c r="JQ20" s="967"/>
      <c r="JR20" s="967"/>
      <c r="JS20" s="967"/>
      <c r="JT20" s="967"/>
      <c r="JU20" s="967"/>
      <c r="JV20" s="967"/>
      <c r="JW20" s="967"/>
      <c r="JX20" s="967"/>
      <c r="JY20" s="968"/>
      <c r="JZ20" s="968"/>
      <c r="KA20" s="968"/>
      <c r="KB20" s="968"/>
      <c r="KC20" s="968"/>
      <c r="KD20" s="968"/>
      <c r="KE20" s="968"/>
      <c r="KF20" s="968"/>
      <c r="KG20" s="968"/>
      <c r="KH20" s="968"/>
      <c r="KI20" s="968"/>
      <c r="KJ20" s="968"/>
      <c r="KK20" s="968"/>
      <c r="KL20" s="968"/>
      <c r="KM20" s="968"/>
      <c r="KN20" s="968"/>
    </row>
    <row r="21" spans="1:300" ht="15" hidden="1" customHeight="1">
      <c r="A21" s="977" t="s">
        <v>22</v>
      </c>
      <c r="B21" s="977"/>
      <c r="C21" s="977"/>
      <c r="D21" s="977"/>
      <c r="E21" s="977"/>
      <c r="F21" s="977"/>
      <c r="G21" s="977"/>
      <c r="H21" s="357"/>
      <c r="I21" s="970"/>
      <c r="J21" s="970"/>
      <c r="K21" s="970"/>
      <c r="L21" s="970"/>
      <c r="M21" s="970"/>
      <c r="N21" s="970"/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0"/>
      <c r="Z21" s="970"/>
      <c r="AA21" s="970"/>
      <c r="AB21" s="970"/>
      <c r="AC21" s="970"/>
      <c r="AD21" s="970"/>
      <c r="AE21" s="970"/>
      <c r="AF21" s="970"/>
      <c r="AG21" s="970"/>
      <c r="AH21" s="970"/>
      <c r="AI21" s="970"/>
      <c r="AJ21" s="970"/>
      <c r="AK21" s="970"/>
      <c r="AL21" s="970"/>
      <c r="AM21" s="970"/>
      <c r="AN21" s="970"/>
      <c r="AO21" s="970"/>
      <c r="AP21" s="970"/>
      <c r="AQ21" s="970"/>
      <c r="AR21" s="970"/>
      <c r="AS21" s="970"/>
      <c r="AT21" s="970"/>
      <c r="AU21" s="970"/>
      <c r="AV21" s="970"/>
      <c r="AW21" s="970"/>
      <c r="AX21" s="970"/>
      <c r="AY21" s="970"/>
      <c r="AZ21" s="970"/>
      <c r="BA21" s="970"/>
      <c r="BB21" s="970"/>
      <c r="BC21" s="970"/>
      <c r="BD21" s="970"/>
      <c r="BE21" s="970"/>
      <c r="BF21" s="970"/>
      <c r="BG21" s="970"/>
      <c r="BH21" s="361"/>
      <c r="BI21" s="964"/>
      <c r="BJ21" s="964"/>
      <c r="BK21" s="964"/>
      <c r="BL21" s="964"/>
      <c r="BM21" s="964"/>
      <c r="BN21" s="964"/>
      <c r="BO21" s="964"/>
      <c r="BP21" s="964"/>
      <c r="BQ21" s="964"/>
      <c r="BR21" s="964"/>
      <c r="BS21" s="964"/>
      <c r="BT21" s="964"/>
      <c r="BU21" s="964"/>
      <c r="BV21" s="964"/>
      <c r="BW21" s="964"/>
      <c r="BX21" s="964"/>
      <c r="BY21" s="965"/>
      <c r="BZ21" s="965"/>
      <c r="CA21" s="965"/>
      <c r="CB21" s="965"/>
      <c r="CC21" s="965"/>
      <c r="CD21" s="965"/>
      <c r="CE21" s="965"/>
      <c r="CF21" s="965"/>
      <c r="CG21" s="965"/>
      <c r="CH21" s="965"/>
      <c r="CI21" s="965"/>
      <c r="CJ21" s="965"/>
      <c r="CK21" s="965"/>
      <c r="CL21" s="965"/>
      <c r="CM21" s="965"/>
      <c r="CN21" s="965"/>
      <c r="CO21" s="965"/>
      <c r="CP21" s="965"/>
      <c r="CQ21" s="965"/>
      <c r="CR21" s="965"/>
      <c r="CS21" s="965"/>
      <c r="CT21" s="965"/>
      <c r="CU21" s="965"/>
      <c r="CV21" s="965"/>
      <c r="CW21" s="965"/>
      <c r="CX21" s="965"/>
      <c r="CY21" s="965"/>
      <c r="CZ21" s="965"/>
      <c r="DA21" s="965"/>
      <c r="DB21" s="965"/>
      <c r="DC21" s="965"/>
      <c r="DD21" s="965"/>
      <c r="DE21" s="967"/>
      <c r="DF21" s="967"/>
      <c r="DG21" s="967"/>
      <c r="DH21" s="967"/>
      <c r="DI21" s="967"/>
      <c r="DJ21" s="967"/>
      <c r="DK21" s="967"/>
      <c r="DL21" s="967"/>
      <c r="DM21" s="967"/>
      <c r="DN21" s="967"/>
      <c r="DO21" s="967"/>
      <c r="DP21" s="967"/>
      <c r="DQ21" s="967"/>
      <c r="DR21" s="967"/>
      <c r="DS21" s="967"/>
      <c r="DT21" s="967"/>
      <c r="DU21" s="968"/>
      <c r="DV21" s="968"/>
      <c r="DW21" s="968"/>
      <c r="DX21" s="968"/>
      <c r="DY21" s="968"/>
      <c r="DZ21" s="968"/>
      <c r="EA21" s="968"/>
      <c r="EB21" s="968"/>
      <c r="EC21" s="968"/>
      <c r="ED21" s="968"/>
      <c r="EE21" s="968"/>
      <c r="EF21" s="968"/>
      <c r="EG21" s="968"/>
      <c r="EH21" s="968"/>
      <c r="EI21" s="968"/>
      <c r="EJ21" s="968"/>
      <c r="EK21" s="964"/>
      <c r="EL21" s="964"/>
      <c r="EM21" s="964"/>
      <c r="EN21" s="964"/>
      <c r="EO21" s="964"/>
      <c r="EP21" s="964"/>
      <c r="EQ21" s="964"/>
      <c r="ER21" s="964"/>
      <c r="ES21" s="964"/>
      <c r="ET21" s="964"/>
      <c r="EU21" s="964"/>
      <c r="EV21" s="964"/>
      <c r="EW21" s="964"/>
      <c r="EX21" s="964"/>
      <c r="EY21" s="964"/>
      <c r="EZ21" s="964"/>
      <c r="FA21" s="965"/>
      <c r="FB21" s="965"/>
      <c r="FC21" s="965"/>
      <c r="FD21" s="965"/>
      <c r="FE21" s="965"/>
      <c r="FF21" s="965"/>
      <c r="FG21" s="965"/>
      <c r="FH21" s="965"/>
      <c r="FI21" s="965"/>
      <c r="FJ21" s="965"/>
      <c r="FK21" s="965"/>
      <c r="FL21" s="965"/>
      <c r="FM21" s="965"/>
      <c r="FN21" s="965"/>
      <c r="FO21" s="965"/>
      <c r="FP21" s="965"/>
      <c r="FQ21" s="965"/>
      <c r="FR21" s="965"/>
      <c r="FS21" s="965"/>
      <c r="FT21" s="965"/>
      <c r="FU21" s="965"/>
      <c r="FV21" s="965"/>
      <c r="FW21" s="965"/>
      <c r="FX21" s="965"/>
      <c r="FY21" s="965"/>
      <c r="FZ21" s="965"/>
      <c r="GA21" s="965"/>
      <c r="GB21" s="965"/>
      <c r="GC21" s="965"/>
      <c r="GD21" s="965"/>
      <c r="GE21" s="965"/>
      <c r="GF21" s="965"/>
      <c r="GG21" s="967"/>
      <c r="GH21" s="967"/>
      <c r="GI21" s="967"/>
      <c r="GJ21" s="967"/>
      <c r="GK21" s="967"/>
      <c r="GL21" s="967"/>
      <c r="GM21" s="967"/>
      <c r="GN21" s="967"/>
      <c r="GO21" s="967"/>
      <c r="GP21" s="967"/>
      <c r="GQ21" s="967"/>
      <c r="GR21" s="967"/>
      <c r="GS21" s="967"/>
      <c r="GT21" s="967"/>
      <c r="GU21" s="967"/>
      <c r="GV21" s="967"/>
      <c r="GW21" s="968"/>
      <c r="GX21" s="968"/>
      <c r="GY21" s="968"/>
      <c r="GZ21" s="968"/>
      <c r="HA21" s="968"/>
      <c r="HB21" s="968"/>
      <c r="HC21" s="968"/>
      <c r="HD21" s="968"/>
      <c r="HE21" s="968"/>
      <c r="HF21" s="968"/>
      <c r="HG21" s="968"/>
      <c r="HH21" s="968"/>
      <c r="HI21" s="968"/>
      <c r="HJ21" s="968"/>
      <c r="HK21" s="968"/>
      <c r="HL21" s="968"/>
      <c r="HM21" s="964"/>
      <c r="HN21" s="964"/>
      <c r="HO21" s="964"/>
      <c r="HP21" s="964"/>
      <c r="HQ21" s="964"/>
      <c r="HR21" s="964"/>
      <c r="HS21" s="964"/>
      <c r="HT21" s="964"/>
      <c r="HU21" s="964"/>
      <c r="HV21" s="964"/>
      <c r="HW21" s="964"/>
      <c r="HX21" s="964"/>
      <c r="HY21" s="964"/>
      <c r="HZ21" s="964"/>
      <c r="IA21" s="964"/>
      <c r="IB21" s="964"/>
      <c r="IC21" s="965"/>
      <c r="ID21" s="965"/>
      <c r="IE21" s="965"/>
      <c r="IF21" s="965"/>
      <c r="IG21" s="965"/>
      <c r="IH21" s="965"/>
      <c r="II21" s="965"/>
      <c r="IJ21" s="965"/>
      <c r="IK21" s="965"/>
      <c r="IL21" s="965"/>
      <c r="IM21" s="965"/>
      <c r="IN21" s="965"/>
      <c r="IO21" s="965"/>
      <c r="IP21" s="965"/>
      <c r="IQ21" s="965"/>
      <c r="IR21" s="965"/>
      <c r="IS21" s="965"/>
      <c r="IT21" s="965"/>
      <c r="IU21" s="965"/>
      <c r="IV21" s="965"/>
      <c r="IW21" s="965"/>
      <c r="IX21" s="965"/>
      <c r="IY21" s="965"/>
      <c r="IZ21" s="965"/>
      <c r="JA21" s="965"/>
      <c r="JB21" s="965"/>
      <c r="JC21" s="965"/>
      <c r="JD21" s="965"/>
      <c r="JE21" s="965"/>
      <c r="JF21" s="965"/>
      <c r="JG21" s="965"/>
      <c r="JH21" s="965"/>
      <c r="JI21" s="967"/>
      <c r="JJ21" s="967"/>
      <c r="JK21" s="967"/>
      <c r="JL21" s="967"/>
      <c r="JM21" s="967"/>
      <c r="JN21" s="967"/>
      <c r="JO21" s="967"/>
      <c r="JP21" s="967"/>
      <c r="JQ21" s="967"/>
      <c r="JR21" s="967"/>
      <c r="JS21" s="967"/>
      <c r="JT21" s="967"/>
      <c r="JU21" s="967"/>
      <c r="JV21" s="967"/>
      <c r="JW21" s="967"/>
      <c r="JX21" s="967"/>
      <c r="JY21" s="968"/>
      <c r="JZ21" s="968"/>
      <c r="KA21" s="968"/>
      <c r="KB21" s="968"/>
      <c r="KC21" s="968"/>
      <c r="KD21" s="968"/>
      <c r="KE21" s="968"/>
      <c r="KF21" s="968"/>
      <c r="KG21" s="968"/>
      <c r="KH21" s="968"/>
      <c r="KI21" s="968"/>
      <c r="KJ21" s="968"/>
      <c r="KK21" s="968"/>
      <c r="KL21" s="968"/>
      <c r="KM21" s="968"/>
      <c r="KN21" s="968"/>
    </row>
    <row r="22" spans="1:300">
      <c r="A22" s="962"/>
      <c r="B22" s="962"/>
      <c r="C22" s="962"/>
      <c r="D22" s="962"/>
      <c r="E22" s="962"/>
      <c r="F22" s="962"/>
      <c r="G22" s="962"/>
      <c r="H22" s="357"/>
      <c r="I22" s="970"/>
      <c r="J22" s="970"/>
      <c r="K22" s="970"/>
      <c r="L22" s="970"/>
      <c r="M22" s="970"/>
      <c r="N22" s="970"/>
      <c r="O22" s="970"/>
      <c r="P22" s="970"/>
      <c r="Q22" s="970"/>
      <c r="R22" s="970"/>
      <c r="S22" s="970"/>
      <c r="T22" s="970"/>
      <c r="U22" s="970"/>
      <c r="V22" s="970"/>
      <c r="W22" s="970"/>
      <c r="X22" s="970"/>
      <c r="Y22" s="970"/>
      <c r="Z22" s="970"/>
      <c r="AA22" s="970"/>
      <c r="AB22" s="970"/>
      <c r="AC22" s="970"/>
      <c r="AD22" s="970"/>
      <c r="AE22" s="970"/>
      <c r="AF22" s="970"/>
      <c r="AG22" s="970"/>
      <c r="AH22" s="970"/>
      <c r="AI22" s="970"/>
      <c r="AJ22" s="970"/>
      <c r="AK22" s="970"/>
      <c r="AL22" s="970"/>
      <c r="AM22" s="970"/>
      <c r="AN22" s="970"/>
      <c r="AO22" s="970"/>
      <c r="AP22" s="970"/>
      <c r="AQ22" s="970"/>
      <c r="AR22" s="970"/>
      <c r="AS22" s="970"/>
      <c r="AT22" s="970"/>
      <c r="AU22" s="970"/>
      <c r="AV22" s="970"/>
      <c r="AW22" s="970"/>
      <c r="AX22" s="970"/>
      <c r="AY22" s="970"/>
      <c r="AZ22" s="970"/>
      <c r="BA22" s="970"/>
      <c r="BB22" s="970"/>
      <c r="BC22" s="970"/>
      <c r="BD22" s="970"/>
      <c r="BE22" s="970"/>
      <c r="BF22" s="970"/>
      <c r="BG22" s="970"/>
      <c r="BH22" s="361"/>
      <c r="BI22" s="964"/>
      <c r="BJ22" s="964"/>
      <c r="BK22" s="964"/>
      <c r="BL22" s="964"/>
      <c r="BM22" s="964"/>
      <c r="BN22" s="964"/>
      <c r="BO22" s="964"/>
      <c r="BP22" s="964"/>
      <c r="BQ22" s="964"/>
      <c r="BR22" s="964"/>
      <c r="BS22" s="964"/>
      <c r="BT22" s="964"/>
      <c r="BU22" s="964"/>
      <c r="BV22" s="964"/>
      <c r="BW22" s="964"/>
      <c r="BX22" s="964"/>
      <c r="BY22" s="965"/>
      <c r="BZ22" s="965"/>
      <c r="CA22" s="965"/>
      <c r="CB22" s="965"/>
      <c r="CC22" s="965"/>
      <c r="CD22" s="965"/>
      <c r="CE22" s="965"/>
      <c r="CF22" s="965"/>
      <c r="CG22" s="965"/>
      <c r="CH22" s="965"/>
      <c r="CI22" s="965"/>
      <c r="CJ22" s="965"/>
      <c r="CK22" s="965"/>
      <c r="CL22" s="965"/>
      <c r="CM22" s="965"/>
      <c r="CN22" s="965"/>
      <c r="CO22" s="965"/>
      <c r="CP22" s="965"/>
      <c r="CQ22" s="965"/>
      <c r="CR22" s="965"/>
      <c r="CS22" s="965"/>
      <c r="CT22" s="965"/>
      <c r="CU22" s="965"/>
      <c r="CV22" s="965"/>
      <c r="CW22" s="965"/>
      <c r="CX22" s="965"/>
      <c r="CY22" s="965"/>
      <c r="CZ22" s="965"/>
      <c r="DA22" s="965"/>
      <c r="DB22" s="965"/>
      <c r="DC22" s="965"/>
      <c r="DD22" s="965"/>
      <c r="DE22" s="967"/>
      <c r="DF22" s="967"/>
      <c r="DG22" s="967"/>
      <c r="DH22" s="967"/>
      <c r="DI22" s="967"/>
      <c r="DJ22" s="967"/>
      <c r="DK22" s="967"/>
      <c r="DL22" s="967"/>
      <c r="DM22" s="967"/>
      <c r="DN22" s="967"/>
      <c r="DO22" s="967"/>
      <c r="DP22" s="967"/>
      <c r="DQ22" s="967"/>
      <c r="DR22" s="967"/>
      <c r="DS22" s="967"/>
      <c r="DT22" s="967"/>
      <c r="DU22" s="968"/>
      <c r="DV22" s="968"/>
      <c r="DW22" s="968"/>
      <c r="DX22" s="968"/>
      <c r="DY22" s="968"/>
      <c r="DZ22" s="968"/>
      <c r="EA22" s="968"/>
      <c r="EB22" s="968"/>
      <c r="EC22" s="968"/>
      <c r="ED22" s="968"/>
      <c r="EE22" s="968"/>
      <c r="EF22" s="968"/>
      <c r="EG22" s="968"/>
      <c r="EH22" s="968"/>
      <c r="EI22" s="968"/>
      <c r="EJ22" s="968"/>
      <c r="EK22" s="964"/>
      <c r="EL22" s="964"/>
      <c r="EM22" s="964"/>
      <c r="EN22" s="964"/>
      <c r="EO22" s="964"/>
      <c r="EP22" s="964"/>
      <c r="EQ22" s="964"/>
      <c r="ER22" s="964"/>
      <c r="ES22" s="964"/>
      <c r="ET22" s="964"/>
      <c r="EU22" s="964"/>
      <c r="EV22" s="964"/>
      <c r="EW22" s="964"/>
      <c r="EX22" s="964"/>
      <c r="EY22" s="964"/>
      <c r="EZ22" s="964"/>
      <c r="FA22" s="965"/>
      <c r="FB22" s="965"/>
      <c r="FC22" s="965"/>
      <c r="FD22" s="965"/>
      <c r="FE22" s="965"/>
      <c r="FF22" s="965"/>
      <c r="FG22" s="965"/>
      <c r="FH22" s="965"/>
      <c r="FI22" s="965"/>
      <c r="FJ22" s="965"/>
      <c r="FK22" s="965"/>
      <c r="FL22" s="965"/>
      <c r="FM22" s="965"/>
      <c r="FN22" s="965"/>
      <c r="FO22" s="965"/>
      <c r="FP22" s="965"/>
      <c r="FQ22" s="965"/>
      <c r="FR22" s="965"/>
      <c r="FS22" s="965"/>
      <c r="FT22" s="965"/>
      <c r="FU22" s="965"/>
      <c r="FV22" s="965"/>
      <c r="FW22" s="965"/>
      <c r="FX22" s="965"/>
      <c r="FY22" s="965"/>
      <c r="FZ22" s="965"/>
      <c r="GA22" s="965"/>
      <c r="GB22" s="965"/>
      <c r="GC22" s="965"/>
      <c r="GD22" s="965"/>
      <c r="GE22" s="965"/>
      <c r="GF22" s="965"/>
      <c r="GG22" s="967"/>
      <c r="GH22" s="967"/>
      <c r="GI22" s="967"/>
      <c r="GJ22" s="967"/>
      <c r="GK22" s="967"/>
      <c r="GL22" s="967"/>
      <c r="GM22" s="967"/>
      <c r="GN22" s="967"/>
      <c r="GO22" s="967"/>
      <c r="GP22" s="967"/>
      <c r="GQ22" s="967"/>
      <c r="GR22" s="967"/>
      <c r="GS22" s="967"/>
      <c r="GT22" s="967"/>
      <c r="GU22" s="967"/>
      <c r="GV22" s="967"/>
      <c r="GW22" s="968"/>
      <c r="GX22" s="968"/>
      <c r="GY22" s="968"/>
      <c r="GZ22" s="968"/>
      <c r="HA22" s="968"/>
      <c r="HB22" s="968"/>
      <c r="HC22" s="968"/>
      <c r="HD22" s="968"/>
      <c r="HE22" s="968"/>
      <c r="HF22" s="968"/>
      <c r="HG22" s="968"/>
      <c r="HH22" s="968"/>
      <c r="HI22" s="968"/>
      <c r="HJ22" s="968"/>
      <c r="HK22" s="968"/>
      <c r="HL22" s="968"/>
      <c r="HM22" s="964"/>
      <c r="HN22" s="964"/>
      <c r="HO22" s="964"/>
      <c r="HP22" s="964"/>
      <c r="HQ22" s="964"/>
      <c r="HR22" s="964"/>
      <c r="HS22" s="964"/>
      <c r="HT22" s="964"/>
      <c r="HU22" s="964"/>
      <c r="HV22" s="964"/>
      <c r="HW22" s="964"/>
      <c r="HX22" s="964"/>
      <c r="HY22" s="964"/>
      <c r="HZ22" s="964"/>
      <c r="IA22" s="964"/>
      <c r="IB22" s="964"/>
      <c r="IC22" s="965"/>
      <c r="ID22" s="965"/>
      <c r="IE22" s="965"/>
      <c r="IF22" s="965"/>
      <c r="IG22" s="965"/>
      <c r="IH22" s="965"/>
      <c r="II22" s="965"/>
      <c r="IJ22" s="965"/>
      <c r="IK22" s="965"/>
      <c r="IL22" s="965"/>
      <c r="IM22" s="965"/>
      <c r="IN22" s="965"/>
      <c r="IO22" s="965"/>
      <c r="IP22" s="965"/>
      <c r="IQ22" s="965"/>
      <c r="IR22" s="965"/>
      <c r="IS22" s="965"/>
      <c r="IT22" s="965"/>
      <c r="IU22" s="965"/>
      <c r="IV22" s="965"/>
      <c r="IW22" s="965"/>
      <c r="IX22" s="965"/>
      <c r="IY22" s="965"/>
      <c r="IZ22" s="965"/>
      <c r="JA22" s="965"/>
      <c r="JB22" s="965"/>
      <c r="JC22" s="965"/>
      <c r="JD22" s="965"/>
      <c r="JE22" s="965"/>
      <c r="JF22" s="965"/>
      <c r="JG22" s="965"/>
      <c r="JH22" s="965"/>
      <c r="JI22" s="967"/>
      <c r="JJ22" s="967"/>
      <c r="JK22" s="967"/>
      <c r="JL22" s="967"/>
      <c r="JM22" s="967"/>
      <c r="JN22" s="967"/>
      <c r="JO22" s="967"/>
      <c r="JP22" s="967"/>
      <c r="JQ22" s="967"/>
      <c r="JR22" s="967"/>
      <c r="JS22" s="967"/>
      <c r="JT22" s="967"/>
      <c r="JU22" s="967"/>
      <c r="JV22" s="967"/>
      <c r="JW22" s="967"/>
      <c r="JX22" s="967"/>
      <c r="JY22" s="968"/>
      <c r="JZ22" s="968"/>
      <c r="KA22" s="968"/>
      <c r="KB22" s="968"/>
      <c r="KC22" s="968"/>
      <c r="KD22" s="968"/>
      <c r="KE22" s="968"/>
      <c r="KF22" s="968"/>
      <c r="KG22" s="968"/>
      <c r="KH22" s="968"/>
      <c r="KI22" s="968"/>
      <c r="KJ22" s="968"/>
      <c r="KK22" s="968"/>
      <c r="KL22" s="968"/>
      <c r="KM22" s="968"/>
      <c r="KN22" s="968"/>
    </row>
    <row r="23" spans="1:300" s="356" customFormat="1">
      <c r="A23" s="952" t="s">
        <v>19</v>
      </c>
      <c r="B23" s="952"/>
      <c r="C23" s="952"/>
      <c r="D23" s="952"/>
      <c r="E23" s="952"/>
      <c r="F23" s="952"/>
      <c r="G23" s="952"/>
      <c r="H23" s="354"/>
      <c r="I23" s="978" t="s">
        <v>321</v>
      </c>
      <c r="J23" s="978"/>
      <c r="K23" s="978"/>
      <c r="L23" s="978"/>
      <c r="M23" s="978"/>
      <c r="N23" s="978"/>
      <c r="O23" s="978"/>
      <c r="P23" s="978"/>
      <c r="Q23" s="978"/>
      <c r="R23" s="978"/>
      <c r="S23" s="978"/>
      <c r="T23" s="978"/>
      <c r="U23" s="978"/>
      <c r="V23" s="978"/>
      <c r="W23" s="978"/>
      <c r="X23" s="978"/>
      <c r="Y23" s="978"/>
      <c r="Z23" s="978"/>
      <c r="AA23" s="978"/>
      <c r="AB23" s="978"/>
      <c r="AC23" s="978"/>
      <c r="AD23" s="978"/>
      <c r="AE23" s="978"/>
      <c r="AF23" s="978"/>
      <c r="AG23" s="978"/>
      <c r="AH23" s="978"/>
      <c r="AI23" s="978"/>
      <c r="AJ23" s="978"/>
      <c r="AK23" s="978"/>
      <c r="AL23" s="978"/>
      <c r="AM23" s="978"/>
      <c r="AN23" s="978"/>
      <c r="AO23" s="978"/>
      <c r="AP23" s="978"/>
      <c r="AQ23" s="978"/>
      <c r="AR23" s="978"/>
      <c r="AS23" s="978"/>
      <c r="AT23" s="978"/>
      <c r="AU23" s="978"/>
      <c r="AV23" s="978"/>
      <c r="AW23" s="978"/>
      <c r="AX23" s="978"/>
      <c r="AY23" s="978"/>
      <c r="AZ23" s="978"/>
      <c r="BA23" s="978"/>
      <c r="BB23" s="978"/>
      <c r="BC23" s="978"/>
      <c r="BD23" s="978"/>
      <c r="BE23" s="978"/>
      <c r="BF23" s="978"/>
      <c r="BG23" s="978"/>
      <c r="BH23" s="362"/>
      <c r="BI23" s="954">
        <v>14954</v>
      </c>
      <c r="BJ23" s="954"/>
      <c r="BK23" s="954"/>
      <c r="BL23" s="954"/>
      <c r="BM23" s="954"/>
      <c r="BN23" s="954"/>
      <c r="BO23" s="954"/>
      <c r="BP23" s="954"/>
      <c r="BQ23" s="954"/>
      <c r="BR23" s="954"/>
      <c r="BS23" s="954"/>
      <c r="BT23" s="954"/>
      <c r="BU23" s="954"/>
      <c r="BV23" s="954"/>
      <c r="BW23" s="954"/>
      <c r="BX23" s="954"/>
      <c r="BY23" s="955">
        <v>24.691587535107665</v>
      </c>
      <c r="BZ23" s="955"/>
      <c r="CA23" s="955"/>
      <c r="CB23" s="955"/>
      <c r="CC23" s="955"/>
      <c r="CD23" s="955"/>
      <c r="CE23" s="955"/>
      <c r="CF23" s="955"/>
      <c r="CG23" s="955"/>
      <c r="CH23" s="955"/>
      <c r="CI23" s="955"/>
      <c r="CJ23" s="955"/>
      <c r="CK23" s="955"/>
      <c r="CL23" s="955"/>
      <c r="CM23" s="955"/>
      <c r="CN23" s="955"/>
      <c r="CO23" s="955">
        <v>369.238</v>
      </c>
      <c r="CP23" s="955"/>
      <c r="CQ23" s="955"/>
      <c r="CR23" s="955"/>
      <c r="CS23" s="955"/>
      <c r="CT23" s="955"/>
      <c r="CU23" s="955"/>
      <c r="CV23" s="955"/>
      <c r="CW23" s="955"/>
      <c r="CX23" s="955"/>
      <c r="CY23" s="955"/>
      <c r="CZ23" s="955"/>
      <c r="DA23" s="955"/>
      <c r="DB23" s="955"/>
      <c r="DC23" s="955"/>
      <c r="DD23" s="955"/>
      <c r="DE23" s="957">
        <v>51350.7</v>
      </c>
      <c r="DF23" s="957"/>
      <c r="DG23" s="957"/>
      <c r="DH23" s="957"/>
      <c r="DI23" s="957"/>
      <c r="DJ23" s="957"/>
      <c r="DK23" s="957"/>
      <c r="DL23" s="957"/>
      <c r="DM23" s="957"/>
      <c r="DN23" s="957"/>
      <c r="DO23" s="957"/>
      <c r="DP23" s="957"/>
      <c r="DQ23" s="957"/>
      <c r="DR23" s="957"/>
      <c r="DS23" s="957"/>
      <c r="DT23" s="957"/>
      <c r="DU23" s="956">
        <v>0.29121316749333509</v>
      </c>
      <c r="DV23" s="956"/>
      <c r="DW23" s="956"/>
      <c r="DX23" s="956"/>
      <c r="DY23" s="956"/>
      <c r="DZ23" s="956"/>
      <c r="EA23" s="956"/>
      <c r="EB23" s="956"/>
      <c r="EC23" s="956"/>
      <c r="ED23" s="956"/>
      <c r="EE23" s="956"/>
      <c r="EF23" s="956"/>
      <c r="EG23" s="956"/>
      <c r="EH23" s="956"/>
      <c r="EI23" s="956"/>
      <c r="EJ23" s="956"/>
      <c r="EK23" s="954">
        <v>13158.111847222224</v>
      </c>
      <c r="EL23" s="954"/>
      <c r="EM23" s="954"/>
      <c r="EN23" s="954"/>
      <c r="EO23" s="954"/>
      <c r="EP23" s="954"/>
      <c r="EQ23" s="954"/>
      <c r="ER23" s="954"/>
      <c r="ES23" s="954"/>
      <c r="ET23" s="954"/>
      <c r="EU23" s="954"/>
      <c r="EV23" s="954"/>
      <c r="EW23" s="954"/>
      <c r="EX23" s="954"/>
      <c r="EY23" s="954"/>
      <c r="EZ23" s="954"/>
      <c r="FA23" s="955">
        <v>25.405000000000001</v>
      </c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55"/>
      <c r="FQ23" s="955">
        <v>334.2818314786806</v>
      </c>
      <c r="FR23" s="955"/>
      <c r="FS23" s="955"/>
      <c r="FT23" s="955"/>
      <c r="FU23" s="955"/>
      <c r="FV23" s="955"/>
      <c r="FW23" s="955"/>
      <c r="FX23" s="955"/>
      <c r="FY23" s="955"/>
      <c r="FZ23" s="955"/>
      <c r="GA23" s="955"/>
      <c r="GB23" s="955"/>
      <c r="GC23" s="955"/>
      <c r="GD23" s="955"/>
      <c r="GE23" s="955"/>
      <c r="GF23" s="955"/>
      <c r="GG23" s="957">
        <v>46993.256597222222</v>
      </c>
      <c r="GH23" s="957"/>
      <c r="GI23" s="957"/>
      <c r="GJ23" s="957"/>
      <c r="GK23" s="957"/>
      <c r="GL23" s="957"/>
      <c r="GM23" s="957"/>
      <c r="GN23" s="957"/>
      <c r="GO23" s="957"/>
      <c r="GP23" s="957"/>
      <c r="GQ23" s="957"/>
      <c r="GR23" s="957"/>
      <c r="GS23" s="957"/>
      <c r="GT23" s="957"/>
      <c r="GU23" s="957"/>
      <c r="GV23" s="957"/>
      <c r="GW23" s="956">
        <v>0.28000000000000003</v>
      </c>
      <c r="GX23" s="956"/>
      <c r="GY23" s="956"/>
      <c r="GZ23" s="956"/>
      <c r="HA23" s="956"/>
      <c r="HB23" s="956"/>
      <c r="HC23" s="956"/>
      <c r="HD23" s="956"/>
      <c r="HE23" s="956"/>
      <c r="HF23" s="956"/>
      <c r="HG23" s="956"/>
      <c r="HH23" s="956"/>
      <c r="HI23" s="956"/>
      <c r="HJ23" s="956"/>
      <c r="HK23" s="956"/>
      <c r="HL23" s="956"/>
      <c r="HM23" s="954">
        <v>14471</v>
      </c>
      <c r="HN23" s="954"/>
      <c r="HO23" s="954"/>
      <c r="HP23" s="954"/>
      <c r="HQ23" s="954"/>
      <c r="HR23" s="954"/>
      <c r="HS23" s="954"/>
      <c r="HT23" s="954"/>
      <c r="HU23" s="954"/>
      <c r="HV23" s="954"/>
      <c r="HW23" s="954"/>
      <c r="HX23" s="954"/>
      <c r="HY23" s="954"/>
      <c r="HZ23" s="954"/>
      <c r="IA23" s="954"/>
      <c r="IB23" s="954"/>
      <c r="IC23" s="979">
        <v>26.903894999999999</v>
      </c>
      <c r="ID23" s="979"/>
      <c r="IE23" s="979"/>
      <c r="IF23" s="979"/>
      <c r="IG23" s="979"/>
      <c r="IH23" s="979"/>
      <c r="II23" s="979"/>
      <c r="IJ23" s="979"/>
      <c r="IK23" s="979"/>
      <c r="IL23" s="979"/>
      <c r="IM23" s="979"/>
      <c r="IN23" s="979"/>
      <c r="IO23" s="979"/>
      <c r="IP23" s="979"/>
      <c r="IQ23" s="979"/>
      <c r="IR23" s="979"/>
      <c r="IS23" s="955">
        <v>389.32626454499996</v>
      </c>
      <c r="IT23" s="955"/>
      <c r="IU23" s="955"/>
      <c r="IV23" s="955"/>
      <c r="IW23" s="955"/>
      <c r="IX23" s="955"/>
      <c r="IY23" s="955"/>
      <c r="IZ23" s="955"/>
      <c r="JA23" s="955"/>
      <c r="JB23" s="955"/>
      <c r="JC23" s="955"/>
      <c r="JD23" s="955"/>
      <c r="JE23" s="955"/>
      <c r="JF23" s="955"/>
      <c r="JG23" s="955"/>
      <c r="JH23" s="955"/>
      <c r="JI23" s="957">
        <v>47155.5</v>
      </c>
      <c r="JJ23" s="957"/>
      <c r="JK23" s="957"/>
      <c r="JL23" s="957"/>
      <c r="JM23" s="957"/>
      <c r="JN23" s="957"/>
      <c r="JO23" s="957"/>
      <c r="JP23" s="957"/>
      <c r="JQ23" s="957"/>
      <c r="JR23" s="957"/>
      <c r="JS23" s="957"/>
      <c r="JT23" s="957"/>
      <c r="JU23" s="957"/>
      <c r="JV23" s="957"/>
      <c r="JW23" s="957"/>
      <c r="JX23" s="957"/>
      <c r="JY23" s="956">
        <v>0.30687830687830686</v>
      </c>
      <c r="JZ23" s="956"/>
      <c r="KA23" s="956"/>
      <c r="KB23" s="956"/>
      <c r="KC23" s="956"/>
      <c r="KD23" s="956"/>
      <c r="KE23" s="956"/>
      <c r="KF23" s="956"/>
      <c r="KG23" s="956"/>
      <c r="KH23" s="956"/>
      <c r="KI23" s="956"/>
      <c r="KJ23" s="956"/>
      <c r="KK23" s="956"/>
      <c r="KL23" s="956"/>
      <c r="KM23" s="956"/>
      <c r="KN23" s="956"/>
    </row>
    <row r="24" spans="1:300">
      <c r="A24" s="962" t="s">
        <v>20</v>
      </c>
      <c r="B24" s="962"/>
      <c r="C24" s="962"/>
      <c r="D24" s="962"/>
      <c r="E24" s="962"/>
      <c r="F24" s="962"/>
      <c r="G24" s="962"/>
      <c r="H24" s="357"/>
      <c r="I24" s="980" t="s">
        <v>1128</v>
      </c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980"/>
      <c r="AJ24" s="980"/>
      <c r="AK24" s="980"/>
      <c r="AL24" s="980"/>
      <c r="AM24" s="980"/>
      <c r="AN24" s="980"/>
      <c r="AO24" s="980"/>
      <c r="AP24" s="980"/>
      <c r="AQ24" s="980"/>
      <c r="AR24" s="980"/>
      <c r="AS24" s="980"/>
      <c r="AT24" s="980"/>
      <c r="AU24" s="980"/>
      <c r="AV24" s="980"/>
      <c r="AW24" s="980"/>
      <c r="AX24" s="980"/>
      <c r="AY24" s="980"/>
      <c r="AZ24" s="980"/>
      <c r="BA24" s="980"/>
      <c r="BB24" s="980"/>
      <c r="BC24" s="980"/>
      <c r="BD24" s="980"/>
      <c r="BE24" s="980"/>
      <c r="BF24" s="980"/>
      <c r="BG24" s="980"/>
      <c r="BH24" s="358"/>
      <c r="BI24" s="964">
        <v>14954</v>
      </c>
      <c r="BJ24" s="964"/>
      <c r="BK24" s="964"/>
      <c r="BL24" s="964"/>
      <c r="BM24" s="964"/>
      <c r="BN24" s="964"/>
      <c r="BO24" s="964"/>
      <c r="BP24" s="964"/>
      <c r="BQ24" s="964"/>
      <c r="BR24" s="964"/>
      <c r="BS24" s="964"/>
      <c r="BT24" s="964"/>
      <c r="BU24" s="964"/>
      <c r="BV24" s="964"/>
      <c r="BW24" s="964"/>
      <c r="BX24" s="964"/>
      <c r="BY24" s="965">
        <v>24.691587535107665</v>
      </c>
      <c r="BZ24" s="965"/>
      <c r="CA24" s="965"/>
      <c r="CB24" s="965"/>
      <c r="CC24" s="965"/>
      <c r="CD24" s="965"/>
      <c r="CE24" s="965"/>
      <c r="CF24" s="965"/>
      <c r="CG24" s="965"/>
      <c r="CH24" s="965"/>
      <c r="CI24" s="965"/>
      <c r="CJ24" s="965"/>
      <c r="CK24" s="965"/>
      <c r="CL24" s="965"/>
      <c r="CM24" s="965"/>
      <c r="CN24" s="965"/>
      <c r="CO24" s="965">
        <v>369.238</v>
      </c>
      <c r="CP24" s="965"/>
      <c r="CQ24" s="965"/>
      <c r="CR24" s="965"/>
      <c r="CS24" s="965"/>
      <c r="CT24" s="965"/>
      <c r="CU24" s="965"/>
      <c r="CV24" s="965"/>
      <c r="CW24" s="965"/>
      <c r="CX24" s="965"/>
      <c r="CY24" s="965"/>
      <c r="CZ24" s="965"/>
      <c r="DA24" s="965"/>
      <c r="DB24" s="965"/>
      <c r="DC24" s="965"/>
      <c r="DD24" s="965"/>
      <c r="DE24" s="968"/>
      <c r="DF24" s="968"/>
      <c r="DG24" s="968"/>
      <c r="DH24" s="968"/>
      <c r="DI24" s="968"/>
      <c r="DJ24" s="968"/>
      <c r="DK24" s="968"/>
      <c r="DL24" s="968"/>
      <c r="DM24" s="968"/>
      <c r="DN24" s="968"/>
      <c r="DO24" s="968"/>
      <c r="DP24" s="968"/>
      <c r="DQ24" s="968"/>
      <c r="DR24" s="968"/>
      <c r="DS24" s="968"/>
      <c r="DT24" s="968"/>
      <c r="DU24" s="968"/>
      <c r="DV24" s="968"/>
      <c r="DW24" s="968"/>
      <c r="DX24" s="968"/>
      <c r="DY24" s="968"/>
      <c r="DZ24" s="968"/>
      <c r="EA24" s="968"/>
      <c r="EB24" s="968"/>
      <c r="EC24" s="968"/>
      <c r="ED24" s="968"/>
      <c r="EE24" s="968"/>
      <c r="EF24" s="968"/>
      <c r="EG24" s="968"/>
      <c r="EH24" s="968"/>
      <c r="EI24" s="968"/>
      <c r="EJ24" s="968"/>
      <c r="EK24" s="964">
        <v>13158.111847222224</v>
      </c>
      <c r="EL24" s="964"/>
      <c r="EM24" s="964"/>
      <c r="EN24" s="964"/>
      <c r="EO24" s="964"/>
      <c r="EP24" s="964"/>
      <c r="EQ24" s="964"/>
      <c r="ER24" s="964"/>
      <c r="ES24" s="964"/>
      <c r="ET24" s="964"/>
      <c r="EU24" s="964"/>
      <c r="EV24" s="964"/>
      <c r="EW24" s="964"/>
      <c r="EX24" s="964"/>
      <c r="EY24" s="964"/>
      <c r="EZ24" s="964"/>
      <c r="FA24" s="965">
        <v>25.405000000000001</v>
      </c>
      <c r="FB24" s="965"/>
      <c r="FC24" s="965"/>
      <c r="FD24" s="965"/>
      <c r="FE24" s="965"/>
      <c r="FF24" s="965"/>
      <c r="FG24" s="965"/>
      <c r="FH24" s="965"/>
      <c r="FI24" s="965"/>
      <c r="FJ24" s="965"/>
      <c r="FK24" s="965"/>
      <c r="FL24" s="965"/>
      <c r="FM24" s="965"/>
      <c r="FN24" s="965"/>
      <c r="FO24" s="965"/>
      <c r="FP24" s="965"/>
      <c r="FQ24" s="965">
        <v>334.2818314786806</v>
      </c>
      <c r="FR24" s="965"/>
      <c r="FS24" s="965"/>
      <c r="FT24" s="965"/>
      <c r="FU24" s="965"/>
      <c r="FV24" s="965"/>
      <c r="FW24" s="965"/>
      <c r="FX24" s="965"/>
      <c r="FY24" s="965"/>
      <c r="FZ24" s="965"/>
      <c r="GA24" s="965"/>
      <c r="GB24" s="965"/>
      <c r="GC24" s="965"/>
      <c r="GD24" s="965"/>
      <c r="GE24" s="965"/>
      <c r="GF24" s="965"/>
      <c r="GG24" s="968"/>
      <c r="GH24" s="968"/>
      <c r="GI24" s="968"/>
      <c r="GJ24" s="968"/>
      <c r="GK24" s="968"/>
      <c r="GL24" s="968"/>
      <c r="GM24" s="968"/>
      <c r="GN24" s="968"/>
      <c r="GO24" s="968"/>
      <c r="GP24" s="968"/>
      <c r="GQ24" s="968"/>
      <c r="GR24" s="968"/>
      <c r="GS24" s="968"/>
      <c r="GT24" s="968"/>
      <c r="GU24" s="968"/>
      <c r="GV24" s="968"/>
      <c r="GW24" s="968"/>
      <c r="GX24" s="968"/>
      <c r="GY24" s="968"/>
      <c r="GZ24" s="968"/>
      <c r="HA24" s="968"/>
      <c r="HB24" s="968"/>
      <c r="HC24" s="968"/>
      <c r="HD24" s="968"/>
      <c r="HE24" s="968"/>
      <c r="HF24" s="968"/>
      <c r="HG24" s="968"/>
      <c r="HH24" s="968"/>
      <c r="HI24" s="968"/>
      <c r="HJ24" s="968"/>
      <c r="HK24" s="968"/>
      <c r="HL24" s="968"/>
      <c r="HM24" s="964">
        <v>14471</v>
      </c>
      <c r="HN24" s="964"/>
      <c r="HO24" s="964"/>
      <c r="HP24" s="964"/>
      <c r="HQ24" s="964"/>
      <c r="HR24" s="964"/>
      <c r="HS24" s="964"/>
      <c r="HT24" s="964"/>
      <c r="HU24" s="964"/>
      <c r="HV24" s="964"/>
      <c r="HW24" s="964"/>
      <c r="HX24" s="964"/>
      <c r="HY24" s="964"/>
      <c r="HZ24" s="964"/>
      <c r="IA24" s="964"/>
      <c r="IB24" s="964"/>
      <c r="IC24" s="965">
        <v>26.903894999999999</v>
      </c>
      <c r="ID24" s="965"/>
      <c r="IE24" s="965"/>
      <c r="IF24" s="965"/>
      <c r="IG24" s="965"/>
      <c r="IH24" s="965"/>
      <c r="II24" s="965"/>
      <c r="IJ24" s="965"/>
      <c r="IK24" s="965"/>
      <c r="IL24" s="965"/>
      <c r="IM24" s="965"/>
      <c r="IN24" s="965"/>
      <c r="IO24" s="965"/>
      <c r="IP24" s="965"/>
      <c r="IQ24" s="965"/>
      <c r="IR24" s="965"/>
      <c r="IS24" s="965">
        <v>389.32626454499996</v>
      </c>
      <c r="IT24" s="965"/>
      <c r="IU24" s="965"/>
      <c r="IV24" s="965"/>
      <c r="IW24" s="965"/>
      <c r="IX24" s="965"/>
      <c r="IY24" s="965"/>
      <c r="IZ24" s="965"/>
      <c r="JA24" s="965"/>
      <c r="JB24" s="965"/>
      <c r="JC24" s="965"/>
      <c r="JD24" s="965"/>
      <c r="JE24" s="965"/>
      <c r="JF24" s="965"/>
      <c r="JG24" s="965"/>
      <c r="JH24" s="965"/>
      <c r="JI24" s="968"/>
      <c r="JJ24" s="968"/>
      <c r="JK24" s="968"/>
      <c r="JL24" s="968"/>
      <c r="JM24" s="968"/>
      <c r="JN24" s="968"/>
      <c r="JO24" s="968"/>
      <c r="JP24" s="968"/>
      <c r="JQ24" s="968"/>
      <c r="JR24" s="968"/>
      <c r="JS24" s="968"/>
      <c r="JT24" s="968"/>
      <c r="JU24" s="968"/>
      <c r="JV24" s="968"/>
      <c r="JW24" s="968"/>
      <c r="JX24" s="968"/>
      <c r="JY24" s="967"/>
      <c r="JZ24" s="967"/>
      <c r="KA24" s="967"/>
      <c r="KB24" s="967"/>
      <c r="KC24" s="967"/>
      <c r="KD24" s="967"/>
      <c r="KE24" s="967"/>
      <c r="KF24" s="967"/>
      <c r="KG24" s="967"/>
      <c r="KH24" s="967"/>
      <c r="KI24" s="967"/>
      <c r="KJ24" s="967"/>
      <c r="KK24" s="967"/>
      <c r="KL24" s="967"/>
      <c r="KM24" s="967"/>
      <c r="KN24" s="967"/>
    </row>
    <row r="25" spans="1:300">
      <c r="A25" s="962" t="s">
        <v>21</v>
      </c>
      <c r="B25" s="962"/>
      <c r="C25" s="962"/>
      <c r="D25" s="962"/>
      <c r="E25" s="962"/>
      <c r="F25" s="962"/>
      <c r="G25" s="962"/>
      <c r="H25" s="357"/>
      <c r="I25" s="963" t="s">
        <v>279</v>
      </c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  <c r="Z25" s="963"/>
      <c r="AA25" s="963"/>
      <c r="AB25" s="963"/>
      <c r="AC25" s="963"/>
      <c r="AD25" s="963"/>
      <c r="AE25" s="963"/>
      <c r="AF25" s="963"/>
      <c r="AG25" s="963"/>
      <c r="AH25" s="963"/>
      <c r="AI25" s="963"/>
      <c r="AJ25" s="963"/>
      <c r="AK25" s="963"/>
      <c r="AL25" s="963"/>
      <c r="AM25" s="963"/>
      <c r="AN25" s="963"/>
      <c r="AO25" s="963"/>
      <c r="AP25" s="963"/>
      <c r="AQ25" s="963"/>
      <c r="AR25" s="963"/>
      <c r="AS25" s="963"/>
      <c r="AT25" s="963"/>
      <c r="AU25" s="963"/>
      <c r="AV25" s="963"/>
      <c r="AW25" s="963"/>
      <c r="AX25" s="963"/>
      <c r="AY25" s="963"/>
      <c r="AZ25" s="963"/>
      <c r="BA25" s="963"/>
      <c r="BB25" s="963"/>
      <c r="BC25" s="963"/>
      <c r="BD25" s="963"/>
      <c r="BE25" s="963"/>
      <c r="BF25" s="963"/>
      <c r="BG25" s="963"/>
      <c r="BH25" s="358"/>
      <c r="BI25" s="964"/>
      <c r="BJ25" s="964"/>
      <c r="BK25" s="964"/>
      <c r="BL25" s="964"/>
      <c r="BM25" s="964"/>
      <c r="BN25" s="964"/>
      <c r="BO25" s="964"/>
      <c r="BP25" s="964"/>
      <c r="BQ25" s="964"/>
      <c r="BR25" s="964"/>
      <c r="BS25" s="964"/>
      <c r="BT25" s="964"/>
      <c r="BU25" s="964"/>
      <c r="BV25" s="964"/>
      <c r="BW25" s="964"/>
      <c r="BX25" s="964"/>
      <c r="BY25" s="965"/>
      <c r="BZ25" s="965"/>
      <c r="CA25" s="965"/>
      <c r="CB25" s="965"/>
      <c r="CC25" s="965"/>
      <c r="CD25" s="965"/>
      <c r="CE25" s="965"/>
      <c r="CF25" s="965"/>
      <c r="CG25" s="965"/>
      <c r="CH25" s="965"/>
      <c r="CI25" s="965"/>
      <c r="CJ25" s="965"/>
      <c r="CK25" s="965"/>
      <c r="CL25" s="965"/>
      <c r="CM25" s="965"/>
      <c r="CN25" s="965"/>
      <c r="CO25" s="965"/>
      <c r="CP25" s="965"/>
      <c r="CQ25" s="965"/>
      <c r="CR25" s="965"/>
      <c r="CS25" s="965"/>
      <c r="CT25" s="965"/>
      <c r="CU25" s="965"/>
      <c r="CV25" s="965"/>
      <c r="CW25" s="965"/>
      <c r="CX25" s="965"/>
      <c r="CY25" s="965"/>
      <c r="CZ25" s="965"/>
      <c r="DA25" s="965"/>
      <c r="DB25" s="965"/>
      <c r="DC25" s="965"/>
      <c r="DD25" s="965"/>
      <c r="DE25" s="968"/>
      <c r="DF25" s="968"/>
      <c r="DG25" s="968"/>
      <c r="DH25" s="968"/>
      <c r="DI25" s="968"/>
      <c r="DJ25" s="968"/>
      <c r="DK25" s="968"/>
      <c r="DL25" s="968"/>
      <c r="DM25" s="968"/>
      <c r="DN25" s="968"/>
      <c r="DO25" s="968"/>
      <c r="DP25" s="968"/>
      <c r="DQ25" s="968"/>
      <c r="DR25" s="968"/>
      <c r="DS25" s="968"/>
      <c r="DT25" s="968"/>
      <c r="DU25" s="968"/>
      <c r="DV25" s="968"/>
      <c r="DW25" s="968"/>
      <c r="DX25" s="968"/>
      <c r="DY25" s="968"/>
      <c r="DZ25" s="968"/>
      <c r="EA25" s="968"/>
      <c r="EB25" s="968"/>
      <c r="EC25" s="968"/>
      <c r="ED25" s="968"/>
      <c r="EE25" s="968"/>
      <c r="EF25" s="968"/>
      <c r="EG25" s="968"/>
      <c r="EH25" s="968"/>
      <c r="EI25" s="968"/>
      <c r="EJ25" s="968"/>
      <c r="EK25" s="964"/>
      <c r="EL25" s="964"/>
      <c r="EM25" s="964"/>
      <c r="EN25" s="964"/>
      <c r="EO25" s="964"/>
      <c r="EP25" s="964"/>
      <c r="EQ25" s="964"/>
      <c r="ER25" s="964"/>
      <c r="ES25" s="964"/>
      <c r="ET25" s="964"/>
      <c r="EU25" s="964"/>
      <c r="EV25" s="964"/>
      <c r="EW25" s="964"/>
      <c r="EX25" s="964"/>
      <c r="EY25" s="964"/>
      <c r="EZ25" s="964"/>
      <c r="FA25" s="965"/>
      <c r="FB25" s="965"/>
      <c r="FC25" s="965"/>
      <c r="FD25" s="965"/>
      <c r="FE25" s="965"/>
      <c r="FF25" s="965"/>
      <c r="FG25" s="965"/>
      <c r="FH25" s="965"/>
      <c r="FI25" s="965"/>
      <c r="FJ25" s="965"/>
      <c r="FK25" s="965"/>
      <c r="FL25" s="965"/>
      <c r="FM25" s="965"/>
      <c r="FN25" s="965"/>
      <c r="FO25" s="965"/>
      <c r="FP25" s="965"/>
      <c r="FQ25" s="965"/>
      <c r="FR25" s="965"/>
      <c r="FS25" s="965"/>
      <c r="FT25" s="965"/>
      <c r="FU25" s="965"/>
      <c r="FV25" s="965"/>
      <c r="FW25" s="965"/>
      <c r="FX25" s="965"/>
      <c r="FY25" s="965"/>
      <c r="FZ25" s="965"/>
      <c r="GA25" s="965"/>
      <c r="GB25" s="965"/>
      <c r="GC25" s="965"/>
      <c r="GD25" s="965"/>
      <c r="GE25" s="965"/>
      <c r="GF25" s="965"/>
      <c r="GG25" s="968"/>
      <c r="GH25" s="968"/>
      <c r="GI25" s="968"/>
      <c r="GJ25" s="968"/>
      <c r="GK25" s="968"/>
      <c r="GL25" s="968"/>
      <c r="GM25" s="968"/>
      <c r="GN25" s="968"/>
      <c r="GO25" s="968"/>
      <c r="GP25" s="968"/>
      <c r="GQ25" s="968"/>
      <c r="GR25" s="968"/>
      <c r="GS25" s="968"/>
      <c r="GT25" s="968"/>
      <c r="GU25" s="968"/>
      <c r="GV25" s="968"/>
      <c r="GW25" s="968"/>
      <c r="GX25" s="968"/>
      <c r="GY25" s="968"/>
      <c r="GZ25" s="968"/>
      <c r="HA25" s="968"/>
      <c r="HB25" s="968"/>
      <c r="HC25" s="968"/>
      <c r="HD25" s="968"/>
      <c r="HE25" s="968"/>
      <c r="HF25" s="968"/>
      <c r="HG25" s="968"/>
      <c r="HH25" s="968"/>
      <c r="HI25" s="968"/>
      <c r="HJ25" s="968"/>
      <c r="HK25" s="968"/>
      <c r="HL25" s="968"/>
      <c r="HM25" s="964"/>
      <c r="HN25" s="964"/>
      <c r="HO25" s="964"/>
      <c r="HP25" s="964"/>
      <c r="HQ25" s="964"/>
      <c r="HR25" s="964"/>
      <c r="HS25" s="964"/>
      <c r="HT25" s="964"/>
      <c r="HU25" s="964"/>
      <c r="HV25" s="964"/>
      <c r="HW25" s="964"/>
      <c r="HX25" s="964"/>
      <c r="HY25" s="964"/>
      <c r="HZ25" s="964"/>
      <c r="IA25" s="964"/>
      <c r="IB25" s="964"/>
      <c r="IC25" s="965"/>
      <c r="ID25" s="965"/>
      <c r="IE25" s="965"/>
      <c r="IF25" s="965"/>
      <c r="IG25" s="965"/>
      <c r="IH25" s="965"/>
      <c r="II25" s="965"/>
      <c r="IJ25" s="965"/>
      <c r="IK25" s="965"/>
      <c r="IL25" s="965"/>
      <c r="IM25" s="965"/>
      <c r="IN25" s="965"/>
      <c r="IO25" s="965"/>
      <c r="IP25" s="965"/>
      <c r="IQ25" s="965"/>
      <c r="IR25" s="965"/>
      <c r="IS25" s="965"/>
      <c r="IT25" s="965"/>
      <c r="IU25" s="965"/>
      <c r="IV25" s="965"/>
      <c r="IW25" s="965"/>
      <c r="IX25" s="965"/>
      <c r="IY25" s="965"/>
      <c r="IZ25" s="965"/>
      <c r="JA25" s="965"/>
      <c r="JB25" s="965"/>
      <c r="JC25" s="965"/>
      <c r="JD25" s="965"/>
      <c r="JE25" s="965"/>
      <c r="JF25" s="965"/>
      <c r="JG25" s="965"/>
      <c r="JH25" s="965"/>
      <c r="JI25" s="968"/>
      <c r="JJ25" s="968"/>
      <c r="JK25" s="968"/>
      <c r="JL25" s="968"/>
      <c r="JM25" s="968"/>
      <c r="JN25" s="968"/>
      <c r="JO25" s="968"/>
      <c r="JP25" s="968"/>
      <c r="JQ25" s="968"/>
      <c r="JR25" s="968"/>
      <c r="JS25" s="968"/>
      <c r="JT25" s="968"/>
      <c r="JU25" s="968"/>
      <c r="JV25" s="968"/>
      <c r="JW25" s="968"/>
      <c r="JX25" s="968"/>
      <c r="JY25" s="967"/>
      <c r="JZ25" s="967"/>
      <c r="KA25" s="967"/>
      <c r="KB25" s="967"/>
      <c r="KC25" s="967"/>
      <c r="KD25" s="967"/>
      <c r="KE25" s="967"/>
      <c r="KF25" s="967"/>
      <c r="KG25" s="967"/>
      <c r="KH25" s="967"/>
      <c r="KI25" s="967"/>
      <c r="KJ25" s="967"/>
      <c r="KK25" s="967"/>
      <c r="KL25" s="967"/>
      <c r="KM25" s="967"/>
      <c r="KN25" s="967"/>
    </row>
    <row r="26" spans="1:300" s="356" customFormat="1">
      <c r="A26" s="952" t="s">
        <v>311</v>
      </c>
      <c r="B26" s="952"/>
      <c r="C26" s="952"/>
      <c r="D26" s="952"/>
      <c r="E26" s="952"/>
      <c r="F26" s="952"/>
      <c r="G26" s="952"/>
      <c r="H26" s="354"/>
      <c r="I26" s="980" t="s">
        <v>280</v>
      </c>
      <c r="J26" s="980"/>
      <c r="K26" s="980"/>
      <c r="L26" s="980"/>
      <c r="M26" s="980"/>
      <c r="N26" s="980"/>
      <c r="O26" s="980"/>
      <c r="P26" s="980"/>
      <c r="Q26" s="980"/>
      <c r="R26" s="980"/>
      <c r="S26" s="980"/>
      <c r="T26" s="980"/>
      <c r="U26" s="980"/>
      <c r="V26" s="980"/>
      <c r="W26" s="980"/>
      <c r="X26" s="980"/>
      <c r="Y26" s="980"/>
      <c r="Z26" s="980"/>
      <c r="AA26" s="980"/>
      <c r="AB26" s="980"/>
      <c r="AC26" s="980"/>
      <c r="AD26" s="980"/>
      <c r="AE26" s="980"/>
      <c r="AF26" s="980"/>
      <c r="AG26" s="980"/>
      <c r="AH26" s="980"/>
      <c r="AI26" s="980"/>
      <c r="AJ26" s="980"/>
      <c r="AK26" s="980"/>
      <c r="AL26" s="980"/>
      <c r="AM26" s="980"/>
      <c r="AN26" s="980"/>
      <c r="AO26" s="980"/>
      <c r="AP26" s="980"/>
      <c r="AQ26" s="980"/>
      <c r="AR26" s="980"/>
      <c r="AS26" s="980"/>
      <c r="AT26" s="980"/>
      <c r="AU26" s="980"/>
      <c r="AV26" s="980"/>
      <c r="AW26" s="980"/>
      <c r="AX26" s="980"/>
      <c r="AY26" s="980"/>
      <c r="AZ26" s="980"/>
      <c r="BA26" s="980"/>
      <c r="BB26" s="980"/>
      <c r="BC26" s="980"/>
      <c r="BD26" s="980"/>
      <c r="BE26" s="980"/>
      <c r="BF26" s="980"/>
      <c r="BG26" s="980"/>
      <c r="BH26" s="363"/>
      <c r="BI26" s="954">
        <v>14954</v>
      </c>
      <c r="BJ26" s="954"/>
      <c r="BK26" s="954"/>
      <c r="BL26" s="954"/>
      <c r="BM26" s="954"/>
      <c r="BN26" s="954"/>
      <c r="BO26" s="954"/>
      <c r="BP26" s="954"/>
      <c r="BQ26" s="954"/>
      <c r="BR26" s="954"/>
      <c r="BS26" s="954"/>
      <c r="BT26" s="954"/>
      <c r="BU26" s="954"/>
      <c r="BV26" s="954"/>
      <c r="BW26" s="954"/>
      <c r="BX26" s="954"/>
      <c r="BY26" s="955">
        <v>24.691587535107665</v>
      </c>
      <c r="BZ26" s="955"/>
      <c r="CA26" s="955"/>
      <c r="CB26" s="955"/>
      <c r="CC26" s="955"/>
      <c r="CD26" s="955"/>
      <c r="CE26" s="955"/>
      <c r="CF26" s="955"/>
      <c r="CG26" s="955"/>
      <c r="CH26" s="955"/>
      <c r="CI26" s="955"/>
      <c r="CJ26" s="955"/>
      <c r="CK26" s="955"/>
      <c r="CL26" s="955"/>
      <c r="CM26" s="955"/>
      <c r="CN26" s="955"/>
      <c r="CO26" s="955">
        <v>369.238</v>
      </c>
      <c r="CP26" s="955"/>
      <c r="CQ26" s="955"/>
      <c r="CR26" s="955"/>
      <c r="CS26" s="955"/>
      <c r="CT26" s="955"/>
      <c r="CU26" s="955"/>
      <c r="CV26" s="955"/>
      <c r="CW26" s="955"/>
      <c r="CX26" s="955"/>
      <c r="CY26" s="955"/>
      <c r="CZ26" s="955"/>
      <c r="DA26" s="955"/>
      <c r="DB26" s="955"/>
      <c r="DC26" s="955"/>
      <c r="DD26" s="955"/>
      <c r="DE26" s="956"/>
      <c r="DF26" s="956"/>
      <c r="DG26" s="956"/>
      <c r="DH26" s="956"/>
      <c r="DI26" s="956"/>
      <c r="DJ26" s="956"/>
      <c r="DK26" s="956"/>
      <c r="DL26" s="956"/>
      <c r="DM26" s="956"/>
      <c r="DN26" s="956"/>
      <c r="DO26" s="956"/>
      <c r="DP26" s="956"/>
      <c r="DQ26" s="956"/>
      <c r="DR26" s="956"/>
      <c r="DS26" s="956"/>
      <c r="DT26" s="956"/>
      <c r="DU26" s="956"/>
      <c r="DV26" s="956"/>
      <c r="DW26" s="956"/>
      <c r="DX26" s="956"/>
      <c r="DY26" s="956"/>
      <c r="DZ26" s="956"/>
      <c r="EA26" s="956"/>
      <c r="EB26" s="956"/>
      <c r="EC26" s="956"/>
      <c r="ED26" s="956"/>
      <c r="EE26" s="956"/>
      <c r="EF26" s="956"/>
      <c r="EG26" s="956"/>
      <c r="EH26" s="956"/>
      <c r="EI26" s="956"/>
      <c r="EJ26" s="956"/>
      <c r="EK26" s="954">
        <v>13158.111847222224</v>
      </c>
      <c r="EL26" s="954"/>
      <c r="EM26" s="954"/>
      <c r="EN26" s="954"/>
      <c r="EO26" s="954"/>
      <c r="EP26" s="954"/>
      <c r="EQ26" s="954"/>
      <c r="ER26" s="954"/>
      <c r="ES26" s="954"/>
      <c r="ET26" s="954"/>
      <c r="EU26" s="954"/>
      <c r="EV26" s="954"/>
      <c r="EW26" s="954"/>
      <c r="EX26" s="954"/>
      <c r="EY26" s="954"/>
      <c r="EZ26" s="954"/>
      <c r="FA26" s="955">
        <v>25.405000000000001</v>
      </c>
      <c r="FB26" s="955"/>
      <c r="FC26" s="955"/>
      <c r="FD26" s="955"/>
      <c r="FE26" s="955"/>
      <c r="FF26" s="955"/>
      <c r="FG26" s="955"/>
      <c r="FH26" s="955"/>
      <c r="FI26" s="955"/>
      <c r="FJ26" s="955"/>
      <c r="FK26" s="955"/>
      <c r="FL26" s="955"/>
      <c r="FM26" s="955"/>
      <c r="FN26" s="955"/>
      <c r="FO26" s="955"/>
      <c r="FP26" s="955"/>
      <c r="FQ26" s="955">
        <v>334.2818314786806</v>
      </c>
      <c r="FR26" s="955"/>
      <c r="FS26" s="955"/>
      <c r="FT26" s="955"/>
      <c r="FU26" s="955"/>
      <c r="FV26" s="955"/>
      <c r="FW26" s="955"/>
      <c r="FX26" s="955"/>
      <c r="FY26" s="955"/>
      <c r="FZ26" s="955"/>
      <c r="GA26" s="955"/>
      <c r="GB26" s="955"/>
      <c r="GC26" s="955"/>
      <c r="GD26" s="955"/>
      <c r="GE26" s="955"/>
      <c r="GF26" s="955"/>
      <c r="GG26" s="956"/>
      <c r="GH26" s="956"/>
      <c r="GI26" s="956"/>
      <c r="GJ26" s="956"/>
      <c r="GK26" s="956"/>
      <c r="GL26" s="956"/>
      <c r="GM26" s="956"/>
      <c r="GN26" s="956"/>
      <c r="GO26" s="956"/>
      <c r="GP26" s="956"/>
      <c r="GQ26" s="956"/>
      <c r="GR26" s="956"/>
      <c r="GS26" s="956"/>
      <c r="GT26" s="956"/>
      <c r="GU26" s="956"/>
      <c r="GV26" s="956"/>
      <c r="GW26" s="956"/>
      <c r="GX26" s="956"/>
      <c r="GY26" s="956"/>
      <c r="GZ26" s="956"/>
      <c r="HA26" s="956"/>
      <c r="HB26" s="956"/>
      <c r="HC26" s="956"/>
      <c r="HD26" s="956"/>
      <c r="HE26" s="956"/>
      <c r="HF26" s="956"/>
      <c r="HG26" s="956"/>
      <c r="HH26" s="956"/>
      <c r="HI26" s="956"/>
      <c r="HJ26" s="956"/>
      <c r="HK26" s="956"/>
      <c r="HL26" s="956"/>
      <c r="HM26" s="954">
        <v>13158.111847222224</v>
      </c>
      <c r="HN26" s="954"/>
      <c r="HO26" s="954"/>
      <c r="HP26" s="954"/>
      <c r="HQ26" s="954"/>
      <c r="HR26" s="954"/>
      <c r="HS26" s="954"/>
      <c r="HT26" s="954"/>
      <c r="HU26" s="954"/>
      <c r="HV26" s="954"/>
      <c r="HW26" s="954"/>
      <c r="HX26" s="954"/>
      <c r="HY26" s="954"/>
      <c r="HZ26" s="954"/>
      <c r="IA26" s="954"/>
      <c r="IB26" s="954"/>
      <c r="IC26" s="955">
        <v>26.903894999999999</v>
      </c>
      <c r="ID26" s="955"/>
      <c r="IE26" s="955"/>
      <c r="IF26" s="955"/>
      <c r="IG26" s="955"/>
      <c r="IH26" s="955"/>
      <c r="II26" s="955"/>
      <c r="IJ26" s="955"/>
      <c r="IK26" s="955"/>
      <c r="IL26" s="955"/>
      <c r="IM26" s="955"/>
      <c r="IN26" s="955"/>
      <c r="IO26" s="955"/>
      <c r="IP26" s="955"/>
      <c r="IQ26" s="955"/>
      <c r="IR26" s="955"/>
      <c r="IS26" s="955">
        <v>389.32626454499996</v>
      </c>
      <c r="IT26" s="955"/>
      <c r="IU26" s="955"/>
      <c r="IV26" s="955"/>
      <c r="IW26" s="955"/>
      <c r="IX26" s="955"/>
      <c r="IY26" s="955"/>
      <c r="IZ26" s="955"/>
      <c r="JA26" s="955"/>
      <c r="JB26" s="955"/>
      <c r="JC26" s="955"/>
      <c r="JD26" s="955"/>
      <c r="JE26" s="955"/>
      <c r="JF26" s="955"/>
      <c r="JG26" s="955"/>
      <c r="JH26" s="955"/>
      <c r="JI26" s="956"/>
      <c r="JJ26" s="956"/>
      <c r="JK26" s="956"/>
      <c r="JL26" s="956"/>
      <c r="JM26" s="956"/>
      <c r="JN26" s="956"/>
      <c r="JO26" s="956"/>
      <c r="JP26" s="956"/>
      <c r="JQ26" s="956"/>
      <c r="JR26" s="956"/>
      <c r="JS26" s="956"/>
      <c r="JT26" s="956"/>
      <c r="JU26" s="956"/>
      <c r="JV26" s="956"/>
      <c r="JW26" s="956"/>
      <c r="JX26" s="956"/>
      <c r="JY26" s="957"/>
      <c r="JZ26" s="957"/>
      <c r="KA26" s="957"/>
      <c r="KB26" s="957"/>
      <c r="KC26" s="957"/>
      <c r="KD26" s="957"/>
      <c r="KE26" s="957"/>
      <c r="KF26" s="957"/>
      <c r="KG26" s="957"/>
      <c r="KH26" s="957"/>
      <c r="KI26" s="957"/>
      <c r="KJ26" s="957"/>
      <c r="KK26" s="957"/>
      <c r="KL26" s="957"/>
      <c r="KM26" s="957"/>
      <c r="KN26" s="957"/>
    </row>
    <row r="27" spans="1:300">
      <c r="A27" s="962" t="s">
        <v>312</v>
      </c>
      <c r="B27" s="962"/>
      <c r="C27" s="962"/>
      <c r="D27" s="962"/>
      <c r="E27" s="962"/>
      <c r="F27" s="962"/>
      <c r="G27" s="962"/>
      <c r="H27" s="357"/>
      <c r="I27" s="963" t="s">
        <v>281</v>
      </c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63"/>
      <c r="AD27" s="963"/>
      <c r="AE27" s="963"/>
      <c r="AF27" s="963"/>
      <c r="AG27" s="963"/>
      <c r="AH27" s="963"/>
      <c r="AI27" s="963"/>
      <c r="AJ27" s="963"/>
      <c r="AK27" s="963"/>
      <c r="AL27" s="963"/>
      <c r="AM27" s="963"/>
      <c r="AN27" s="963"/>
      <c r="AO27" s="963"/>
      <c r="AP27" s="963"/>
      <c r="AQ27" s="963"/>
      <c r="AR27" s="963"/>
      <c r="AS27" s="963"/>
      <c r="AT27" s="963"/>
      <c r="AU27" s="963"/>
      <c r="AV27" s="963"/>
      <c r="AW27" s="963"/>
      <c r="AX27" s="963"/>
      <c r="AY27" s="963"/>
      <c r="AZ27" s="963"/>
      <c r="BA27" s="963"/>
      <c r="BB27" s="963"/>
      <c r="BC27" s="963"/>
      <c r="BD27" s="963"/>
      <c r="BE27" s="963"/>
      <c r="BF27" s="963"/>
      <c r="BG27" s="963"/>
      <c r="BH27" s="358"/>
      <c r="BI27" s="964"/>
      <c r="BJ27" s="964"/>
      <c r="BK27" s="964"/>
      <c r="BL27" s="964"/>
      <c r="BM27" s="964"/>
      <c r="BN27" s="964"/>
      <c r="BO27" s="964"/>
      <c r="BP27" s="964"/>
      <c r="BQ27" s="964"/>
      <c r="BR27" s="964"/>
      <c r="BS27" s="964"/>
      <c r="BT27" s="964"/>
      <c r="BU27" s="964"/>
      <c r="BV27" s="964"/>
      <c r="BW27" s="964"/>
      <c r="BX27" s="964"/>
      <c r="BY27" s="964"/>
      <c r="BZ27" s="964"/>
      <c r="CA27" s="964"/>
      <c r="CB27" s="964"/>
      <c r="CC27" s="964"/>
      <c r="CD27" s="964"/>
      <c r="CE27" s="964"/>
      <c r="CF27" s="964"/>
      <c r="CG27" s="964"/>
      <c r="CH27" s="964"/>
      <c r="CI27" s="964"/>
      <c r="CJ27" s="964"/>
      <c r="CK27" s="964"/>
      <c r="CL27" s="964"/>
      <c r="CM27" s="964"/>
      <c r="CN27" s="964"/>
      <c r="CO27" s="964"/>
      <c r="CP27" s="964"/>
      <c r="CQ27" s="964"/>
      <c r="CR27" s="964"/>
      <c r="CS27" s="964"/>
      <c r="CT27" s="964"/>
      <c r="CU27" s="964"/>
      <c r="CV27" s="964"/>
      <c r="CW27" s="964"/>
      <c r="CX27" s="964"/>
      <c r="CY27" s="964"/>
      <c r="CZ27" s="964"/>
      <c r="DA27" s="964"/>
      <c r="DB27" s="964"/>
      <c r="DC27" s="964"/>
      <c r="DD27" s="964"/>
      <c r="DE27" s="967"/>
      <c r="DF27" s="967"/>
      <c r="DG27" s="967"/>
      <c r="DH27" s="967"/>
      <c r="DI27" s="967"/>
      <c r="DJ27" s="967"/>
      <c r="DK27" s="967"/>
      <c r="DL27" s="967"/>
      <c r="DM27" s="967"/>
      <c r="DN27" s="967"/>
      <c r="DO27" s="967"/>
      <c r="DP27" s="967"/>
      <c r="DQ27" s="967"/>
      <c r="DR27" s="967"/>
      <c r="DS27" s="967"/>
      <c r="DT27" s="967"/>
      <c r="DU27" s="967"/>
      <c r="DV27" s="967"/>
      <c r="DW27" s="967"/>
      <c r="DX27" s="967"/>
      <c r="DY27" s="967"/>
      <c r="DZ27" s="967"/>
      <c r="EA27" s="967"/>
      <c r="EB27" s="967"/>
      <c r="EC27" s="967"/>
      <c r="ED27" s="967"/>
      <c r="EE27" s="967"/>
      <c r="EF27" s="967"/>
      <c r="EG27" s="967"/>
      <c r="EH27" s="967"/>
      <c r="EI27" s="967"/>
      <c r="EJ27" s="967"/>
      <c r="EK27" s="964"/>
      <c r="EL27" s="964"/>
      <c r="EM27" s="964"/>
      <c r="EN27" s="964"/>
      <c r="EO27" s="964"/>
      <c r="EP27" s="964"/>
      <c r="EQ27" s="964"/>
      <c r="ER27" s="964"/>
      <c r="ES27" s="964"/>
      <c r="ET27" s="964"/>
      <c r="EU27" s="964"/>
      <c r="EV27" s="964"/>
      <c r="EW27" s="964"/>
      <c r="EX27" s="964"/>
      <c r="EY27" s="964"/>
      <c r="EZ27" s="964"/>
      <c r="FA27" s="964"/>
      <c r="FB27" s="964"/>
      <c r="FC27" s="964"/>
      <c r="FD27" s="964"/>
      <c r="FE27" s="964"/>
      <c r="FF27" s="964"/>
      <c r="FG27" s="964"/>
      <c r="FH27" s="964"/>
      <c r="FI27" s="964"/>
      <c r="FJ27" s="964"/>
      <c r="FK27" s="964"/>
      <c r="FL27" s="964"/>
      <c r="FM27" s="964"/>
      <c r="FN27" s="964"/>
      <c r="FO27" s="964"/>
      <c r="FP27" s="964"/>
      <c r="FQ27" s="964"/>
      <c r="FR27" s="964"/>
      <c r="FS27" s="964"/>
      <c r="FT27" s="964"/>
      <c r="FU27" s="964"/>
      <c r="FV27" s="964"/>
      <c r="FW27" s="964"/>
      <c r="FX27" s="964"/>
      <c r="FY27" s="964"/>
      <c r="FZ27" s="964"/>
      <c r="GA27" s="964"/>
      <c r="GB27" s="964"/>
      <c r="GC27" s="964"/>
      <c r="GD27" s="964"/>
      <c r="GE27" s="964"/>
      <c r="GF27" s="964"/>
      <c r="GG27" s="967"/>
      <c r="GH27" s="967"/>
      <c r="GI27" s="967"/>
      <c r="GJ27" s="967"/>
      <c r="GK27" s="967"/>
      <c r="GL27" s="967"/>
      <c r="GM27" s="967"/>
      <c r="GN27" s="967"/>
      <c r="GO27" s="967"/>
      <c r="GP27" s="967"/>
      <c r="GQ27" s="967"/>
      <c r="GR27" s="967"/>
      <c r="GS27" s="967"/>
      <c r="GT27" s="967"/>
      <c r="GU27" s="967"/>
      <c r="GV27" s="967"/>
      <c r="GW27" s="967"/>
      <c r="GX27" s="967"/>
      <c r="GY27" s="967"/>
      <c r="GZ27" s="967"/>
      <c r="HA27" s="967"/>
      <c r="HB27" s="967"/>
      <c r="HC27" s="967"/>
      <c r="HD27" s="967"/>
      <c r="HE27" s="967"/>
      <c r="HF27" s="967"/>
      <c r="HG27" s="967"/>
      <c r="HH27" s="967"/>
      <c r="HI27" s="967"/>
      <c r="HJ27" s="967"/>
      <c r="HK27" s="967"/>
      <c r="HL27" s="967"/>
      <c r="HM27" s="964"/>
      <c r="HN27" s="964"/>
      <c r="HO27" s="964"/>
      <c r="HP27" s="964"/>
      <c r="HQ27" s="964"/>
      <c r="HR27" s="964"/>
      <c r="HS27" s="964"/>
      <c r="HT27" s="964"/>
      <c r="HU27" s="964"/>
      <c r="HV27" s="964"/>
      <c r="HW27" s="964"/>
      <c r="HX27" s="964"/>
      <c r="HY27" s="964"/>
      <c r="HZ27" s="964"/>
      <c r="IA27" s="964"/>
      <c r="IB27" s="964"/>
      <c r="IC27" s="964"/>
      <c r="ID27" s="964"/>
      <c r="IE27" s="964"/>
      <c r="IF27" s="964"/>
      <c r="IG27" s="964"/>
      <c r="IH27" s="964"/>
      <c r="II27" s="964"/>
      <c r="IJ27" s="964"/>
      <c r="IK27" s="964"/>
      <c r="IL27" s="964"/>
      <c r="IM27" s="964"/>
      <c r="IN27" s="964"/>
      <c r="IO27" s="964"/>
      <c r="IP27" s="964"/>
      <c r="IQ27" s="964"/>
      <c r="IR27" s="964"/>
      <c r="IS27" s="964"/>
      <c r="IT27" s="964"/>
      <c r="IU27" s="964"/>
      <c r="IV27" s="964"/>
      <c r="IW27" s="964"/>
      <c r="IX27" s="964"/>
      <c r="IY27" s="964"/>
      <c r="IZ27" s="964"/>
      <c r="JA27" s="964"/>
      <c r="JB27" s="964"/>
      <c r="JC27" s="964"/>
      <c r="JD27" s="964"/>
      <c r="JE27" s="964"/>
      <c r="JF27" s="964"/>
      <c r="JG27" s="964"/>
      <c r="JH27" s="964"/>
      <c r="JI27" s="967"/>
      <c r="JJ27" s="967"/>
      <c r="JK27" s="967"/>
      <c r="JL27" s="967"/>
      <c r="JM27" s="967"/>
      <c r="JN27" s="967"/>
      <c r="JO27" s="967"/>
      <c r="JP27" s="967"/>
      <c r="JQ27" s="967"/>
      <c r="JR27" s="967"/>
      <c r="JS27" s="967"/>
      <c r="JT27" s="967"/>
      <c r="JU27" s="967"/>
      <c r="JV27" s="967"/>
      <c r="JW27" s="967"/>
      <c r="JX27" s="967"/>
      <c r="JY27" s="967"/>
      <c r="JZ27" s="967"/>
      <c r="KA27" s="967"/>
      <c r="KB27" s="967"/>
      <c r="KC27" s="967"/>
      <c r="KD27" s="967"/>
      <c r="KE27" s="967"/>
      <c r="KF27" s="967"/>
      <c r="KG27" s="967"/>
      <c r="KH27" s="967"/>
      <c r="KI27" s="967"/>
      <c r="KJ27" s="967"/>
      <c r="KK27" s="967"/>
      <c r="KL27" s="967"/>
      <c r="KM27" s="967"/>
      <c r="KN27" s="967"/>
    </row>
    <row r="28" spans="1:300">
      <c r="A28" s="962" t="s">
        <v>313</v>
      </c>
      <c r="B28" s="962"/>
      <c r="C28" s="962"/>
      <c r="D28" s="962"/>
      <c r="E28" s="962"/>
      <c r="F28" s="962"/>
      <c r="G28" s="962"/>
      <c r="H28" s="357"/>
      <c r="I28" s="963" t="s">
        <v>282</v>
      </c>
      <c r="J28" s="963"/>
      <c r="K28" s="963"/>
      <c r="L28" s="963"/>
      <c r="M28" s="963"/>
      <c r="N28" s="963"/>
      <c r="O28" s="963"/>
      <c r="P28" s="963"/>
      <c r="Q28" s="963"/>
      <c r="R28" s="963"/>
      <c r="S28" s="963"/>
      <c r="T28" s="963"/>
      <c r="U28" s="963"/>
      <c r="V28" s="963"/>
      <c r="W28" s="963"/>
      <c r="X28" s="963"/>
      <c r="Y28" s="963"/>
      <c r="Z28" s="963"/>
      <c r="AA28" s="963"/>
      <c r="AB28" s="963"/>
      <c r="AC28" s="963"/>
      <c r="AD28" s="963"/>
      <c r="AE28" s="963"/>
      <c r="AF28" s="963"/>
      <c r="AG28" s="963"/>
      <c r="AH28" s="963"/>
      <c r="AI28" s="963"/>
      <c r="AJ28" s="963"/>
      <c r="AK28" s="963"/>
      <c r="AL28" s="963"/>
      <c r="AM28" s="963"/>
      <c r="AN28" s="963"/>
      <c r="AO28" s="963"/>
      <c r="AP28" s="963"/>
      <c r="AQ28" s="963"/>
      <c r="AR28" s="963"/>
      <c r="AS28" s="963"/>
      <c r="AT28" s="963"/>
      <c r="AU28" s="963"/>
      <c r="AV28" s="963"/>
      <c r="AW28" s="963"/>
      <c r="AX28" s="963"/>
      <c r="AY28" s="963"/>
      <c r="AZ28" s="963"/>
      <c r="BA28" s="963"/>
      <c r="BB28" s="963"/>
      <c r="BC28" s="963"/>
      <c r="BD28" s="963"/>
      <c r="BE28" s="963"/>
      <c r="BF28" s="963"/>
      <c r="BG28" s="963"/>
      <c r="BH28" s="358"/>
      <c r="BI28" s="964"/>
      <c r="BJ28" s="964"/>
      <c r="BK28" s="964"/>
      <c r="BL28" s="964"/>
      <c r="BM28" s="964"/>
      <c r="BN28" s="964"/>
      <c r="BO28" s="964"/>
      <c r="BP28" s="964"/>
      <c r="BQ28" s="964"/>
      <c r="BR28" s="964"/>
      <c r="BS28" s="964"/>
      <c r="BT28" s="964"/>
      <c r="BU28" s="964"/>
      <c r="BV28" s="964"/>
      <c r="BW28" s="964"/>
      <c r="BX28" s="964"/>
      <c r="BY28" s="964"/>
      <c r="BZ28" s="964"/>
      <c r="CA28" s="964"/>
      <c r="CB28" s="964"/>
      <c r="CC28" s="964"/>
      <c r="CD28" s="964"/>
      <c r="CE28" s="964"/>
      <c r="CF28" s="964"/>
      <c r="CG28" s="964"/>
      <c r="CH28" s="964"/>
      <c r="CI28" s="964"/>
      <c r="CJ28" s="964"/>
      <c r="CK28" s="964"/>
      <c r="CL28" s="964"/>
      <c r="CM28" s="964"/>
      <c r="CN28" s="964"/>
      <c r="CO28" s="964"/>
      <c r="CP28" s="964"/>
      <c r="CQ28" s="964"/>
      <c r="CR28" s="964"/>
      <c r="CS28" s="964"/>
      <c r="CT28" s="964"/>
      <c r="CU28" s="964"/>
      <c r="CV28" s="964"/>
      <c r="CW28" s="964"/>
      <c r="CX28" s="964"/>
      <c r="CY28" s="964"/>
      <c r="CZ28" s="964"/>
      <c r="DA28" s="964"/>
      <c r="DB28" s="964"/>
      <c r="DC28" s="964"/>
      <c r="DD28" s="964"/>
      <c r="DE28" s="967"/>
      <c r="DF28" s="967"/>
      <c r="DG28" s="967"/>
      <c r="DH28" s="967"/>
      <c r="DI28" s="967"/>
      <c r="DJ28" s="967"/>
      <c r="DK28" s="967"/>
      <c r="DL28" s="967"/>
      <c r="DM28" s="967"/>
      <c r="DN28" s="967"/>
      <c r="DO28" s="967"/>
      <c r="DP28" s="967"/>
      <c r="DQ28" s="967"/>
      <c r="DR28" s="967"/>
      <c r="DS28" s="967"/>
      <c r="DT28" s="967"/>
      <c r="DU28" s="967"/>
      <c r="DV28" s="967"/>
      <c r="DW28" s="967"/>
      <c r="DX28" s="967"/>
      <c r="DY28" s="967"/>
      <c r="DZ28" s="967"/>
      <c r="EA28" s="967"/>
      <c r="EB28" s="967"/>
      <c r="EC28" s="967"/>
      <c r="ED28" s="967"/>
      <c r="EE28" s="967"/>
      <c r="EF28" s="967"/>
      <c r="EG28" s="967"/>
      <c r="EH28" s="967"/>
      <c r="EI28" s="967"/>
      <c r="EJ28" s="967"/>
      <c r="EK28" s="964"/>
      <c r="EL28" s="964"/>
      <c r="EM28" s="964"/>
      <c r="EN28" s="964"/>
      <c r="EO28" s="964"/>
      <c r="EP28" s="964"/>
      <c r="EQ28" s="964"/>
      <c r="ER28" s="964"/>
      <c r="ES28" s="964"/>
      <c r="ET28" s="964"/>
      <c r="EU28" s="964"/>
      <c r="EV28" s="964"/>
      <c r="EW28" s="964"/>
      <c r="EX28" s="964"/>
      <c r="EY28" s="964"/>
      <c r="EZ28" s="964"/>
      <c r="FA28" s="964"/>
      <c r="FB28" s="964"/>
      <c r="FC28" s="964"/>
      <c r="FD28" s="964"/>
      <c r="FE28" s="964"/>
      <c r="FF28" s="964"/>
      <c r="FG28" s="964"/>
      <c r="FH28" s="964"/>
      <c r="FI28" s="964"/>
      <c r="FJ28" s="964"/>
      <c r="FK28" s="964"/>
      <c r="FL28" s="964"/>
      <c r="FM28" s="964"/>
      <c r="FN28" s="964"/>
      <c r="FO28" s="964"/>
      <c r="FP28" s="964"/>
      <c r="FQ28" s="964"/>
      <c r="FR28" s="964"/>
      <c r="FS28" s="964"/>
      <c r="FT28" s="964"/>
      <c r="FU28" s="964"/>
      <c r="FV28" s="964"/>
      <c r="FW28" s="964"/>
      <c r="FX28" s="964"/>
      <c r="FY28" s="964"/>
      <c r="FZ28" s="964"/>
      <c r="GA28" s="964"/>
      <c r="GB28" s="964"/>
      <c r="GC28" s="964"/>
      <c r="GD28" s="964"/>
      <c r="GE28" s="964"/>
      <c r="GF28" s="964"/>
      <c r="GG28" s="967"/>
      <c r="GH28" s="967"/>
      <c r="GI28" s="967"/>
      <c r="GJ28" s="967"/>
      <c r="GK28" s="967"/>
      <c r="GL28" s="967"/>
      <c r="GM28" s="967"/>
      <c r="GN28" s="967"/>
      <c r="GO28" s="967"/>
      <c r="GP28" s="967"/>
      <c r="GQ28" s="967"/>
      <c r="GR28" s="967"/>
      <c r="GS28" s="967"/>
      <c r="GT28" s="967"/>
      <c r="GU28" s="967"/>
      <c r="GV28" s="967"/>
      <c r="GW28" s="967"/>
      <c r="GX28" s="967"/>
      <c r="GY28" s="967"/>
      <c r="GZ28" s="967"/>
      <c r="HA28" s="967"/>
      <c r="HB28" s="967"/>
      <c r="HC28" s="967"/>
      <c r="HD28" s="967"/>
      <c r="HE28" s="967"/>
      <c r="HF28" s="967"/>
      <c r="HG28" s="967"/>
      <c r="HH28" s="967"/>
      <c r="HI28" s="967"/>
      <c r="HJ28" s="967"/>
      <c r="HK28" s="967"/>
      <c r="HL28" s="967"/>
      <c r="HM28" s="964"/>
      <c r="HN28" s="964"/>
      <c r="HO28" s="964"/>
      <c r="HP28" s="964"/>
      <c r="HQ28" s="964"/>
      <c r="HR28" s="964"/>
      <c r="HS28" s="964"/>
      <c r="HT28" s="964"/>
      <c r="HU28" s="964"/>
      <c r="HV28" s="964"/>
      <c r="HW28" s="964"/>
      <c r="HX28" s="964"/>
      <c r="HY28" s="964"/>
      <c r="HZ28" s="964"/>
      <c r="IA28" s="964"/>
      <c r="IB28" s="964"/>
      <c r="IC28" s="964"/>
      <c r="ID28" s="964"/>
      <c r="IE28" s="964"/>
      <c r="IF28" s="964"/>
      <c r="IG28" s="964"/>
      <c r="IH28" s="964"/>
      <c r="II28" s="964"/>
      <c r="IJ28" s="964"/>
      <c r="IK28" s="964"/>
      <c r="IL28" s="964"/>
      <c r="IM28" s="964"/>
      <c r="IN28" s="964"/>
      <c r="IO28" s="964"/>
      <c r="IP28" s="964"/>
      <c r="IQ28" s="964"/>
      <c r="IR28" s="964"/>
      <c r="IS28" s="964"/>
      <c r="IT28" s="964"/>
      <c r="IU28" s="964"/>
      <c r="IV28" s="964"/>
      <c r="IW28" s="964"/>
      <c r="IX28" s="964"/>
      <c r="IY28" s="964"/>
      <c r="IZ28" s="964"/>
      <c r="JA28" s="964"/>
      <c r="JB28" s="964"/>
      <c r="JC28" s="964"/>
      <c r="JD28" s="964"/>
      <c r="JE28" s="964"/>
      <c r="JF28" s="964"/>
      <c r="JG28" s="964"/>
      <c r="JH28" s="964"/>
      <c r="JI28" s="967"/>
      <c r="JJ28" s="967"/>
      <c r="JK28" s="967"/>
      <c r="JL28" s="967"/>
      <c r="JM28" s="967"/>
      <c r="JN28" s="967"/>
      <c r="JO28" s="967"/>
      <c r="JP28" s="967"/>
      <c r="JQ28" s="967"/>
      <c r="JR28" s="967"/>
      <c r="JS28" s="967"/>
      <c r="JT28" s="967"/>
      <c r="JU28" s="967"/>
      <c r="JV28" s="967"/>
      <c r="JW28" s="967"/>
      <c r="JX28" s="967"/>
      <c r="JY28" s="967"/>
      <c r="JZ28" s="967"/>
      <c r="KA28" s="967"/>
      <c r="KB28" s="967"/>
      <c r="KC28" s="967"/>
      <c r="KD28" s="967"/>
      <c r="KE28" s="967"/>
      <c r="KF28" s="967"/>
      <c r="KG28" s="967"/>
      <c r="KH28" s="967"/>
      <c r="KI28" s="967"/>
      <c r="KJ28" s="967"/>
      <c r="KK28" s="967"/>
      <c r="KL28" s="967"/>
      <c r="KM28" s="967"/>
      <c r="KN28" s="967"/>
    </row>
    <row r="29" spans="1:300" hidden="1">
      <c r="A29" s="962"/>
      <c r="B29" s="962"/>
      <c r="C29" s="962"/>
      <c r="D29" s="962"/>
      <c r="E29" s="962"/>
      <c r="F29" s="962"/>
      <c r="G29" s="962"/>
      <c r="H29" s="357"/>
      <c r="I29" s="963"/>
      <c r="J29" s="963"/>
      <c r="K29" s="963"/>
      <c r="L29" s="963"/>
      <c r="M29" s="963"/>
      <c r="N29" s="963"/>
      <c r="O29" s="963"/>
      <c r="P29" s="963"/>
      <c r="Q29" s="963"/>
      <c r="R29" s="963"/>
      <c r="S29" s="963"/>
      <c r="T29" s="963"/>
      <c r="U29" s="963"/>
      <c r="V29" s="963"/>
      <c r="W29" s="963"/>
      <c r="X29" s="963"/>
      <c r="Y29" s="963"/>
      <c r="Z29" s="963"/>
      <c r="AA29" s="963"/>
      <c r="AB29" s="963"/>
      <c r="AC29" s="963"/>
      <c r="AD29" s="963"/>
      <c r="AE29" s="963"/>
      <c r="AF29" s="963"/>
      <c r="AG29" s="963"/>
      <c r="AH29" s="963"/>
      <c r="AI29" s="963"/>
      <c r="AJ29" s="963"/>
      <c r="AK29" s="963"/>
      <c r="AL29" s="963"/>
      <c r="AM29" s="963"/>
      <c r="AN29" s="963"/>
      <c r="AO29" s="963"/>
      <c r="AP29" s="963"/>
      <c r="AQ29" s="963"/>
      <c r="AR29" s="963"/>
      <c r="AS29" s="963"/>
      <c r="AT29" s="963"/>
      <c r="AU29" s="963"/>
      <c r="AV29" s="963"/>
      <c r="AW29" s="963"/>
      <c r="AX29" s="963"/>
      <c r="AY29" s="963"/>
      <c r="AZ29" s="963"/>
      <c r="BA29" s="963"/>
      <c r="BB29" s="963"/>
      <c r="BC29" s="963"/>
      <c r="BD29" s="963"/>
      <c r="BE29" s="963"/>
      <c r="BF29" s="963"/>
      <c r="BG29" s="963"/>
      <c r="BH29" s="358"/>
      <c r="BI29" s="964"/>
      <c r="BJ29" s="964"/>
      <c r="BK29" s="964"/>
      <c r="BL29" s="964"/>
      <c r="BM29" s="964"/>
      <c r="BN29" s="964"/>
      <c r="BO29" s="964"/>
      <c r="BP29" s="964"/>
      <c r="BQ29" s="964"/>
      <c r="BR29" s="964"/>
      <c r="BS29" s="964"/>
      <c r="BT29" s="964"/>
      <c r="BU29" s="964"/>
      <c r="BV29" s="964"/>
      <c r="BW29" s="964"/>
      <c r="BX29" s="964"/>
      <c r="BY29" s="964"/>
      <c r="BZ29" s="964"/>
      <c r="CA29" s="964"/>
      <c r="CB29" s="964"/>
      <c r="CC29" s="964"/>
      <c r="CD29" s="964"/>
      <c r="CE29" s="964"/>
      <c r="CF29" s="964"/>
      <c r="CG29" s="964"/>
      <c r="CH29" s="964"/>
      <c r="CI29" s="964"/>
      <c r="CJ29" s="964"/>
      <c r="CK29" s="964"/>
      <c r="CL29" s="964"/>
      <c r="CM29" s="964"/>
      <c r="CN29" s="964"/>
      <c r="CO29" s="964"/>
      <c r="CP29" s="964"/>
      <c r="CQ29" s="964"/>
      <c r="CR29" s="964"/>
      <c r="CS29" s="964"/>
      <c r="CT29" s="964"/>
      <c r="CU29" s="964"/>
      <c r="CV29" s="964"/>
      <c r="CW29" s="964"/>
      <c r="CX29" s="964"/>
      <c r="CY29" s="964"/>
      <c r="CZ29" s="964"/>
      <c r="DA29" s="964"/>
      <c r="DB29" s="964"/>
      <c r="DC29" s="964"/>
      <c r="DD29" s="964"/>
      <c r="DE29" s="967"/>
      <c r="DF29" s="967"/>
      <c r="DG29" s="967"/>
      <c r="DH29" s="967"/>
      <c r="DI29" s="967"/>
      <c r="DJ29" s="967"/>
      <c r="DK29" s="967"/>
      <c r="DL29" s="967"/>
      <c r="DM29" s="967"/>
      <c r="DN29" s="967"/>
      <c r="DO29" s="967"/>
      <c r="DP29" s="967"/>
      <c r="DQ29" s="967"/>
      <c r="DR29" s="967"/>
      <c r="DS29" s="967"/>
      <c r="DT29" s="967"/>
      <c r="DU29" s="967"/>
      <c r="DV29" s="967"/>
      <c r="DW29" s="967"/>
      <c r="DX29" s="967"/>
      <c r="DY29" s="967"/>
      <c r="DZ29" s="967"/>
      <c r="EA29" s="967"/>
      <c r="EB29" s="967"/>
      <c r="EC29" s="967"/>
      <c r="ED29" s="967"/>
      <c r="EE29" s="967"/>
      <c r="EF29" s="967"/>
      <c r="EG29" s="967"/>
      <c r="EH29" s="967"/>
      <c r="EI29" s="967"/>
      <c r="EJ29" s="967"/>
      <c r="EK29" s="964"/>
      <c r="EL29" s="964"/>
      <c r="EM29" s="964"/>
      <c r="EN29" s="964"/>
      <c r="EO29" s="964"/>
      <c r="EP29" s="964"/>
      <c r="EQ29" s="964"/>
      <c r="ER29" s="964"/>
      <c r="ES29" s="964"/>
      <c r="ET29" s="964"/>
      <c r="EU29" s="964"/>
      <c r="EV29" s="964"/>
      <c r="EW29" s="964"/>
      <c r="EX29" s="964"/>
      <c r="EY29" s="964"/>
      <c r="EZ29" s="964"/>
      <c r="FA29" s="964"/>
      <c r="FB29" s="964"/>
      <c r="FC29" s="964"/>
      <c r="FD29" s="964"/>
      <c r="FE29" s="964"/>
      <c r="FF29" s="964"/>
      <c r="FG29" s="964"/>
      <c r="FH29" s="964"/>
      <c r="FI29" s="964"/>
      <c r="FJ29" s="964"/>
      <c r="FK29" s="964"/>
      <c r="FL29" s="964"/>
      <c r="FM29" s="964"/>
      <c r="FN29" s="964"/>
      <c r="FO29" s="964"/>
      <c r="FP29" s="964"/>
      <c r="FQ29" s="964"/>
      <c r="FR29" s="964"/>
      <c r="FS29" s="964"/>
      <c r="FT29" s="964"/>
      <c r="FU29" s="964"/>
      <c r="FV29" s="964"/>
      <c r="FW29" s="964"/>
      <c r="FX29" s="964"/>
      <c r="FY29" s="964"/>
      <c r="FZ29" s="964"/>
      <c r="GA29" s="964"/>
      <c r="GB29" s="964"/>
      <c r="GC29" s="964"/>
      <c r="GD29" s="964"/>
      <c r="GE29" s="964"/>
      <c r="GF29" s="964"/>
      <c r="GG29" s="967"/>
      <c r="GH29" s="967"/>
      <c r="GI29" s="967"/>
      <c r="GJ29" s="967"/>
      <c r="GK29" s="967"/>
      <c r="GL29" s="967"/>
      <c r="GM29" s="967"/>
      <c r="GN29" s="967"/>
      <c r="GO29" s="967"/>
      <c r="GP29" s="967"/>
      <c r="GQ29" s="967"/>
      <c r="GR29" s="967"/>
      <c r="GS29" s="967"/>
      <c r="GT29" s="967"/>
      <c r="GU29" s="967"/>
      <c r="GV29" s="967"/>
      <c r="GW29" s="967"/>
      <c r="GX29" s="967"/>
      <c r="GY29" s="967"/>
      <c r="GZ29" s="967"/>
      <c r="HA29" s="967"/>
      <c r="HB29" s="967"/>
      <c r="HC29" s="967"/>
      <c r="HD29" s="967"/>
      <c r="HE29" s="967"/>
      <c r="HF29" s="967"/>
      <c r="HG29" s="967"/>
      <c r="HH29" s="967"/>
      <c r="HI29" s="967"/>
      <c r="HJ29" s="967"/>
      <c r="HK29" s="967"/>
      <c r="HL29" s="967"/>
      <c r="HM29" s="964"/>
      <c r="HN29" s="964"/>
      <c r="HO29" s="964"/>
      <c r="HP29" s="964"/>
      <c r="HQ29" s="964"/>
      <c r="HR29" s="964"/>
      <c r="HS29" s="964"/>
      <c r="HT29" s="964"/>
      <c r="HU29" s="964"/>
      <c r="HV29" s="964"/>
      <c r="HW29" s="964"/>
      <c r="HX29" s="964"/>
      <c r="HY29" s="964"/>
      <c r="HZ29" s="964"/>
      <c r="IA29" s="964"/>
      <c r="IB29" s="964"/>
      <c r="IC29" s="964"/>
      <c r="ID29" s="964"/>
      <c r="IE29" s="964"/>
      <c r="IF29" s="964"/>
      <c r="IG29" s="964"/>
      <c r="IH29" s="964"/>
      <c r="II29" s="964"/>
      <c r="IJ29" s="964"/>
      <c r="IK29" s="964"/>
      <c r="IL29" s="964"/>
      <c r="IM29" s="964"/>
      <c r="IN29" s="964"/>
      <c r="IO29" s="964"/>
      <c r="IP29" s="964"/>
      <c r="IQ29" s="964"/>
      <c r="IR29" s="964"/>
      <c r="IS29" s="964"/>
      <c r="IT29" s="964"/>
      <c r="IU29" s="964"/>
      <c r="IV29" s="964"/>
      <c r="IW29" s="964"/>
      <c r="IX29" s="964"/>
      <c r="IY29" s="964"/>
      <c r="IZ29" s="964"/>
      <c r="JA29" s="964"/>
      <c r="JB29" s="964"/>
      <c r="JC29" s="964"/>
      <c r="JD29" s="964"/>
      <c r="JE29" s="964"/>
      <c r="JF29" s="964"/>
      <c r="JG29" s="964"/>
      <c r="JH29" s="964"/>
      <c r="JI29" s="967"/>
      <c r="JJ29" s="967"/>
      <c r="JK29" s="967"/>
      <c r="JL29" s="967"/>
      <c r="JM29" s="967"/>
      <c r="JN29" s="967"/>
      <c r="JO29" s="967"/>
      <c r="JP29" s="967"/>
      <c r="JQ29" s="967"/>
      <c r="JR29" s="967"/>
      <c r="JS29" s="967"/>
      <c r="JT29" s="967"/>
      <c r="JU29" s="967"/>
      <c r="JV29" s="967"/>
      <c r="JW29" s="967"/>
      <c r="JX29" s="967"/>
      <c r="JY29" s="967"/>
      <c r="JZ29" s="967"/>
      <c r="KA29" s="967"/>
      <c r="KB29" s="967"/>
      <c r="KC29" s="967"/>
      <c r="KD29" s="967"/>
      <c r="KE29" s="967"/>
      <c r="KF29" s="967"/>
      <c r="KG29" s="967"/>
      <c r="KH29" s="967"/>
      <c r="KI29" s="967"/>
      <c r="KJ29" s="967"/>
      <c r="KK29" s="967"/>
      <c r="KL29" s="967"/>
      <c r="KM29" s="967"/>
      <c r="KN29" s="967"/>
    </row>
    <row r="30" spans="1:300" hidden="1">
      <c r="A30" s="962" t="s">
        <v>148</v>
      </c>
      <c r="B30" s="962"/>
      <c r="C30" s="962"/>
      <c r="D30" s="962"/>
      <c r="E30" s="962"/>
      <c r="F30" s="962"/>
      <c r="G30" s="962"/>
      <c r="H30" s="357"/>
      <c r="I30" s="963" t="s">
        <v>310</v>
      </c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963"/>
      <c r="AN30" s="963"/>
      <c r="AO30" s="963"/>
      <c r="AP30" s="963"/>
      <c r="AQ30" s="963"/>
      <c r="AR30" s="963"/>
      <c r="AS30" s="963"/>
      <c r="AT30" s="963"/>
      <c r="AU30" s="963"/>
      <c r="AV30" s="963"/>
      <c r="AW30" s="963"/>
      <c r="AX30" s="963"/>
      <c r="AY30" s="963"/>
      <c r="AZ30" s="963"/>
      <c r="BA30" s="963"/>
      <c r="BB30" s="963"/>
      <c r="BC30" s="963"/>
      <c r="BD30" s="963"/>
      <c r="BE30" s="963"/>
      <c r="BF30" s="963"/>
      <c r="BG30" s="963"/>
      <c r="BH30" s="358"/>
      <c r="BI30" s="964"/>
      <c r="BJ30" s="964"/>
      <c r="BK30" s="964"/>
      <c r="BL30" s="964"/>
      <c r="BM30" s="964"/>
      <c r="BN30" s="964"/>
      <c r="BO30" s="964"/>
      <c r="BP30" s="964"/>
      <c r="BQ30" s="964"/>
      <c r="BR30" s="964"/>
      <c r="BS30" s="964"/>
      <c r="BT30" s="964"/>
      <c r="BU30" s="964"/>
      <c r="BV30" s="964"/>
      <c r="BW30" s="964"/>
      <c r="BX30" s="964"/>
      <c r="BY30" s="964"/>
      <c r="BZ30" s="964"/>
      <c r="CA30" s="964"/>
      <c r="CB30" s="964"/>
      <c r="CC30" s="964"/>
      <c r="CD30" s="964"/>
      <c r="CE30" s="964"/>
      <c r="CF30" s="964"/>
      <c r="CG30" s="964"/>
      <c r="CH30" s="964"/>
      <c r="CI30" s="964"/>
      <c r="CJ30" s="964"/>
      <c r="CK30" s="964"/>
      <c r="CL30" s="964"/>
      <c r="CM30" s="964"/>
      <c r="CN30" s="964"/>
      <c r="CO30" s="964"/>
      <c r="CP30" s="964"/>
      <c r="CQ30" s="964"/>
      <c r="CR30" s="964"/>
      <c r="CS30" s="964"/>
      <c r="CT30" s="964"/>
      <c r="CU30" s="964"/>
      <c r="CV30" s="964"/>
      <c r="CW30" s="964"/>
      <c r="CX30" s="964"/>
      <c r="CY30" s="964"/>
      <c r="CZ30" s="964"/>
      <c r="DA30" s="964"/>
      <c r="DB30" s="964"/>
      <c r="DC30" s="964"/>
      <c r="DD30" s="964"/>
      <c r="DE30" s="967"/>
      <c r="DF30" s="967"/>
      <c r="DG30" s="967"/>
      <c r="DH30" s="967"/>
      <c r="DI30" s="967"/>
      <c r="DJ30" s="967"/>
      <c r="DK30" s="967"/>
      <c r="DL30" s="967"/>
      <c r="DM30" s="967"/>
      <c r="DN30" s="967"/>
      <c r="DO30" s="967"/>
      <c r="DP30" s="967"/>
      <c r="DQ30" s="967"/>
      <c r="DR30" s="967"/>
      <c r="DS30" s="967"/>
      <c r="DT30" s="967"/>
      <c r="DU30" s="967"/>
      <c r="DV30" s="967"/>
      <c r="DW30" s="967"/>
      <c r="DX30" s="967"/>
      <c r="DY30" s="967"/>
      <c r="DZ30" s="967"/>
      <c r="EA30" s="967"/>
      <c r="EB30" s="967"/>
      <c r="EC30" s="967"/>
      <c r="ED30" s="967"/>
      <c r="EE30" s="967"/>
      <c r="EF30" s="967"/>
      <c r="EG30" s="967"/>
      <c r="EH30" s="967"/>
      <c r="EI30" s="967"/>
      <c r="EJ30" s="967"/>
      <c r="EK30" s="964"/>
      <c r="EL30" s="964"/>
      <c r="EM30" s="964"/>
      <c r="EN30" s="964"/>
      <c r="EO30" s="964"/>
      <c r="EP30" s="964"/>
      <c r="EQ30" s="964"/>
      <c r="ER30" s="964"/>
      <c r="ES30" s="964"/>
      <c r="ET30" s="964"/>
      <c r="EU30" s="964"/>
      <c r="EV30" s="964"/>
      <c r="EW30" s="964"/>
      <c r="EX30" s="964"/>
      <c r="EY30" s="964"/>
      <c r="EZ30" s="964"/>
      <c r="FA30" s="964"/>
      <c r="FB30" s="964"/>
      <c r="FC30" s="964"/>
      <c r="FD30" s="964"/>
      <c r="FE30" s="964"/>
      <c r="FF30" s="964"/>
      <c r="FG30" s="964"/>
      <c r="FH30" s="964"/>
      <c r="FI30" s="964"/>
      <c r="FJ30" s="964"/>
      <c r="FK30" s="964"/>
      <c r="FL30" s="964"/>
      <c r="FM30" s="964"/>
      <c r="FN30" s="964"/>
      <c r="FO30" s="964"/>
      <c r="FP30" s="964"/>
      <c r="FQ30" s="964"/>
      <c r="FR30" s="964"/>
      <c r="FS30" s="964"/>
      <c r="FT30" s="964"/>
      <c r="FU30" s="964"/>
      <c r="FV30" s="964"/>
      <c r="FW30" s="964"/>
      <c r="FX30" s="964"/>
      <c r="FY30" s="964"/>
      <c r="FZ30" s="964"/>
      <c r="GA30" s="964"/>
      <c r="GB30" s="964"/>
      <c r="GC30" s="964"/>
      <c r="GD30" s="964"/>
      <c r="GE30" s="964"/>
      <c r="GF30" s="964"/>
      <c r="GG30" s="967"/>
      <c r="GH30" s="967"/>
      <c r="GI30" s="967"/>
      <c r="GJ30" s="967"/>
      <c r="GK30" s="967"/>
      <c r="GL30" s="967"/>
      <c r="GM30" s="967"/>
      <c r="GN30" s="967"/>
      <c r="GO30" s="967"/>
      <c r="GP30" s="967"/>
      <c r="GQ30" s="967"/>
      <c r="GR30" s="967"/>
      <c r="GS30" s="967"/>
      <c r="GT30" s="967"/>
      <c r="GU30" s="967"/>
      <c r="GV30" s="967"/>
      <c r="GW30" s="967"/>
      <c r="GX30" s="967"/>
      <c r="GY30" s="967"/>
      <c r="GZ30" s="967"/>
      <c r="HA30" s="967"/>
      <c r="HB30" s="967"/>
      <c r="HC30" s="967"/>
      <c r="HD30" s="967"/>
      <c r="HE30" s="967"/>
      <c r="HF30" s="967"/>
      <c r="HG30" s="967"/>
      <c r="HH30" s="967"/>
      <c r="HI30" s="967"/>
      <c r="HJ30" s="967"/>
      <c r="HK30" s="967"/>
      <c r="HL30" s="967"/>
      <c r="HM30" s="964"/>
      <c r="HN30" s="964"/>
      <c r="HO30" s="964"/>
      <c r="HP30" s="964"/>
      <c r="HQ30" s="964"/>
      <c r="HR30" s="964"/>
      <c r="HS30" s="964"/>
      <c r="HT30" s="964"/>
      <c r="HU30" s="964"/>
      <c r="HV30" s="964"/>
      <c r="HW30" s="964"/>
      <c r="HX30" s="964"/>
      <c r="HY30" s="964"/>
      <c r="HZ30" s="964"/>
      <c r="IA30" s="964"/>
      <c r="IB30" s="964"/>
      <c r="IC30" s="964"/>
      <c r="ID30" s="964"/>
      <c r="IE30" s="964"/>
      <c r="IF30" s="964"/>
      <c r="IG30" s="964"/>
      <c r="IH30" s="964"/>
      <c r="II30" s="964"/>
      <c r="IJ30" s="964"/>
      <c r="IK30" s="964"/>
      <c r="IL30" s="964"/>
      <c r="IM30" s="964"/>
      <c r="IN30" s="964"/>
      <c r="IO30" s="964"/>
      <c r="IP30" s="964"/>
      <c r="IQ30" s="964"/>
      <c r="IR30" s="964"/>
      <c r="IS30" s="964"/>
      <c r="IT30" s="964"/>
      <c r="IU30" s="964"/>
      <c r="IV30" s="964"/>
      <c r="IW30" s="964"/>
      <c r="IX30" s="964"/>
      <c r="IY30" s="964"/>
      <c r="IZ30" s="964"/>
      <c r="JA30" s="964"/>
      <c r="JB30" s="964"/>
      <c r="JC30" s="964"/>
      <c r="JD30" s="964"/>
      <c r="JE30" s="964"/>
      <c r="JF30" s="964"/>
      <c r="JG30" s="964"/>
      <c r="JH30" s="964"/>
      <c r="JI30" s="967"/>
      <c r="JJ30" s="967"/>
      <c r="JK30" s="967"/>
      <c r="JL30" s="967"/>
      <c r="JM30" s="967"/>
      <c r="JN30" s="967"/>
      <c r="JO30" s="967"/>
      <c r="JP30" s="967"/>
      <c r="JQ30" s="967"/>
      <c r="JR30" s="967"/>
      <c r="JS30" s="967"/>
      <c r="JT30" s="967"/>
      <c r="JU30" s="967"/>
      <c r="JV30" s="967"/>
      <c r="JW30" s="967"/>
      <c r="JX30" s="967"/>
      <c r="JY30" s="967"/>
      <c r="JZ30" s="967"/>
      <c r="KA30" s="967"/>
      <c r="KB30" s="967"/>
      <c r="KC30" s="967"/>
      <c r="KD30" s="967"/>
      <c r="KE30" s="967"/>
      <c r="KF30" s="967"/>
      <c r="KG30" s="967"/>
      <c r="KH30" s="967"/>
      <c r="KI30" s="967"/>
      <c r="KJ30" s="967"/>
      <c r="KK30" s="967"/>
      <c r="KL30" s="967"/>
      <c r="KM30" s="967"/>
      <c r="KN30" s="967"/>
    </row>
    <row r="31" spans="1:300" hidden="1">
      <c r="A31" s="962" t="s">
        <v>150</v>
      </c>
      <c r="B31" s="962"/>
      <c r="C31" s="962"/>
      <c r="D31" s="962"/>
      <c r="E31" s="962"/>
      <c r="F31" s="962"/>
      <c r="G31" s="962"/>
      <c r="H31" s="357"/>
      <c r="I31" s="963" t="s">
        <v>279</v>
      </c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63"/>
      <c r="AD31" s="963"/>
      <c r="AE31" s="963"/>
      <c r="AF31" s="963"/>
      <c r="AG31" s="963"/>
      <c r="AH31" s="963"/>
      <c r="AI31" s="963"/>
      <c r="AJ31" s="963"/>
      <c r="AK31" s="963"/>
      <c r="AL31" s="963"/>
      <c r="AM31" s="963"/>
      <c r="AN31" s="963"/>
      <c r="AO31" s="963"/>
      <c r="AP31" s="963"/>
      <c r="AQ31" s="963"/>
      <c r="AR31" s="963"/>
      <c r="AS31" s="963"/>
      <c r="AT31" s="963"/>
      <c r="AU31" s="963"/>
      <c r="AV31" s="963"/>
      <c r="AW31" s="963"/>
      <c r="AX31" s="963"/>
      <c r="AY31" s="963"/>
      <c r="AZ31" s="963"/>
      <c r="BA31" s="963"/>
      <c r="BB31" s="963"/>
      <c r="BC31" s="963"/>
      <c r="BD31" s="963"/>
      <c r="BE31" s="963"/>
      <c r="BF31" s="963"/>
      <c r="BG31" s="963"/>
      <c r="BH31" s="358"/>
      <c r="BI31" s="964"/>
      <c r="BJ31" s="964"/>
      <c r="BK31" s="964"/>
      <c r="BL31" s="964"/>
      <c r="BM31" s="964"/>
      <c r="BN31" s="964"/>
      <c r="BO31" s="964"/>
      <c r="BP31" s="964"/>
      <c r="BQ31" s="964"/>
      <c r="BR31" s="964"/>
      <c r="BS31" s="964"/>
      <c r="BT31" s="964"/>
      <c r="BU31" s="964"/>
      <c r="BV31" s="964"/>
      <c r="BW31" s="964"/>
      <c r="BX31" s="964"/>
      <c r="BY31" s="964"/>
      <c r="BZ31" s="964"/>
      <c r="CA31" s="964"/>
      <c r="CB31" s="964"/>
      <c r="CC31" s="964"/>
      <c r="CD31" s="964"/>
      <c r="CE31" s="964"/>
      <c r="CF31" s="964"/>
      <c r="CG31" s="964"/>
      <c r="CH31" s="964"/>
      <c r="CI31" s="964"/>
      <c r="CJ31" s="964"/>
      <c r="CK31" s="964"/>
      <c r="CL31" s="964"/>
      <c r="CM31" s="964"/>
      <c r="CN31" s="964"/>
      <c r="CO31" s="964"/>
      <c r="CP31" s="964"/>
      <c r="CQ31" s="964"/>
      <c r="CR31" s="964"/>
      <c r="CS31" s="964"/>
      <c r="CT31" s="964"/>
      <c r="CU31" s="964"/>
      <c r="CV31" s="964"/>
      <c r="CW31" s="964"/>
      <c r="CX31" s="964"/>
      <c r="CY31" s="964"/>
      <c r="CZ31" s="964"/>
      <c r="DA31" s="964"/>
      <c r="DB31" s="964"/>
      <c r="DC31" s="964"/>
      <c r="DD31" s="964"/>
      <c r="DE31" s="967"/>
      <c r="DF31" s="967"/>
      <c r="DG31" s="967"/>
      <c r="DH31" s="967"/>
      <c r="DI31" s="967"/>
      <c r="DJ31" s="967"/>
      <c r="DK31" s="967"/>
      <c r="DL31" s="967"/>
      <c r="DM31" s="967"/>
      <c r="DN31" s="967"/>
      <c r="DO31" s="967"/>
      <c r="DP31" s="967"/>
      <c r="DQ31" s="967"/>
      <c r="DR31" s="967"/>
      <c r="DS31" s="967"/>
      <c r="DT31" s="967"/>
      <c r="DU31" s="967"/>
      <c r="DV31" s="967"/>
      <c r="DW31" s="967"/>
      <c r="DX31" s="967"/>
      <c r="DY31" s="967"/>
      <c r="DZ31" s="967"/>
      <c r="EA31" s="967"/>
      <c r="EB31" s="967"/>
      <c r="EC31" s="967"/>
      <c r="ED31" s="967"/>
      <c r="EE31" s="967"/>
      <c r="EF31" s="967"/>
      <c r="EG31" s="967"/>
      <c r="EH31" s="967"/>
      <c r="EI31" s="967"/>
      <c r="EJ31" s="967"/>
      <c r="EK31" s="964"/>
      <c r="EL31" s="964"/>
      <c r="EM31" s="964"/>
      <c r="EN31" s="964"/>
      <c r="EO31" s="964"/>
      <c r="EP31" s="964"/>
      <c r="EQ31" s="964"/>
      <c r="ER31" s="964"/>
      <c r="ES31" s="964"/>
      <c r="ET31" s="964"/>
      <c r="EU31" s="964"/>
      <c r="EV31" s="964"/>
      <c r="EW31" s="964"/>
      <c r="EX31" s="964"/>
      <c r="EY31" s="964"/>
      <c r="EZ31" s="964"/>
      <c r="FA31" s="964"/>
      <c r="FB31" s="964"/>
      <c r="FC31" s="964"/>
      <c r="FD31" s="964"/>
      <c r="FE31" s="964"/>
      <c r="FF31" s="964"/>
      <c r="FG31" s="964"/>
      <c r="FH31" s="964"/>
      <c r="FI31" s="964"/>
      <c r="FJ31" s="964"/>
      <c r="FK31" s="964"/>
      <c r="FL31" s="964"/>
      <c r="FM31" s="964"/>
      <c r="FN31" s="964"/>
      <c r="FO31" s="964"/>
      <c r="FP31" s="964"/>
      <c r="FQ31" s="964"/>
      <c r="FR31" s="964"/>
      <c r="FS31" s="964"/>
      <c r="FT31" s="964"/>
      <c r="FU31" s="964"/>
      <c r="FV31" s="964"/>
      <c r="FW31" s="964"/>
      <c r="FX31" s="964"/>
      <c r="FY31" s="964"/>
      <c r="FZ31" s="964"/>
      <c r="GA31" s="964"/>
      <c r="GB31" s="964"/>
      <c r="GC31" s="964"/>
      <c r="GD31" s="964"/>
      <c r="GE31" s="964"/>
      <c r="GF31" s="964"/>
      <c r="GG31" s="967"/>
      <c r="GH31" s="967"/>
      <c r="GI31" s="967"/>
      <c r="GJ31" s="967"/>
      <c r="GK31" s="967"/>
      <c r="GL31" s="967"/>
      <c r="GM31" s="967"/>
      <c r="GN31" s="967"/>
      <c r="GO31" s="967"/>
      <c r="GP31" s="967"/>
      <c r="GQ31" s="967"/>
      <c r="GR31" s="967"/>
      <c r="GS31" s="967"/>
      <c r="GT31" s="967"/>
      <c r="GU31" s="967"/>
      <c r="GV31" s="967"/>
      <c r="GW31" s="967"/>
      <c r="GX31" s="967"/>
      <c r="GY31" s="967"/>
      <c r="GZ31" s="967"/>
      <c r="HA31" s="967"/>
      <c r="HB31" s="967"/>
      <c r="HC31" s="967"/>
      <c r="HD31" s="967"/>
      <c r="HE31" s="967"/>
      <c r="HF31" s="967"/>
      <c r="HG31" s="967"/>
      <c r="HH31" s="967"/>
      <c r="HI31" s="967"/>
      <c r="HJ31" s="967"/>
      <c r="HK31" s="967"/>
      <c r="HL31" s="967"/>
      <c r="HM31" s="964"/>
      <c r="HN31" s="964"/>
      <c r="HO31" s="964"/>
      <c r="HP31" s="964"/>
      <c r="HQ31" s="964"/>
      <c r="HR31" s="964"/>
      <c r="HS31" s="964"/>
      <c r="HT31" s="964"/>
      <c r="HU31" s="964"/>
      <c r="HV31" s="964"/>
      <c r="HW31" s="964"/>
      <c r="HX31" s="964"/>
      <c r="HY31" s="964"/>
      <c r="HZ31" s="964"/>
      <c r="IA31" s="964"/>
      <c r="IB31" s="964"/>
      <c r="IC31" s="964"/>
      <c r="ID31" s="964"/>
      <c r="IE31" s="964"/>
      <c r="IF31" s="964"/>
      <c r="IG31" s="964"/>
      <c r="IH31" s="964"/>
      <c r="II31" s="964"/>
      <c r="IJ31" s="964"/>
      <c r="IK31" s="964"/>
      <c r="IL31" s="964"/>
      <c r="IM31" s="964"/>
      <c r="IN31" s="964"/>
      <c r="IO31" s="964"/>
      <c r="IP31" s="964"/>
      <c r="IQ31" s="964"/>
      <c r="IR31" s="964"/>
      <c r="IS31" s="964"/>
      <c r="IT31" s="964"/>
      <c r="IU31" s="964"/>
      <c r="IV31" s="964"/>
      <c r="IW31" s="964"/>
      <c r="IX31" s="964"/>
      <c r="IY31" s="964"/>
      <c r="IZ31" s="964"/>
      <c r="JA31" s="964"/>
      <c r="JB31" s="964"/>
      <c r="JC31" s="964"/>
      <c r="JD31" s="964"/>
      <c r="JE31" s="964"/>
      <c r="JF31" s="964"/>
      <c r="JG31" s="964"/>
      <c r="JH31" s="964"/>
      <c r="JI31" s="967"/>
      <c r="JJ31" s="967"/>
      <c r="JK31" s="967"/>
      <c r="JL31" s="967"/>
      <c r="JM31" s="967"/>
      <c r="JN31" s="967"/>
      <c r="JO31" s="967"/>
      <c r="JP31" s="967"/>
      <c r="JQ31" s="967"/>
      <c r="JR31" s="967"/>
      <c r="JS31" s="967"/>
      <c r="JT31" s="967"/>
      <c r="JU31" s="967"/>
      <c r="JV31" s="967"/>
      <c r="JW31" s="967"/>
      <c r="JX31" s="967"/>
      <c r="JY31" s="967"/>
      <c r="JZ31" s="967"/>
      <c r="KA31" s="967"/>
      <c r="KB31" s="967"/>
      <c r="KC31" s="967"/>
      <c r="KD31" s="967"/>
      <c r="KE31" s="967"/>
      <c r="KF31" s="967"/>
      <c r="KG31" s="967"/>
      <c r="KH31" s="967"/>
      <c r="KI31" s="967"/>
      <c r="KJ31" s="967"/>
      <c r="KK31" s="967"/>
      <c r="KL31" s="967"/>
      <c r="KM31" s="967"/>
      <c r="KN31" s="967"/>
    </row>
    <row r="32" spans="1:300" s="356" customFormat="1" hidden="1">
      <c r="A32" s="952" t="s">
        <v>314</v>
      </c>
      <c r="B32" s="952"/>
      <c r="C32" s="952"/>
      <c r="D32" s="952"/>
      <c r="E32" s="952"/>
      <c r="F32" s="952"/>
      <c r="G32" s="952"/>
      <c r="H32" s="354"/>
      <c r="I32" s="980" t="s">
        <v>280</v>
      </c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980"/>
      <c r="AJ32" s="980"/>
      <c r="AK32" s="980"/>
      <c r="AL32" s="980"/>
      <c r="AM32" s="980"/>
      <c r="AN32" s="980"/>
      <c r="AO32" s="980"/>
      <c r="AP32" s="980"/>
      <c r="AQ32" s="980"/>
      <c r="AR32" s="980"/>
      <c r="AS32" s="980"/>
      <c r="AT32" s="980"/>
      <c r="AU32" s="980"/>
      <c r="AV32" s="980"/>
      <c r="AW32" s="980"/>
      <c r="AX32" s="980"/>
      <c r="AY32" s="980"/>
      <c r="AZ32" s="980"/>
      <c r="BA32" s="980"/>
      <c r="BB32" s="980"/>
      <c r="BC32" s="980"/>
      <c r="BD32" s="980"/>
      <c r="BE32" s="980"/>
      <c r="BF32" s="980"/>
      <c r="BG32" s="980"/>
      <c r="BH32" s="363"/>
      <c r="BI32" s="954"/>
      <c r="BJ32" s="954"/>
      <c r="BK32" s="954"/>
      <c r="BL32" s="954"/>
      <c r="BM32" s="954"/>
      <c r="BN32" s="954"/>
      <c r="BO32" s="954"/>
      <c r="BP32" s="954"/>
      <c r="BQ32" s="954"/>
      <c r="BR32" s="954"/>
      <c r="BS32" s="954"/>
      <c r="BT32" s="954"/>
      <c r="BU32" s="954"/>
      <c r="BV32" s="954"/>
      <c r="BW32" s="954"/>
      <c r="BX32" s="954"/>
      <c r="BY32" s="954"/>
      <c r="BZ32" s="954"/>
      <c r="CA32" s="954"/>
      <c r="CB32" s="954"/>
      <c r="CC32" s="954"/>
      <c r="CD32" s="954"/>
      <c r="CE32" s="954"/>
      <c r="CF32" s="954"/>
      <c r="CG32" s="954"/>
      <c r="CH32" s="954"/>
      <c r="CI32" s="954"/>
      <c r="CJ32" s="954"/>
      <c r="CK32" s="954"/>
      <c r="CL32" s="954"/>
      <c r="CM32" s="954"/>
      <c r="CN32" s="954"/>
      <c r="CO32" s="954"/>
      <c r="CP32" s="954"/>
      <c r="CQ32" s="954"/>
      <c r="CR32" s="954"/>
      <c r="CS32" s="954"/>
      <c r="CT32" s="954"/>
      <c r="CU32" s="954"/>
      <c r="CV32" s="954"/>
      <c r="CW32" s="954"/>
      <c r="CX32" s="954"/>
      <c r="CY32" s="954"/>
      <c r="CZ32" s="954"/>
      <c r="DA32" s="954"/>
      <c r="DB32" s="954"/>
      <c r="DC32" s="954"/>
      <c r="DD32" s="954"/>
      <c r="DE32" s="957"/>
      <c r="DF32" s="957"/>
      <c r="DG32" s="957"/>
      <c r="DH32" s="957"/>
      <c r="DI32" s="957"/>
      <c r="DJ32" s="957"/>
      <c r="DK32" s="957"/>
      <c r="DL32" s="957"/>
      <c r="DM32" s="957"/>
      <c r="DN32" s="957"/>
      <c r="DO32" s="957"/>
      <c r="DP32" s="957"/>
      <c r="DQ32" s="957"/>
      <c r="DR32" s="957"/>
      <c r="DS32" s="957"/>
      <c r="DT32" s="957"/>
      <c r="DU32" s="957"/>
      <c r="DV32" s="957"/>
      <c r="DW32" s="957"/>
      <c r="DX32" s="957"/>
      <c r="DY32" s="957"/>
      <c r="DZ32" s="957"/>
      <c r="EA32" s="957"/>
      <c r="EB32" s="957"/>
      <c r="EC32" s="957"/>
      <c r="ED32" s="957"/>
      <c r="EE32" s="957"/>
      <c r="EF32" s="957"/>
      <c r="EG32" s="957"/>
      <c r="EH32" s="957"/>
      <c r="EI32" s="957"/>
      <c r="EJ32" s="957"/>
      <c r="EK32" s="954"/>
      <c r="EL32" s="954"/>
      <c r="EM32" s="954"/>
      <c r="EN32" s="954"/>
      <c r="EO32" s="954"/>
      <c r="EP32" s="954"/>
      <c r="EQ32" s="954"/>
      <c r="ER32" s="954"/>
      <c r="ES32" s="954"/>
      <c r="ET32" s="954"/>
      <c r="EU32" s="954"/>
      <c r="EV32" s="954"/>
      <c r="EW32" s="954"/>
      <c r="EX32" s="954"/>
      <c r="EY32" s="954"/>
      <c r="EZ32" s="954"/>
      <c r="FA32" s="954"/>
      <c r="FB32" s="954"/>
      <c r="FC32" s="954"/>
      <c r="FD32" s="954"/>
      <c r="FE32" s="954"/>
      <c r="FF32" s="954"/>
      <c r="FG32" s="954"/>
      <c r="FH32" s="954"/>
      <c r="FI32" s="954"/>
      <c r="FJ32" s="954"/>
      <c r="FK32" s="954"/>
      <c r="FL32" s="954"/>
      <c r="FM32" s="954"/>
      <c r="FN32" s="954"/>
      <c r="FO32" s="954"/>
      <c r="FP32" s="954"/>
      <c r="FQ32" s="954"/>
      <c r="FR32" s="954"/>
      <c r="FS32" s="954"/>
      <c r="FT32" s="954"/>
      <c r="FU32" s="954"/>
      <c r="FV32" s="954"/>
      <c r="FW32" s="954"/>
      <c r="FX32" s="954"/>
      <c r="FY32" s="954"/>
      <c r="FZ32" s="954"/>
      <c r="GA32" s="954"/>
      <c r="GB32" s="954"/>
      <c r="GC32" s="954"/>
      <c r="GD32" s="954"/>
      <c r="GE32" s="954"/>
      <c r="GF32" s="954"/>
      <c r="GG32" s="957"/>
      <c r="GH32" s="957"/>
      <c r="GI32" s="957"/>
      <c r="GJ32" s="957"/>
      <c r="GK32" s="957"/>
      <c r="GL32" s="957"/>
      <c r="GM32" s="957"/>
      <c r="GN32" s="957"/>
      <c r="GO32" s="957"/>
      <c r="GP32" s="957"/>
      <c r="GQ32" s="957"/>
      <c r="GR32" s="957"/>
      <c r="GS32" s="957"/>
      <c r="GT32" s="957"/>
      <c r="GU32" s="957"/>
      <c r="GV32" s="957"/>
      <c r="GW32" s="957"/>
      <c r="GX32" s="957"/>
      <c r="GY32" s="957"/>
      <c r="GZ32" s="957"/>
      <c r="HA32" s="957"/>
      <c r="HB32" s="957"/>
      <c r="HC32" s="957"/>
      <c r="HD32" s="957"/>
      <c r="HE32" s="957"/>
      <c r="HF32" s="957"/>
      <c r="HG32" s="957"/>
      <c r="HH32" s="957"/>
      <c r="HI32" s="957"/>
      <c r="HJ32" s="957"/>
      <c r="HK32" s="957"/>
      <c r="HL32" s="957"/>
      <c r="HM32" s="954"/>
      <c r="HN32" s="954"/>
      <c r="HO32" s="954"/>
      <c r="HP32" s="954"/>
      <c r="HQ32" s="954"/>
      <c r="HR32" s="954"/>
      <c r="HS32" s="954"/>
      <c r="HT32" s="954"/>
      <c r="HU32" s="954"/>
      <c r="HV32" s="954"/>
      <c r="HW32" s="954"/>
      <c r="HX32" s="954"/>
      <c r="HY32" s="954"/>
      <c r="HZ32" s="954"/>
      <c r="IA32" s="954"/>
      <c r="IB32" s="954"/>
      <c r="IC32" s="954"/>
      <c r="ID32" s="954"/>
      <c r="IE32" s="954"/>
      <c r="IF32" s="954"/>
      <c r="IG32" s="954"/>
      <c r="IH32" s="954"/>
      <c r="II32" s="954"/>
      <c r="IJ32" s="954"/>
      <c r="IK32" s="954"/>
      <c r="IL32" s="954"/>
      <c r="IM32" s="954"/>
      <c r="IN32" s="954"/>
      <c r="IO32" s="954"/>
      <c r="IP32" s="954"/>
      <c r="IQ32" s="954"/>
      <c r="IR32" s="954"/>
      <c r="IS32" s="954"/>
      <c r="IT32" s="954"/>
      <c r="IU32" s="954"/>
      <c r="IV32" s="954"/>
      <c r="IW32" s="954"/>
      <c r="IX32" s="954"/>
      <c r="IY32" s="954"/>
      <c r="IZ32" s="954"/>
      <c r="JA32" s="954"/>
      <c r="JB32" s="954"/>
      <c r="JC32" s="954"/>
      <c r="JD32" s="954"/>
      <c r="JE32" s="954"/>
      <c r="JF32" s="954"/>
      <c r="JG32" s="954"/>
      <c r="JH32" s="954"/>
      <c r="JI32" s="957"/>
      <c r="JJ32" s="957"/>
      <c r="JK32" s="957"/>
      <c r="JL32" s="957"/>
      <c r="JM32" s="957"/>
      <c r="JN32" s="957"/>
      <c r="JO32" s="957"/>
      <c r="JP32" s="957"/>
      <c r="JQ32" s="957"/>
      <c r="JR32" s="957"/>
      <c r="JS32" s="957"/>
      <c r="JT32" s="957"/>
      <c r="JU32" s="957"/>
      <c r="JV32" s="957"/>
      <c r="JW32" s="957"/>
      <c r="JX32" s="957"/>
      <c r="JY32" s="957"/>
      <c r="JZ32" s="957"/>
      <c r="KA32" s="957"/>
      <c r="KB32" s="957"/>
      <c r="KC32" s="957"/>
      <c r="KD32" s="957"/>
      <c r="KE32" s="957"/>
      <c r="KF32" s="957"/>
      <c r="KG32" s="957"/>
      <c r="KH32" s="957"/>
      <c r="KI32" s="957"/>
      <c r="KJ32" s="957"/>
      <c r="KK32" s="957"/>
      <c r="KL32" s="957"/>
      <c r="KM32" s="957"/>
      <c r="KN32" s="957"/>
    </row>
    <row r="33" spans="1:300" hidden="1">
      <c r="A33" s="962" t="s">
        <v>315</v>
      </c>
      <c r="B33" s="962"/>
      <c r="C33" s="962"/>
      <c r="D33" s="962"/>
      <c r="E33" s="962"/>
      <c r="F33" s="962"/>
      <c r="G33" s="962"/>
      <c r="H33" s="357"/>
      <c r="I33" s="963" t="s">
        <v>281</v>
      </c>
      <c r="J33" s="963"/>
      <c r="K33" s="963"/>
      <c r="L33" s="963"/>
      <c r="M33" s="963"/>
      <c r="N33" s="963"/>
      <c r="O33" s="963"/>
      <c r="P33" s="963"/>
      <c r="Q33" s="963"/>
      <c r="R33" s="963"/>
      <c r="S33" s="963"/>
      <c r="T33" s="963"/>
      <c r="U33" s="963"/>
      <c r="V33" s="963"/>
      <c r="W33" s="963"/>
      <c r="X33" s="963"/>
      <c r="Y33" s="963"/>
      <c r="Z33" s="963"/>
      <c r="AA33" s="963"/>
      <c r="AB33" s="963"/>
      <c r="AC33" s="963"/>
      <c r="AD33" s="963"/>
      <c r="AE33" s="963"/>
      <c r="AF33" s="963"/>
      <c r="AG33" s="963"/>
      <c r="AH33" s="963"/>
      <c r="AI33" s="963"/>
      <c r="AJ33" s="963"/>
      <c r="AK33" s="963"/>
      <c r="AL33" s="963"/>
      <c r="AM33" s="963"/>
      <c r="AN33" s="963"/>
      <c r="AO33" s="963"/>
      <c r="AP33" s="963"/>
      <c r="AQ33" s="963"/>
      <c r="AR33" s="963"/>
      <c r="AS33" s="963"/>
      <c r="AT33" s="963"/>
      <c r="AU33" s="963"/>
      <c r="AV33" s="963"/>
      <c r="AW33" s="963"/>
      <c r="AX33" s="963"/>
      <c r="AY33" s="963"/>
      <c r="AZ33" s="963"/>
      <c r="BA33" s="963"/>
      <c r="BB33" s="963"/>
      <c r="BC33" s="963"/>
      <c r="BD33" s="963"/>
      <c r="BE33" s="963"/>
      <c r="BF33" s="963"/>
      <c r="BG33" s="963"/>
      <c r="BH33" s="358"/>
      <c r="BI33" s="964"/>
      <c r="BJ33" s="964"/>
      <c r="BK33" s="964"/>
      <c r="BL33" s="964"/>
      <c r="BM33" s="964"/>
      <c r="BN33" s="964"/>
      <c r="BO33" s="964"/>
      <c r="BP33" s="964"/>
      <c r="BQ33" s="964"/>
      <c r="BR33" s="964"/>
      <c r="BS33" s="964"/>
      <c r="BT33" s="964"/>
      <c r="BU33" s="964"/>
      <c r="BV33" s="964"/>
      <c r="BW33" s="964"/>
      <c r="BX33" s="964"/>
      <c r="BY33" s="964"/>
      <c r="BZ33" s="964"/>
      <c r="CA33" s="964"/>
      <c r="CB33" s="964"/>
      <c r="CC33" s="964"/>
      <c r="CD33" s="964"/>
      <c r="CE33" s="964"/>
      <c r="CF33" s="964"/>
      <c r="CG33" s="964"/>
      <c r="CH33" s="964"/>
      <c r="CI33" s="964"/>
      <c r="CJ33" s="964"/>
      <c r="CK33" s="964"/>
      <c r="CL33" s="964"/>
      <c r="CM33" s="964"/>
      <c r="CN33" s="964"/>
      <c r="CO33" s="964"/>
      <c r="CP33" s="964"/>
      <c r="CQ33" s="964"/>
      <c r="CR33" s="964"/>
      <c r="CS33" s="964"/>
      <c r="CT33" s="964"/>
      <c r="CU33" s="964"/>
      <c r="CV33" s="964"/>
      <c r="CW33" s="964"/>
      <c r="CX33" s="964"/>
      <c r="CY33" s="964"/>
      <c r="CZ33" s="964"/>
      <c r="DA33" s="964"/>
      <c r="DB33" s="964"/>
      <c r="DC33" s="964"/>
      <c r="DD33" s="964"/>
      <c r="DE33" s="967"/>
      <c r="DF33" s="967"/>
      <c r="DG33" s="967"/>
      <c r="DH33" s="967"/>
      <c r="DI33" s="967"/>
      <c r="DJ33" s="967"/>
      <c r="DK33" s="967"/>
      <c r="DL33" s="967"/>
      <c r="DM33" s="967"/>
      <c r="DN33" s="967"/>
      <c r="DO33" s="967"/>
      <c r="DP33" s="967"/>
      <c r="DQ33" s="967"/>
      <c r="DR33" s="967"/>
      <c r="DS33" s="967"/>
      <c r="DT33" s="967"/>
      <c r="DU33" s="967"/>
      <c r="DV33" s="967"/>
      <c r="DW33" s="967"/>
      <c r="DX33" s="967"/>
      <c r="DY33" s="967"/>
      <c r="DZ33" s="967"/>
      <c r="EA33" s="967"/>
      <c r="EB33" s="967"/>
      <c r="EC33" s="967"/>
      <c r="ED33" s="967"/>
      <c r="EE33" s="967"/>
      <c r="EF33" s="967"/>
      <c r="EG33" s="967"/>
      <c r="EH33" s="967"/>
      <c r="EI33" s="967"/>
      <c r="EJ33" s="967"/>
      <c r="EK33" s="964"/>
      <c r="EL33" s="964"/>
      <c r="EM33" s="964"/>
      <c r="EN33" s="964"/>
      <c r="EO33" s="964"/>
      <c r="EP33" s="964"/>
      <c r="EQ33" s="964"/>
      <c r="ER33" s="964"/>
      <c r="ES33" s="964"/>
      <c r="ET33" s="964"/>
      <c r="EU33" s="964"/>
      <c r="EV33" s="964"/>
      <c r="EW33" s="964"/>
      <c r="EX33" s="964"/>
      <c r="EY33" s="964"/>
      <c r="EZ33" s="964"/>
      <c r="FA33" s="964"/>
      <c r="FB33" s="964"/>
      <c r="FC33" s="964"/>
      <c r="FD33" s="964"/>
      <c r="FE33" s="964"/>
      <c r="FF33" s="964"/>
      <c r="FG33" s="964"/>
      <c r="FH33" s="964"/>
      <c r="FI33" s="964"/>
      <c r="FJ33" s="964"/>
      <c r="FK33" s="964"/>
      <c r="FL33" s="964"/>
      <c r="FM33" s="964"/>
      <c r="FN33" s="964"/>
      <c r="FO33" s="964"/>
      <c r="FP33" s="964"/>
      <c r="FQ33" s="964"/>
      <c r="FR33" s="964"/>
      <c r="FS33" s="964"/>
      <c r="FT33" s="964"/>
      <c r="FU33" s="964"/>
      <c r="FV33" s="964"/>
      <c r="FW33" s="964"/>
      <c r="FX33" s="964"/>
      <c r="FY33" s="964"/>
      <c r="FZ33" s="964"/>
      <c r="GA33" s="964"/>
      <c r="GB33" s="964"/>
      <c r="GC33" s="964"/>
      <c r="GD33" s="964"/>
      <c r="GE33" s="964"/>
      <c r="GF33" s="964"/>
      <c r="GG33" s="967"/>
      <c r="GH33" s="967"/>
      <c r="GI33" s="967"/>
      <c r="GJ33" s="967"/>
      <c r="GK33" s="967"/>
      <c r="GL33" s="967"/>
      <c r="GM33" s="967"/>
      <c r="GN33" s="967"/>
      <c r="GO33" s="967"/>
      <c r="GP33" s="967"/>
      <c r="GQ33" s="967"/>
      <c r="GR33" s="967"/>
      <c r="GS33" s="967"/>
      <c r="GT33" s="967"/>
      <c r="GU33" s="967"/>
      <c r="GV33" s="967"/>
      <c r="GW33" s="967"/>
      <c r="GX33" s="967"/>
      <c r="GY33" s="967"/>
      <c r="GZ33" s="967"/>
      <c r="HA33" s="967"/>
      <c r="HB33" s="967"/>
      <c r="HC33" s="967"/>
      <c r="HD33" s="967"/>
      <c r="HE33" s="967"/>
      <c r="HF33" s="967"/>
      <c r="HG33" s="967"/>
      <c r="HH33" s="967"/>
      <c r="HI33" s="967"/>
      <c r="HJ33" s="967"/>
      <c r="HK33" s="967"/>
      <c r="HL33" s="967"/>
      <c r="HM33" s="964"/>
      <c r="HN33" s="964"/>
      <c r="HO33" s="964"/>
      <c r="HP33" s="964"/>
      <c r="HQ33" s="964"/>
      <c r="HR33" s="964"/>
      <c r="HS33" s="964"/>
      <c r="HT33" s="964"/>
      <c r="HU33" s="964"/>
      <c r="HV33" s="964"/>
      <c r="HW33" s="964"/>
      <c r="HX33" s="964"/>
      <c r="HY33" s="964"/>
      <c r="HZ33" s="964"/>
      <c r="IA33" s="964"/>
      <c r="IB33" s="964"/>
      <c r="IC33" s="964"/>
      <c r="ID33" s="964"/>
      <c r="IE33" s="964"/>
      <c r="IF33" s="964"/>
      <c r="IG33" s="964"/>
      <c r="IH33" s="964"/>
      <c r="II33" s="964"/>
      <c r="IJ33" s="964"/>
      <c r="IK33" s="964"/>
      <c r="IL33" s="964"/>
      <c r="IM33" s="964"/>
      <c r="IN33" s="964"/>
      <c r="IO33" s="964"/>
      <c r="IP33" s="964"/>
      <c r="IQ33" s="964"/>
      <c r="IR33" s="964"/>
      <c r="IS33" s="964"/>
      <c r="IT33" s="964"/>
      <c r="IU33" s="964"/>
      <c r="IV33" s="964"/>
      <c r="IW33" s="964"/>
      <c r="IX33" s="964"/>
      <c r="IY33" s="964"/>
      <c r="IZ33" s="964"/>
      <c r="JA33" s="964"/>
      <c r="JB33" s="964"/>
      <c r="JC33" s="964"/>
      <c r="JD33" s="964"/>
      <c r="JE33" s="964"/>
      <c r="JF33" s="964"/>
      <c r="JG33" s="964"/>
      <c r="JH33" s="964"/>
      <c r="JI33" s="967"/>
      <c r="JJ33" s="967"/>
      <c r="JK33" s="967"/>
      <c r="JL33" s="967"/>
      <c r="JM33" s="967"/>
      <c r="JN33" s="967"/>
      <c r="JO33" s="967"/>
      <c r="JP33" s="967"/>
      <c r="JQ33" s="967"/>
      <c r="JR33" s="967"/>
      <c r="JS33" s="967"/>
      <c r="JT33" s="967"/>
      <c r="JU33" s="967"/>
      <c r="JV33" s="967"/>
      <c r="JW33" s="967"/>
      <c r="JX33" s="967"/>
      <c r="JY33" s="967"/>
      <c r="JZ33" s="967"/>
      <c r="KA33" s="967"/>
      <c r="KB33" s="967"/>
      <c r="KC33" s="967"/>
      <c r="KD33" s="967"/>
      <c r="KE33" s="967"/>
      <c r="KF33" s="967"/>
      <c r="KG33" s="967"/>
      <c r="KH33" s="967"/>
      <c r="KI33" s="967"/>
      <c r="KJ33" s="967"/>
      <c r="KK33" s="967"/>
      <c r="KL33" s="967"/>
      <c r="KM33" s="967"/>
      <c r="KN33" s="967"/>
    </row>
    <row r="34" spans="1:300" hidden="1">
      <c r="A34" s="962" t="s">
        <v>316</v>
      </c>
      <c r="B34" s="962"/>
      <c r="C34" s="962"/>
      <c r="D34" s="962"/>
      <c r="E34" s="962"/>
      <c r="F34" s="962"/>
      <c r="G34" s="962"/>
      <c r="H34" s="357"/>
      <c r="I34" s="963" t="s">
        <v>282</v>
      </c>
      <c r="J34" s="963"/>
      <c r="K34" s="963"/>
      <c r="L34" s="963"/>
      <c r="M34" s="963"/>
      <c r="N34" s="963"/>
      <c r="O34" s="963"/>
      <c r="P34" s="963"/>
      <c r="Q34" s="963"/>
      <c r="R34" s="963"/>
      <c r="S34" s="963"/>
      <c r="T34" s="963"/>
      <c r="U34" s="963"/>
      <c r="V34" s="963"/>
      <c r="W34" s="963"/>
      <c r="X34" s="963"/>
      <c r="Y34" s="963"/>
      <c r="Z34" s="963"/>
      <c r="AA34" s="963"/>
      <c r="AB34" s="963"/>
      <c r="AC34" s="963"/>
      <c r="AD34" s="963"/>
      <c r="AE34" s="963"/>
      <c r="AF34" s="963"/>
      <c r="AG34" s="963"/>
      <c r="AH34" s="963"/>
      <c r="AI34" s="963"/>
      <c r="AJ34" s="963"/>
      <c r="AK34" s="963"/>
      <c r="AL34" s="963"/>
      <c r="AM34" s="963"/>
      <c r="AN34" s="963"/>
      <c r="AO34" s="963"/>
      <c r="AP34" s="963"/>
      <c r="AQ34" s="963"/>
      <c r="AR34" s="963"/>
      <c r="AS34" s="963"/>
      <c r="AT34" s="963"/>
      <c r="AU34" s="963"/>
      <c r="AV34" s="963"/>
      <c r="AW34" s="963"/>
      <c r="AX34" s="963"/>
      <c r="AY34" s="963"/>
      <c r="AZ34" s="963"/>
      <c r="BA34" s="963"/>
      <c r="BB34" s="963"/>
      <c r="BC34" s="963"/>
      <c r="BD34" s="963"/>
      <c r="BE34" s="963"/>
      <c r="BF34" s="963"/>
      <c r="BG34" s="963"/>
      <c r="BH34" s="358"/>
      <c r="BI34" s="964"/>
      <c r="BJ34" s="964"/>
      <c r="BK34" s="964"/>
      <c r="BL34" s="964"/>
      <c r="BM34" s="964"/>
      <c r="BN34" s="964"/>
      <c r="BO34" s="964"/>
      <c r="BP34" s="964"/>
      <c r="BQ34" s="964"/>
      <c r="BR34" s="964"/>
      <c r="BS34" s="964"/>
      <c r="BT34" s="964"/>
      <c r="BU34" s="964"/>
      <c r="BV34" s="964"/>
      <c r="BW34" s="964"/>
      <c r="BX34" s="964"/>
      <c r="BY34" s="964"/>
      <c r="BZ34" s="964"/>
      <c r="CA34" s="964"/>
      <c r="CB34" s="964"/>
      <c r="CC34" s="964"/>
      <c r="CD34" s="964"/>
      <c r="CE34" s="964"/>
      <c r="CF34" s="964"/>
      <c r="CG34" s="964"/>
      <c r="CH34" s="964"/>
      <c r="CI34" s="964"/>
      <c r="CJ34" s="964"/>
      <c r="CK34" s="964"/>
      <c r="CL34" s="964"/>
      <c r="CM34" s="964"/>
      <c r="CN34" s="964"/>
      <c r="CO34" s="964"/>
      <c r="CP34" s="964"/>
      <c r="CQ34" s="964"/>
      <c r="CR34" s="964"/>
      <c r="CS34" s="964"/>
      <c r="CT34" s="964"/>
      <c r="CU34" s="964"/>
      <c r="CV34" s="964"/>
      <c r="CW34" s="964"/>
      <c r="CX34" s="964"/>
      <c r="CY34" s="964"/>
      <c r="CZ34" s="964"/>
      <c r="DA34" s="964"/>
      <c r="DB34" s="964"/>
      <c r="DC34" s="964"/>
      <c r="DD34" s="964"/>
      <c r="DE34" s="967"/>
      <c r="DF34" s="967"/>
      <c r="DG34" s="967"/>
      <c r="DH34" s="967"/>
      <c r="DI34" s="967"/>
      <c r="DJ34" s="967"/>
      <c r="DK34" s="967"/>
      <c r="DL34" s="967"/>
      <c r="DM34" s="967"/>
      <c r="DN34" s="967"/>
      <c r="DO34" s="967"/>
      <c r="DP34" s="967"/>
      <c r="DQ34" s="967"/>
      <c r="DR34" s="967"/>
      <c r="DS34" s="967"/>
      <c r="DT34" s="967"/>
      <c r="DU34" s="967"/>
      <c r="DV34" s="967"/>
      <c r="DW34" s="967"/>
      <c r="DX34" s="967"/>
      <c r="DY34" s="967"/>
      <c r="DZ34" s="967"/>
      <c r="EA34" s="967"/>
      <c r="EB34" s="967"/>
      <c r="EC34" s="967"/>
      <c r="ED34" s="967"/>
      <c r="EE34" s="967"/>
      <c r="EF34" s="967"/>
      <c r="EG34" s="967"/>
      <c r="EH34" s="967"/>
      <c r="EI34" s="967"/>
      <c r="EJ34" s="967"/>
      <c r="EK34" s="964"/>
      <c r="EL34" s="964"/>
      <c r="EM34" s="964"/>
      <c r="EN34" s="964"/>
      <c r="EO34" s="964"/>
      <c r="EP34" s="964"/>
      <c r="EQ34" s="964"/>
      <c r="ER34" s="964"/>
      <c r="ES34" s="964"/>
      <c r="ET34" s="964"/>
      <c r="EU34" s="964"/>
      <c r="EV34" s="964"/>
      <c r="EW34" s="964"/>
      <c r="EX34" s="964"/>
      <c r="EY34" s="964"/>
      <c r="EZ34" s="964"/>
      <c r="FA34" s="964"/>
      <c r="FB34" s="964"/>
      <c r="FC34" s="964"/>
      <c r="FD34" s="964"/>
      <c r="FE34" s="964"/>
      <c r="FF34" s="964"/>
      <c r="FG34" s="964"/>
      <c r="FH34" s="964"/>
      <c r="FI34" s="964"/>
      <c r="FJ34" s="964"/>
      <c r="FK34" s="964"/>
      <c r="FL34" s="964"/>
      <c r="FM34" s="964"/>
      <c r="FN34" s="964"/>
      <c r="FO34" s="964"/>
      <c r="FP34" s="964"/>
      <c r="FQ34" s="964"/>
      <c r="FR34" s="964"/>
      <c r="FS34" s="964"/>
      <c r="FT34" s="964"/>
      <c r="FU34" s="964"/>
      <c r="FV34" s="964"/>
      <c r="FW34" s="964"/>
      <c r="FX34" s="964"/>
      <c r="FY34" s="964"/>
      <c r="FZ34" s="964"/>
      <c r="GA34" s="964"/>
      <c r="GB34" s="964"/>
      <c r="GC34" s="964"/>
      <c r="GD34" s="964"/>
      <c r="GE34" s="964"/>
      <c r="GF34" s="964"/>
      <c r="GG34" s="967"/>
      <c r="GH34" s="967"/>
      <c r="GI34" s="967"/>
      <c r="GJ34" s="967"/>
      <c r="GK34" s="967"/>
      <c r="GL34" s="967"/>
      <c r="GM34" s="967"/>
      <c r="GN34" s="967"/>
      <c r="GO34" s="967"/>
      <c r="GP34" s="967"/>
      <c r="GQ34" s="967"/>
      <c r="GR34" s="967"/>
      <c r="GS34" s="967"/>
      <c r="GT34" s="967"/>
      <c r="GU34" s="967"/>
      <c r="GV34" s="967"/>
      <c r="GW34" s="967"/>
      <c r="GX34" s="967"/>
      <c r="GY34" s="967"/>
      <c r="GZ34" s="967"/>
      <c r="HA34" s="967"/>
      <c r="HB34" s="967"/>
      <c r="HC34" s="967"/>
      <c r="HD34" s="967"/>
      <c r="HE34" s="967"/>
      <c r="HF34" s="967"/>
      <c r="HG34" s="967"/>
      <c r="HH34" s="967"/>
      <c r="HI34" s="967"/>
      <c r="HJ34" s="967"/>
      <c r="HK34" s="967"/>
      <c r="HL34" s="967"/>
      <c r="HM34" s="964"/>
      <c r="HN34" s="964"/>
      <c r="HO34" s="964"/>
      <c r="HP34" s="964"/>
      <c r="HQ34" s="964"/>
      <c r="HR34" s="964"/>
      <c r="HS34" s="964"/>
      <c r="HT34" s="964"/>
      <c r="HU34" s="964"/>
      <c r="HV34" s="964"/>
      <c r="HW34" s="964"/>
      <c r="HX34" s="964"/>
      <c r="HY34" s="964"/>
      <c r="HZ34" s="964"/>
      <c r="IA34" s="964"/>
      <c r="IB34" s="964"/>
      <c r="IC34" s="964"/>
      <c r="ID34" s="964"/>
      <c r="IE34" s="964"/>
      <c r="IF34" s="964"/>
      <c r="IG34" s="964"/>
      <c r="IH34" s="964"/>
      <c r="II34" s="964"/>
      <c r="IJ34" s="964"/>
      <c r="IK34" s="964"/>
      <c r="IL34" s="964"/>
      <c r="IM34" s="964"/>
      <c r="IN34" s="964"/>
      <c r="IO34" s="964"/>
      <c r="IP34" s="964"/>
      <c r="IQ34" s="964"/>
      <c r="IR34" s="964"/>
      <c r="IS34" s="964"/>
      <c r="IT34" s="964"/>
      <c r="IU34" s="964"/>
      <c r="IV34" s="964"/>
      <c r="IW34" s="964"/>
      <c r="IX34" s="964"/>
      <c r="IY34" s="964"/>
      <c r="IZ34" s="964"/>
      <c r="JA34" s="964"/>
      <c r="JB34" s="964"/>
      <c r="JC34" s="964"/>
      <c r="JD34" s="964"/>
      <c r="JE34" s="964"/>
      <c r="JF34" s="964"/>
      <c r="JG34" s="964"/>
      <c r="JH34" s="964"/>
      <c r="JI34" s="967"/>
      <c r="JJ34" s="967"/>
      <c r="JK34" s="967"/>
      <c r="JL34" s="967"/>
      <c r="JM34" s="967"/>
      <c r="JN34" s="967"/>
      <c r="JO34" s="967"/>
      <c r="JP34" s="967"/>
      <c r="JQ34" s="967"/>
      <c r="JR34" s="967"/>
      <c r="JS34" s="967"/>
      <c r="JT34" s="967"/>
      <c r="JU34" s="967"/>
      <c r="JV34" s="967"/>
      <c r="JW34" s="967"/>
      <c r="JX34" s="967"/>
      <c r="JY34" s="967"/>
      <c r="JZ34" s="967"/>
      <c r="KA34" s="967"/>
      <c r="KB34" s="967"/>
      <c r="KC34" s="967"/>
      <c r="KD34" s="967"/>
      <c r="KE34" s="967"/>
      <c r="KF34" s="967"/>
      <c r="KG34" s="967"/>
      <c r="KH34" s="967"/>
      <c r="KI34" s="967"/>
      <c r="KJ34" s="967"/>
      <c r="KK34" s="967"/>
      <c r="KL34" s="967"/>
      <c r="KM34" s="967"/>
      <c r="KN34" s="967"/>
    </row>
    <row r="35" spans="1:300">
      <c r="A35" s="962"/>
      <c r="B35" s="962"/>
      <c r="C35" s="962"/>
      <c r="D35" s="962"/>
      <c r="E35" s="962"/>
      <c r="F35" s="962"/>
      <c r="G35" s="962"/>
      <c r="H35" s="357"/>
      <c r="I35" s="981"/>
      <c r="J35" s="981"/>
      <c r="K35" s="981"/>
      <c r="L35" s="981"/>
      <c r="M35" s="981"/>
      <c r="N35" s="981"/>
      <c r="O35" s="981"/>
      <c r="P35" s="981"/>
      <c r="Q35" s="981"/>
      <c r="R35" s="981"/>
      <c r="S35" s="981"/>
      <c r="T35" s="981"/>
      <c r="U35" s="981"/>
      <c r="V35" s="981"/>
      <c r="W35" s="981"/>
      <c r="X35" s="981"/>
      <c r="Y35" s="981"/>
      <c r="Z35" s="981"/>
      <c r="AA35" s="981"/>
      <c r="AB35" s="981"/>
      <c r="AC35" s="981"/>
      <c r="AD35" s="981"/>
      <c r="AE35" s="981"/>
      <c r="AF35" s="981"/>
      <c r="AG35" s="981"/>
      <c r="AH35" s="981"/>
      <c r="AI35" s="981"/>
      <c r="AJ35" s="981"/>
      <c r="AK35" s="981"/>
      <c r="AL35" s="981"/>
      <c r="AM35" s="981"/>
      <c r="AN35" s="981"/>
      <c r="AO35" s="981"/>
      <c r="AP35" s="981"/>
      <c r="AQ35" s="981"/>
      <c r="AR35" s="981"/>
      <c r="AS35" s="981"/>
      <c r="AT35" s="981"/>
      <c r="AU35" s="981"/>
      <c r="AV35" s="981"/>
      <c r="AW35" s="981"/>
      <c r="AX35" s="981"/>
      <c r="AY35" s="981"/>
      <c r="AZ35" s="981"/>
      <c r="BA35" s="981"/>
      <c r="BB35" s="981"/>
      <c r="BC35" s="981"/>
      <c r="BD35" s="981"/>
      <c r="BE35" s="981"/>
      <c r="BF35" s="981"/>
      <c r="BG35" s="981"/>
      <c r="BH35" s="364"/>
      <c r="BI35" s="964"/>
      <c r="BJ35" s="964"/>
      <c r="BK35" s="964"/>
      <c r="BL35" s="964"/>
      <c r="BM35" s="964"/>
      <c r="BN35" s="964"/>
      <c r="BO35" s="964"/>
      <c r="BP35" s="964"/>
      <c r="BQ35" s="964"/>
      <c r="BR35" s="964"/>
      <c r="BS35" s="964"/>
      <c r="BT35" s="964"/>
      <c r="BU35" s="964"/>
      <c r="BV35" s="964"/>
      <c r="BW35" s="964"/>
      <c r="BX35" s="964"/>
      <c r="BY35" s="964"/>
      <c r="BZ35" s="964"/>
      <c r="CA35" s="964"/>
      <c r="CB35" s="964"/>
      <c r="CC35" s="964"/>
      <c r="CD35" s="964"/>
      <c r="CE35" s="964"/>
      <c r="CF35" s="964"/>
      <c r="CG35" s="964"/>
      <c r="CH35" s="964"/>
      <c r="CI35" s="964"/>
      <c r="CJ35" s="964"/>
      <c r="CK35" s="964"/>
      <c r="CL35" s="964"/>
      <c r="CM35" s="964"/>
      <c r="CN35" s="964"/>
      <c r="CO35" s="964"/>
      <c r="CP35" s="964"/>
      <c r="CQ35" s="964"/>
      <c r="CR35" s="964"/>
      <c r="CS35" s="964"/>
      <c r="CT35" s="964"/>
      <c r="CU35" s="964"/>
      <c r="CV35" s="964"/>
      <c r="CW35" s="964"/>
      <c r="CX35" s="964"/>
      <c r="CY35" s="964"/>
      <c r="CZ35" s="964"/>
      <c r="DA35" s="964"/>
      <c r="DB35" s="964"/>
      <c r="DC35" s="964"/>
      <c r="DD35" s="964"/>
      <c r="DE35" s="967"/>
      <c r="DF35" s="967"/>
      <c r="DG35" s="967"/>
      <c r="DH35" s="967"/>
      <c r="DI35" s="967"/>
      <c r="DJ35" s="967"/>
      <c r="DK35" s="967"/>
      <c r="DL35" s="967"/>
      <c r="DM35" s="967"/>
      <c r="DN35" s="967"/>
      <c r="DO35" s="967"/>
      <c r="DP35" s="967"/>
      <c r="DQ35" s="967"/>
      <c r="DR35" s="967"/>
      <c r="DS35" s="967"/>
      <c r="DT35" s="967"/>
      <c r="DU35" s="967"/>
      <c r="DV35" s="967"/>
      <c r="DW35" s="967"/>
      <c r="DX35" s="967"/>
      <c r="DY35" s="967"/>
      <c r="DZ35" s="967"/>
      <c r="EA35" s="967"/>
      <c r="EB35" s="967"/>
      <c r="EC35" s="967"/>
      <c r="ED35" s="967"/>
      <c r="EE35" s="967"/>
      <c r="EF35" s="967"/>
      <c r="EG35" s="967"/>
      <c r="EH35" s="967"/>
      <c r="EI35" s="967"/>
      <c r="EJ35" s="967"/>
      <c r="EK35" s="964"/>
      <c r="EL35" s="964"/>
      <c r="EM35" s="964"/>
      <c r="EN35" s="964"/>
      <c r="EO35" s="964"/>
      <c r="EP35" s="964"/>
      <c r="EQ35" s="964"/>
      <c r="ER35" s="964"/>
      <c r="ES35" s="964"/>
      <c r="ET35" s="964"/>
      <c r="EU35" s="964"/>
      <c r="EV35" s="964"/>
      <c r="EW35" s="964"/>
      <c r="EX35" s="964"/>
      <c r="EY35" s="964"/>
      <c r="EZ35" s="964"/>
      <c r="FA35" s="964"/>
      <c r="FB35" s="964"/>
      <c r="FC35" s="964"/>
      <c r="FD35" s="964"/>
      <c r="FE35" s="964"/>
      <c r="FF35" s="964"/>
      <c r="FG35" s="964"/>
      <c r="FH35" s="964"/>
      <c r="FI35" s="964"/>
      <c r="FJ35" s="964"/>
      <c r="FK35" s="964"/>
      <c r="FL35" s="964"/>
      <c r="FM35" s="964"/>
      <c r="FN35" s="964"/>
      <c r="FO35" s="964"/>
      <c r="FP35" s="964"/>
      <c r="FQ35" s="964"/>
      <c r="FR35" s="964"/>
      <c r="FS35" s="964"/>
      <c r="FT35" s="964"/>
      <c r="FU35" s="964"/>
      <c r="FV35" s="964"/>
      <c r="FW35" s="964"/>
      <c r="FX35" s="964"/>
      <c r="FY35" s="964"/>
      <c r="FZ35" s="964"/>
      <c r="GA35" s="964"/>
      <c r="GB35" s="964"/>
      <c r="GC35" s="964"/>
      <c r="GD35" s="964"/>
      <c r="GE35" s="964"/>
      <c r="GF35" s="964"/>
      <c r="GG35" s="967"/>
      <c r="GH35" s="967"/>
      <c r="GI35" s="967"/>
      <c r="GJ35" s="967"/>
      <c r="GK35" s="967"/>
      <c r="GL35" s="967"/>
      <c r="GM35" s="967"/>
      <c r="GN35" s="967"/>
      <c r="GO35" s="967"/>
      <c r="GP35" s="967"/>
      <c r="GQ35" s="967"/>
      <c r="GR35" s="967"/>
      <c r="GS35" s="967"/>
      <c r="GT35" s="967"/>
      <c r="GU35" s="967"/>
      <c r="GV35" s="967"/>
      <c r="GW35" s="967"/>
      <c r="GX35" s="967"/>
      <c r="GY35" s="967"/>
      <c r="GZ35" s="967"/>
      <c r="HA35" s="967"/>
      <c r="HB35" s="967"/>
      <c r="HC35" s="967"/>
      <c r="HD35" s="967"/>
      <c r="HE35" s="967"/>
      <c r="HF35" s="967"/>
      <c r="HG35" s="967"/>
      <c r="HH35" s="967"/>
      <c r="HI35" s="967"/>
      <c r="HJ35" s="967"/>
      <c r="HK35" s="967"/>
      <c r="HL35" s="967"/>
      <c r="HM35" s="964"/>
      <c r="HN35" s="964"/>
      <c r="HO35" s="964"/>
      <c r="HP35" s="964"/>
      <c r="HQ35" s="964"/>
      <c r="HR35" s="964"/>
      <c r="HS35" s="964"/>
      <c r="HT35" s="964"/>
      <c r="HU35" s="964"/>
      <c r="HV35" s="964"/>
      <c r="HW35" s="964"/>
      <c r="HX35" s="964"/>
      <c r="HY35" s="964"/>
      <c r="HZ35" s="964"/>
      <c r="IA35" s="964"/>
      <c r="IB35" s="964"/>
      <c r="IC35" s="964"/>
      <c r="ID35" s="964"/>
      <c r="IE35" s="964"/>
      <c r="IF35" s="964"/>
      <c r="IG35" s="964"/>
      <c r="IH35" s="964"/>
      <c r="II35" s="964"/>
      <c r="IJ35" s="964"/>
      <c r="IK35" s="964"/>
      <c r="IL35" s="964"/>
      <c r="IM35" s="964"/>
      <c r="IN35" s="964"/>
      <c r="IO35" s="964"/>
      <c r="IP35" s="964"/>
      <c r="IQ35" s="964"/>
      <c r="IR35" s="964"/>
      <c r="IS35" s="964"/>
      <c r="IT35" s="964"/>
      <c r="IU35" s="964"/>
      <c r="IV35" s="964"/>
      <c r="IW35" s="964"/>
      <c r="IX35" s="964"/>
      <c r="IY35" s="964"/>
      <c r="IZ35" s="964"/>
      <c r="JA35" s="964"/>
      <c r="JB35" s="964"/>
      <c r="JC35" s="964"/>
      <c r="JD35" s="964"/>
      <c r="JE35" s="964"/>
      <c r="JF35" s="964"/>
      <c r="JG35" s="964"/>
      <c r="JH35" s="964"/>
      <c r="JI35" s="967"/>
      <c r="JJ35" s="967"/>
      <c r="JK35" s="967"/>
      <c r="JL35" s="967"/>
      <c r="JM35" s="967"/>
      <c r="JN35" s="967"/>
      <c r="JO35" s="967"/>
      <c r="JP35" s="967"/>
      <c r="JQ35" s="967"/>
      <c r="JR35" s="967"/>
      <c r="JS35" s="967"/>
      <c r="JT35" s="967"/>
      <c r="JU35" s="967"/>
      <c r="JV35" s="967"/>
      <c r="JW35" s="967"/>
      <c r="JX35" s="967"/>
      <c r="JY35" s="967"/>
      <c r="JZ35" s="967"/>
      <c r="KA35" s="967"/>
      <c r="KB35" s="967"/>
      <c r="KC35" s="967"/>
      <c r="KD35" s="967"/>
      <c r="KE35" s="967"/>
      <c r="KF35" s="967"/>
      <c r="KG35" s="967"/>
      <c r="KH35" s="967"/>
      <c r="KI35" s="967"/>
      <c r="KJ35" s="967"/>
      <c r="KK35" s="967"/>
      <c r="KL35" s="967"/>
      <c r="KM35" s="967"/>
      <c r="KN35" s="967"/>
    </row>
    <row r="36" spans="1:300" s="356" customFormat="1">
      <c r="A36" s="952" t="s">
        <v>23</v>
      </c>
      <c r="B36" s="952"/>
      <c r="C36" s="952"/>
      <c r="D36" s="952"/>
      <c r="E36" s="952"/>
      <c r="F36" s="952"/>
      <c r="G36" s="952"/>
      <c r="H36" s="354"/>
      <c r="I36" s="978" t="s">
        <v>317</v>
      </c>
      <c r="J36" s="978"/>
      <c r="K36" s="978"/>
      <c r="L36" s="978"/>
      <c r="M36" s="978"/>
      <c r="N36" s="978"/>
      <c r="O36" s="978"/>
      <c r="P36" s="978"/>
      <c r="Q36" s="978"/>
      <c r="R36" s="978"/>
      <c r="S36" s="978"/>
      <c r="T36" s="978"/>
      <c r="U36" s="978"/>
      <c r="V36" s="978"/>
      <c r="W36" s="978"/>
      <c r="X36" s="978"/>
      <c r="Y36" s="978"/>
      <c r="Z36" s="978"/>
      <c r="AA36" s="978"/>
      <c r="AB36" s="978"/>
      <c r="AC36" s="978"/>
      <c r="AD36" s="978"/>
      <c r="AE36" s="978"/>
      <c r="AF36" s="978"/>
      <c r="AG36" s="978"/>
      <c r="AH36" s="978"/>
      <c r="AI36" s="978"/>
      <c r="AJ36" s="978"/>
      <c r="AK36" s="978"/>
      <c r="AL36" s="978"/>
      <c r="AM36" s="978"/>
      <c r="AN36" s="978"/>
      <c r="AO36" s="978"/>
      <c r="AP36" s="978"/>
      <c r="AQ36" s="978"/>
      <c r="AR36" s="978"/>
      <c r="AS36" s="978"/>
      <c r="AT36" s="978"/>
      <c r="AU36" s="978"/>
      <c r="AV36" s="978"/>
      <c r="AW36" s="978"/>
      <c r="AX36" s="978"/>
      <c r="AY36" s="978"/>
      <c r="AZ36" s="978"/>
      <c r="BA36" s="978"/>
      <c r="BB36" s="978"/>
      <c r="BC36" s="978"/>
      <c r="BD36" s="978"/>
      <c r="BE36" s="978"/>
      <c r="BF36" s="978"/>
      <c r="BG36" s="978"/>
      <c r="BH36" s="362"/>
      <c r="BI36" s="954"/>
      <c r="BJ36" s="954"/>
      <c r="BK36" s="954"/>
      <c r="BL36" s="954"/>
      <c r="BM36" s="954"/>
      <c r="BN36" s="954"/>
      <c r="BO36" s="954"/>
      <c r="BP36" s="954"/>
      <c r="BQ36" s="954"/>
      <c r="BR36" s="954"/>
      <c r="BS36" s="954"/>
      <c r="BT36" s="954"/>
      <c r="BU36" s="954"/>
      <c r="BV36" s="954"/>
      <c r="BW36" s="954"/>
      <c r="BX36" s="954"/>
      <c r="BY36" s="954"/>
      <c r="BZ36" s="954"/>
      <c r="CA36" s="954"/>
      <c r="CB36" s="954"/>
      <c r="CC36" s="954"/>
      <c r="CD36" s="954"/>
      <c r="CE36" s="954"/>
      <c r="CF36" s="954"/>
      <c r="CG36" s="954"/>
      <c r="CH36" s="954"/>
      <c r="CI36" s="954"/>
      <c r="CJ36" s="954"/>
      <c r="CK36" s="954"/>
      <c r="CL36" s="954"/>
      <c r="CM36" s="954"/>
      <c r="CN36" s="954"/>
      <c r="CO36" s="954"/>
      <c r="CP36" s="954"/>
      <c r="CQ36" s="954"/>
      <c r="CR36" s="954"/>
      <c r="CS36" s="954"/>
      <c r="CT36" s="954"/>
      <c r="CU36" s="954"/>
      <c r="CV36" s="954"/>
      <c r="CW36" s="954"/>
      <c r="CX36" s="954"/>
      <c r="CY36" s="954"/>
      <c r="CZ36" s="954"/>
      <c r="DA36" s="954"/>
      <c r="DB36" s="954"/>
      <c r="DC36" s="954"/>
      <c r="DD36" s="954"/>
      <c r="DE36" s="957"/>
      <c r="DF36" s="957"/>
      <c r="DG36" s="957"/>
      <c r="DH36" s="957"/>
      <c r="DI36" s="957"/>
      <c r="DJ36" s="957"/>
      <c r="DK36" s="957"/>
      <c r="DL36" s="957"/>
      <c r="DM36" s="957"/>
      <c r="DN36" s="957"/>
      <c r="DO36" s="957"/>
      <c r="DP36" s="957"/>
      <c r="DQ36" s="957"/>
      <c r="DR36" s="957"/>
      <c r="DS36" s="957"/>
      <c r="DT36" s="957"/>
      <c r="DU36" s="957"/>
      <c r="DV36" s="957"/>
      <c r="DW36" s="957"/>
      <c r="DX36" s="957"/>
      <c r="DY36" s="957"/>
      <c r="DZ36" s="957"/>
      <c r="EA36" s="957"/>
      <c r="EB36" s="957"/>
      <c r="EC36" s="957"/>
      <c r="ED36" s="957"/>
      <c r="EE36" s="957"/>
      <c r="EF36" s="957"/>
      <c r="EG36" s="957"/>
      <c r="EH36" s="957"/>
      <c r="EI36" s="957"/>
      <c r="EJ36" s="957"/>
      <c r="EK36" s="954"/>
      <c r="EL36" s="954"/>
      <c r="EM36" s="954"/>
      <c r="EN36" s="954"/>
      <c r="EO36" s="954"/>
      <c r="EP36" s="954"/>
      <c r="EQ36" s="954"/>
      <c r="ER36" s="954"/>
      <c r="ES36" s="954"/>
      <c r="ET36" s="954"/>
      <c r="EU36" s="954"/>
      <c r="EV36" s="954"/>
      <c r="EW36" s="954"/>
      <c r="EX36" s="954"/>
      <c r="EY36" s="954"/>
      <c r="EZ36" s="954"/>
      <c r="FA36" s="954"/>
      <c r="FB36" s="954"/>
      <c r="FC36" s="954"/>
      <c r="FD36" s="954"/>
      <c r="FE36" s="954"/>
      <c r="FF36" s="954"/>
      <c r="FG36" s="954"/>
      <c r="FH36" s="954"/>
      <c r="FI36" s="954"/>
      <c r="FJ36" s="954"/>
      <c r="FK36" s="954"/>
      <c r="FL36" s="954"/>
      <c r="FM36" s="954"/>
      <c r="FN36" s="954"/>
      <c r="FO36" s="954"/>
      <c r="FP36" s="954"/>
      <c r="FQ36" s="954"/>
      <c r="FR36" s="954"/>
      <c r="FS36" s="954"/>
      <c r="FT36" s="954"/>
      <c r="FU36" s="954"/>
      <c r="FV36" s="954"/>
      <c r="FW36" s="954"/>
      <c r="FX36" s="954"/>
      <c r="FY36" s="954"/>
      <c r="FZ36" s="954"/>
      <c r="GA36" s="954"/>
      <c r="GB36" s="954"/>
      <c r="GC36" s="954"/>
      <c r="GD36" s="954"/>
      <c r="GE36" s="954"/>
      <c r="GF36" s="954"/>
      <c r="GG36" s="957"/>
      <c r="GH36" s="957"/>
      <c r="GI36" s="957"/>
      <c r="GJ36" s="957"/>
      <c r="GK36" s="957"/>
      <c r="GL36" s="957"/>
      <c r="GM36" s="957"/>
      <c r="GN36" s="957"/>
      <c r="GO36" s="957"/>
      <c r="GP36" s="957"/>
      <c r="GQ36" s="957"/>
      <c r="GR36" s="957"/>
      <c r="GS36" s="957"/>
      <c r="GT36" s="957"/>
      <c r="GU36" s="957"/>
      <c r="GV36" s="957"/>
      <c r="GW36" s="957"/>
      <c r="GX36" s="957"/>
      <c r="GY36" s="957"/>
      <c r="GZ36" s="957"/>
      <c r="HA36" s="957"/>
      <c r="HB36" s="957"/>
      <c r="HC36" s="957"/>
      <c r="HD36" s="957"/>
      <c r="HE36" s="957"/>
      <c r="HF36" s="957"/>
      <c r="HG36" s="957"/>
      <c r="HH36" s="957"/>
      <c r="HI36" s="957"/>
      <c r="HJ36" s="957"/>
      <c r="HK36" s="957"/>
      <c r="HL36" s="957"/>
      <c r="HM36" s="954"/>
      <c r="HN36" s="954"/>
      <c r="HO36" s="954"/>
      <c r="HP36" s="954"/>
      <c r="HQ36" s="954"/>
      <c r="HR36" s="954"/>
      <c r="HS36" s="954"/>
      <c r="HT36" s="954"/>
      <c r="HU36" s="954"/>
      <c r="HV36" s="954"/>
      <c r="HW36" s="954"/>
      <c r="HX36" s="954"/>
      <c r="HY36" s="954"/>
      <c r="HZ36" s="954"/>
      <c r="IA36" s="954"/>
      <c r="IB36" s="954"/>
      <c r="IC36" s="954"/>
      <c r="ID36" s="954"/>
      <c r="IE36" s="954"/>
      <c r="IF36" s="954"/>
      <c r="IG36" s="954"/>
      <c r="IH36" s="954"/>
      <c r="II36" s="954"/>
      <c r="IJ36" s="954"/>
      <c r="IK36" s="954"/>
      <c r="IL36" s="954"/>
      <c r="IM36" s="954"/>
      <c r="IN36" s="954"/>
      <c r="IO36" s="954"/>
      <c r="IP36" s="954"/>
      <c r="IQ36" s="954"/>
      <c r="IR36" s="954"/>
      <c r="IS36" s="954"/>
      <c r="IT36" s="954"/>
      <c r="IU36" s="954"/>
      <c r="IV36" s="954"/>
      <c r="IW36" s="954"/>
      <c r="IX36" s="954"/>
      <c r="IY36" s="954"/>
      <c r="IZ36" s="954"/>
      <c r="JA36" s="954"/>
      <c r="JB36" s="954"/>
      <c r="JC36" s="954"/>
      <c r="JD36" s="954"/>
      <c r="JE36" s="954"/>
      <c r="JF36" s="954"/>
      <c r="JG36" s="954"/>
      <c r="JH36" s="954"/>
      <c r="JI36" s="957"/>
      <c r="JJ36" s="957"/>
      <c r="JK36" s="957"/>
      <c r="JL36" s="957"/>
      <c r="JM36" s="957"/>
      <c r="JN36" s="957"/>
      <c r="JO36" s="957"/>
      <c r="JP36" s="957"/>
      <c r="JQ36" s="957"/>
      <c r="JR36" s="957"/>
      <c r="JS36" s="957"/>
      <c r="JT36" s="957"/>
      <c r="JU36" s="957"/>
      <c r="JV36" s="957"/>
      <c r="JW36" s="957"/>
      <c r="JX36" s="957"/>
      <c r="JY36" s="957"/>
      <c r="JZ36" s="957"/>
      <c r="KA36" s="957"/>
      <c r="KB36" s="957"/>
      <c r="KC36" s="957"/>
      <c r="KD36" s="957"/>
      <c r="KE36" s="957"/>
      <c r="KF36" s="957"/>
      <c r="KG36" s="957"/>
      <c r="KH36" s="957"/>
      <c r="KI36" s="957"/>
      <c r="KJ36" s="957"/>
      <c r="KK36" s="957"/>
      <c r="KL36" s="957"/>
      <c r="KM36" s="957"/>
      <c r="KN36" s="957"/>
    </row>
    <row r="37" spans="1:300">
      <c r="A37" s="977"/>
      <c r="B37" s="977"/>
      <c r="C37" s="977"/>
      <c r="D37" s="977"/>
      <c r="E37" s="977"/>
      <c r="F37" s="977"/>
      <c r="G37" s="977"/>
      <c r="H37" s="357"/>
      <c r="I37" s="970"/>
      <c r="J37" s="970"/>
      <c r="K37" s="970"/>
      <c r="L37" s="970"/>
      <c r="M37" s="970"/>
      <c r="N37" s="970"/>
      <c r="O37" s="970"/>
      <c r="P37" s="970"/>
      <c r="Q37" s="970"/>
      <c r="R37" s="970"/>
      <c r="S37" s="970"/>
      <c r="T37" s="970"/>
      <c r="U37" s="970"/>
      <c r="V37" s="970"/>
      <c r="W37" s="970"/>
      <c r="X37" s="970"/>
      <c r="Y37" s="970"/>
      <c r="Z37" s="970"/>
      <c r="AA37" s="970"/>
      <c r="AB37" s="970"/>
      <c r="AC37" s="970"/>
      <c r="AD37" s="970"/>
      <c r="AE37" s="970"/>
      <c r="AF37" s="970"/>
      <c r="AG37" s="970"/>
      <c r="AH37" s="970"/>
      <c r="AI37" s="970"/>
      <c r="AJ37" s="970"/>
      <c r="AK37" s="970"/>
      <c r="AL37" s="970"/>
      <c r="AM37" s="970"/>
      <c r="AN37" s="970"/>
      <c r="AO37" s="970"/>
      <c r="AP37" s="970"/>
      <c r="AQ37" s="970"/>
      <c r="AR37" s="970"/>
      <c r="AS37" s="970"/>
      <c r="AT37" s="970"/>
      <c r="AU37" s="970"/>
      <c r="AV37" s="970"/>
      <c r="AW37" s="970"/>
      <c r="AX37" s="970"/>
      <c r="AY37" s="970"/>
      <c r="AZ37" s="970"/>
      <c r="BA37" s="970"/>
      <c r="BB37" s="970"/>
      <c r="BC37" s="970"/>
      <c r="BD37" s="970"/>
      <c r="BE37" s="970"/>
      <c r="BF37" s="970"/>
      <c r="BG37" s="970"/>
      <c r="BH37" s="361"/>
      <c r="BI37" s="964"/>
      <c r="BJ37" s="964"/>
      <c r="BK37" s="964"/>
      <c r="BL37" s="964"/>
      <c r="BM37" s="964"/>
      <c r="BN37" s="964"/>
      <c r="BO37" s="964"/>
      <c r="BP37" s="964"/>
      <c r="BQ37" s="964"/>
      <c r="BR37" s="964"/>
      <c r="BS37" s="964"/>
      <c r="BT37" s="964"/>
      <c r="BU37" s="964"/>
      <c r="BV37" s="964"/>
      <c r="BW37" s="964"/>
      <c r="BX37" s="964"/>
      <c r="BY37" s="964"/>
      <c r="BZ37" s="964"/>
      <c r="CA37" s="964"/>
      <c r="CB37" s="964"/>
      <c r="CC37" s="964"/>
      <c r="CD37" s="964"/>
      <c r="CE37" s="964"/>
      <c r="CF37" s="964"/>
      <c r="CG37" s="964"/>
      <c r="CH37" s="964"/>
      <c r="CI37" s="964"/>
      <c r="CJ37" s="964"/>
      <c r="CK37" s="964"/>
      <c r="CL37" s="964"/>
      <c r="CM37" s="964"/>
      <c r="CN37" s="964"/>
      <c r="CO37" s="964"/>
      <c r="CP37" s="964"/>
      <c r="CQ37" s="964"/>
      <c r="CR37" s="964"/>
      <c r="CS37" s="964"/>
      <c r="CT37" s="964"/>
      <c r="CU37" s="964"/>
      <c r="CV37" s="964"/>
      <c r="CW37" s="964"/>
      <c r="CX37" s="964"/>
      <c r="CY37" s="964"/>
      <c r="CZ37" s="964"/>
      <c r="DA37" s="964"/>
      <c r="DB37" s="964"/>
      <c r="DC37" s="964"/>
      <c r="DD37" s="964"/>
      <c r="DE37" s="967"/>
      <c r="DF37" s="967"/>
      <c r="DG37" s="967"/>
      <c r="DH37" s="967"/>
      <c r="DI37" s="967"/>
      <c r="DJ37" s="967"/>
      <c r="DK37" s="967"/>
      <c r="DL37" s="967"/>
      <c r="DM37" s="967"/>
      <c r="DN37" s="967"/>
      <c r="DO37" s="967"/>
      <c r="DP37" s="967"/>
      <c r="DQ37" s="967"/>
      <c r="DR37" s="967"/>
      <c r="DS37" s="967"/>
      <c r="DT37" s="967"/>
      <c r="DU37" s="967"/>
      <c r="DV37" s="967"/>
      <c r="DW37" s="967"/>
      <c r="DX37" s="967"/>
      <c r="DY37" s="967"/>
      <c r="DZ37" s="967"/>
      <c r="EA37" s="967"/>
      <c r="EB37" s="967"/>
      <c r="EC37" s="967"/>
      <c r="ED37" s="967"/>
      <c r="EE37" s="967"/>
      <c r="EF37" s="967"/>
      <c r="EG37" s="967"/>
      <c r="EH37" s="967"/>
      <c r="EI37" s="967"/>
      <c r="EJ37" s="967"/>
      <c r="EK37" s="964"/>
      <c r="EL37" s="964"/>
      <c r="EM37" s="964"/>
      <c r="EN37" s="964"/>
      <c r="EO37" s="964"/>
      <c r="EP37" s="964"/>
      <c r="EQ37" s="964"/>
      <c r="ER37" s="964"/>
      <c r="ES37" s="964"/>
      <c r="ET37" s="964"/>
      <c r="EU37" s="964"/>
      <c r="EV37" s="964"/>
      <c r="EW37" s="964"/>
      <c r="EX37" s="964"/>
      <c r="EY37" s="964"/>
      <c r="EZ37" s="964"/>
      <c r="FA37" s="964"/>
      <c r="FB37" s="964"/>
      <c r="FC37" s="964"/>
      <c r="FD37" s="964"/>
      <c r="FE37" s="964"/>
      <c r="FF37" s="964"/>
      <c r="FG37" s="964"/>
      <c r="FH37" s="964"/>
      <c r="FI37" s="964"/>
      <c r="FJ37" s="964"/>
      <c r="FK37" s="964"/>
      <c r="FL37" s="964"/>
      <c r="FM37" s="964"/>
      <c r="FN37" s="964"/>
      <c r="FO37" s="964"/>
      <c r="FP37" s="964"/>
      <c r="FQ37" s="964"/>
      <c r="FR37" s="964"/>
      <c r="FS37" s="964"/>
      <c r="FT37" s="964"/>
      <c r="FU37" s="964"/>
      <c r="FV37" s="964"/>
      <c r="FW37" s="964"/>
      <c r="FX37" s="964"/>
      <c r="FY37" s="964"/>
      <c r="FZ37" s="964"/>
      <c r="GA37" s="964"/>
      <c r="GB37" s="964"/>
      <c r="GC37" s="964"/>
      <c r="GD37" s="964"/>
      <c r="GE37" s="964"/>
      <c r="GF37" s="964"/>
      <c r="GG37" s="967"/>
      <c r="GH37" s="967"/>
      <c r="GI37" s="967"/>
      <c r="GJ37" s="967"/>
      <c r="GK37" s="967"/>
      <c r="GL37" s="967"/>
      <c r="GM37" s="967"/>
      <c r="GN37" s="967"/>
      <c r="GO37" s="967"/>
      <c r="GP37" s="967"/>
      <c r="GQ37" s="967"/>
      <c r="GR37" s="967"/>
      <c r="GS37" s="967"/>
      <c r="GT37" s="967"/>
      <c r="GU37" s="967"/>
      <c r="GV37" s="967"/>
      <c r="GW37" s="967"/>
      <c r="GX37" s="967"/>
      <c r="GY37" s="967"/>
      <c r="GZ37" s="967"/>
      <c r="HA37" s="967"/>
      <c r="HB37" s="967"/>
      <c r="HC37" s="967"/>
      <c r="HD37" s="967"/>
      <c r="HE37" s="967"/>
      <c r="HF37" s="967"/>
      <c r="HG37" s="967"/>
      <c r="HH37" s="967"/>
      <c r="HI37" s="967"/>
      <c r="HJ37" s="967"/>
      <c r="HK37" s="967"/>
      <c r="HL37" s="967"/>
      <c r="HM37" s="964"/>
      <c r="HN37" s="964"/>
      <c r="HO37" s="964"/>
      <c r="HP37" s="964"/>
      <c r="HQ37" s="964"/>
      <c r="HR37" s="964"/>
      <c r="HS37" s="964"/>
      <c r="HT37" s="964"/>
      <c r="HU37" s="964"/>
      <c r="HV37" s="964"/>
      <c r="HW37" s="964"/>
      <c r="HX37" s="964"/>
      <c r="HY37" s="964"/>
      <c r="HZ37" s="964"/>
      <c r="IA37" s="964"/>
      <c r="IB37" s="964"/>
      <c r="IC37" s="964"/>
      <c r="ID37" s="964"/>
      <c r="IE37" s="964"/>
      <c r="IF37" s="964"/>
      <c r="IG37" s="964"/>
      <c r="IH37" s="964"/>
      <c r="II37" s="964"/>
      <c r="IJ37" s="964"/>
      <c r="IK37" s="964"/>
      <c r="IL37" s="964"/>
      <c r="IM37" s="964"/>
      <c r="IN37" s="964"/>
      <c r="IO37" s="964"/>
      <c r="IP37" s="964"/>
      <c r="IQ37" s="964"/>
      <c r="IR37" s="964"/>
      <c r="IS37" s="964"/>
      <c r="IT37" s="964"/>
      <c r="IU37" s="964"/>
      <c r="IV37" s="964"/>
      <c r="IW37" s="964"/>
      <c r="IX37" s="964"/>
      <c r="IY37" s="964"/>
      <c r="IZ37" s="964"/>
      <c r="JA37" s="964"/>
      <c r="JB37" s="964"/>
      <c r="JC37" s="964"/>
      <c r="JD37" s="964"/>
      <c r="JE37" s="964"/>
      <c r="JF37" s="964"/>
      <c r="JG37" s="964"/>
      <c r="JH37" s="964"/>
      <c r="JI37" s="967"/>
      <c r="JJ37" s="967"/>
      <c r="JK37" s="967"/>
      <c r="JL37" s="967"/>
      <c r="JM37" s="967"/>
      <c r="JN37" s="967"/>
      <c r="JO37" s="967"/>
      <c r="JP37" s="967"/>
      <c r="JQ37" s="967"/>
      <c r="JR37" s="967"/>
      <c r="JS37" s="967"/>
      <c r="JT37" s="967"/>
      <c r="JU37" s="967"/>
      <c r="JV37" s="967"/>
      <c r="JW37" s="967"/>
      <c r="JX37" s="967"/>
      <c r="JY37" s="967"/>
      <c r="JZ37" s="967"/>
      <c r="KA37" s="967"/>
      <c r="KB37" s="967"/>
      <c r="KC37" s="967"/>
      <c r="KD37" s="967"/>
      <c r="KE37" s="967"/>
      <c r="KF37" s="967"/>
      <c r="KG37" s="967"/>
      <c r="KH37" s="967"/>
      <c r="KI37" s="967"/>
      <c r="KJ37" s="967"/>
      <c r="KK37" s="967"/>
      <c r="KL37" s="967"/>
      <c r="KM37" s="967"/>
      <c r="KN37" s="967"/>
    </row>
    <row r="39" spans="1:300">
      <c r="D39" s="346" t="s">
        <v>109</v>
      </c>
    </row>
    <row r="40" spans="1:300" s="365" customFormat="1">
      <c r="D40" s="982" t="s">
        <v>110</v>
      </c>
      <c r="E40" s="982"/>
      <c r="F40" s="982"/>
      <c r="G40" s="983" t="s">
        <v>283</v>
      </c>
      <c r="H40" s="983"/>
      <c r="I40" s="983"/>
      <c r="J40" s="983"/>
      <c r="K40" s="983"/>
      <c r="L40" s="983"/>
      <c r="M40" s="983"/>
      <c r="N40" s="983"/>
      <c r="O40" s="983"/>
      <c r="P40" s="983"/>
      <c r="Q40" s="983"/>
      <c r="R40" s="983"/>
      <c r="S40" s="983"/>
      <c r="T40" s="983"/>
      <c r="U40" s="983"/>
      <c r="V40" s="983"/>
      <c r="W40" s="983"/>
      <c r="X40" s="983"/>
      <c r="Y40" s="983"/>
      <c r="Z40" s="983"/>
      <c r="AA40" s="983"/>
      <c r="AB40" s="983"/>
      <c r="AC40" s="983"/>
      <c r="AD40" s="983"/>
      <c r="AE40" s="983"/>
      <c r="AF40" s="983"/>
      <c r="AG40" s="983"/>
      <c r="AH40" s="983"/>
      <c r="AI40" s="983"/>
      <c r="AJ40" s="983"/>
      <c r="AK40" s="983"/>
      <c r="AL40" s="983"/>
      <c r="AM40" s="983"/>
      <c r="AN40" s="983"/>
      <c r="AO40" s="983"/>
      <c r="AP40" s="983"/>
      <c r="AQ40" s="983"/>
      <c r="AR40" s="983"/>
      <c r="AS40" s="983"/>
      <c r="AT40" s="983"/>
      <c r="AU40" s="983"/>
      <c r="AV40" s="983"/>
      <c r="AW40" s="983"/>
      <c r="AX40" s="983"/>
      <c r="AY40" s="983"/>
      <c r="AZ40" s="983"/>
      <c r="BA40" s="983"/>
      <c r="BB40" s="983"/>
      <c r="BC40" s="983"/>
      <c r="BD40" s="983"/>
      <c r="BE40" s="983"/>
      <c r="BF40" s="983"/>
      <c r="BG40" s="983"/>
      <c r="BH40" s="983"/>
      <c r="BI40" s="983"/>
      <c r="BJ40" s="983"/>
      <c r="BK40" s="983"/>
      <c r="BL40" s="983"/>
      <c r="BM40" s="983"/>
      <c r="BN40" s="983"/>
      <c r="BO40" s="983"/>
      <c r="BP40" s="983"/>
      <c r="BQ40" s="983"/>
      <c r="BR40" s="983"/>
      <c r="BS40" s="983"/>
      <c r="BT40" s="983"/>
      <c r="BU40" s="983"/>
      <c r="BV40" s="983"/>
      <c r="BW40" s="983"/>
      <c r="BX40" s="983"/>
      <c r="BY40" s="983"/>
      <c r="BZ40" s="983"/>
      <c r="CA40" s="983"/>
      <c r="CB40" s="983"/>
      <c r="CC40" s="983"/>
      <c r="CD40" s="983"/>
      <c r="CE40" s="983"/>
      <c r="CF40" s="983"/>
      <c r="CG40" s="983"/>
      <c r="CH40" s="983"/>
      <c r="CI40" s="983"/>
      <c r="CJ40" s="983"/>
      <c r="CK40" s="983"/>
      <c r="CL40" s="983"/>
      <c r="CM40" s="983"/>
      <c r="CN40" s="983"/>
      <c r="CO40" s="983"/>
      <c r="CP40" s="983"/>
      <c r="CQ40" s="983"/>
      <c r="CR40" s="983"/>
      <c r="CS40" s="983"/>
      <c r="CT40" s="983"/>
      <c r="CU40" s="983"/>
      <c r="CV40" s="983"/>
      <c r="CW40" s="983"/>
      <c r="CX40" s="983"/>
      <c r="CY40" s="983"/>
      <c r="CZ40" s="983"/>
      <c r="DA40" s="983"/>
      <c r="DB40" s="983"/>
      <c r="DC40" s="983"/>
      <c r="DD40" s="983"/>
      <c r="DE40" s="983"/>
      <c r="DF40" s="983"/>
      <c r="DG40" s="983"/>
      <c r="DH40" s="983"/>
      <c r="DI40" s="983"/>
      <c r="DJ40" s="983"/>
      <c r="DK40" s="983"/>
      <c r="DL40" s="983"/>
      <c r="DM40" s="983"/>
      <c r="DN40" s="983"/>
      <c r="DO40" s="983"/>
      <c r="DP40" s="983"/>
      <c r="DQ40" s="983"/>
      <c r="DR40" s="983"/>
      <c r="DS40" s="983"/>
      <c r="DT40" s="983"/>
      <c r="DU40" s="983"/>
      <c r="DV40" s="983"/>
      <c r="DW40" s="983"/>
      <c r="DX40" s="983"/>
      <c r="DY40" s="983"/>
      <c r="DZ40" s="983"/>
      <c r="EA40" s="983"/>
      <c r="EB40" s="983"/>
      <c r="EC40" s="983"/>
      <c r="ED40" s="983"/>
      <c r="EE40" s="983"/>
      <c r="EF40" s="983"/>
      <c r="EG40" s="983"/>
      <c r="EH40" s="983"/>
      <c r="EI40" s="983"/>
      <c r="EJ40" s="983"/>
      <c r="EK40" s="983"/>
      <c r="EL40" s="983"/>
      <c r="EM40" s="983"/>
      <c r="EN40" s="983"/>
      <c r="EO40" s="983"/>
      <c r="EP40" s="983"/>
      <c r="EQ40" s="983"/>
      <c r="ER40" s="983"/>
      <c r="ES40" s="983"/>
      <c r="ET40" s="983"/>
      <c r="EU40" s="983"/>
      <c r="EV40" s="983"/>
      <c r="EW40" s="983"/>
      <c r="EX40" s="983"/>
      <c r="EY40" s="983"/>
      <c r="EZ40" s="983"/>
      <c r="FA40" s="983"/>
      <c r="FB40" s="983"/>
      <c r="FC40" s="983"/>
      <c r="FD40" s="983"/>
      <c r="FE40" s="983"/>
      <c r="FF40" s="983"/>
      <c r="FG40" s="983"/>
      <c r="FH40" s="983"/>
      <c r="FI40" s="983"/>
      <c r="FJ40" s="983"/>
      <c r="FK40" s="983"/>
      <c r="FL40" s="983"/>
      <c r="FM40" s="983"/>
      <c r="FN40" s="983"/>
      <c r="FO40" s="983"/>
      <c r="FP40" s="983"/>
      <c r="FQ40" s="983"/>
      <c r="FR40" s="983"/>
      <c r="FS40" s="983"/>
      <c r="FT40" s="983"/>
      <c r="FU40" s="983"/>
      <c r="FV40" s="983"/>
      <c r="FW40" s="983"/>
      <c r="FX40" s="983"/>
      <c r="FY40" s="983"/>
      <c r="FZ40" s="983"/>
      <c r="GA40" s="983"/>
      <c r="GB40" s="983"/>
      <c r="GC40" s="983"/>
      <c r="GD40" s="983"/>
      <c r="GE40" s="983"/>
      <c r="GF40" s="983"/>
      <c r="GG40" s="983"/>
      <c r="GH40" s="983"/>
      <c r="GI40" s="983"/>
      <c r="GJ40" s="983"/>
      <c r="GK40" s="983"/>
      <c r="GL40" s="983"/>
      <c r="GM40" s="983"/>
      <c r="GN40" s="983"/>
      <c r="GO40" s="983"/>
      <c r="GP40" s="983"/>
      <c r="GQ40" s="983"/>
      <c r="GR40" s="983"/>
      <c r="GS40" s="983"/>
      <c r="GT40" s="983"/>
      <c r="GU40" s="983"/>
      <c r="GV40" s="983"/>
      <c r="GW40" s="983"/>
      <c r="GX40" s="983"/>
      <c r="GY40" s="983"/>
      <c r="GZ40" s="983"/>
      <c r="HA40" s="983"/>
      <c r="HB40" s="983"/>
      <c r="HC40" s="983"/>
      <c r="HD40" s="983"/>
      <c r="HE40" s="983"/>
      <c r="HF40" s="983"/>
      <c r="HG40" s="983"/>
      <c r="HH40" s="983"/>
      <c r="HI40" s="983"/>
      <c r="HJ40" s="983"/>
      <c r="HK40" s="983"/>
      <c r="HL40" s="983"/>
      <c r="HM40" s="983"/>
      <c r="HN40" s="983"/>
      <c r="HO40" s="983"/>
      <c r="HP40" s="983"/>
      <c r="HQ40" s="983"/>
      <c r="HR40" s="983"/>
      <c r="HS40" s="983"/>
      <c r="HT40" s="983"/>
      <c r="HU40" s="983"/>
      <c r="HV40" s="983"/>
      <c r="HW40" s="983"/>
      <c r="HX40" s="983"/>
      <c r="HY40" s="983"/>
      <c r="HZ40" s="983"/>
      <c r="IA40" s="983"/>
      <c r="IB40" s="983"/>
      <c r="IC40" s="366"/>
      <c r="ID40" s="366"/>
      <c r="IE40" s="366"/>
      <c r="IF40" s="366"/>
      <c r="IG40" s="366"/>
      <c r="IH40" s="366"/>
      <c r="II40" s="366"/>
      <c r="IJ40" s="366"/>
      <c r="IK40" s="366"/>
      <c r="IL40" s="366"/>
      <c r="IM40" s="366"/>
      <c r="IN40" s="366"/>
      <c r="IO40" s="366"/>
      <c r="IP40" s="366"/>
      <c r="IQ40" s="366"/>
      <c r="IR40" s="366"/>
    </row>
    <row r="41" spans="1:300" s="365" customFormat="1">
      <c r="D41" s="982" t="s">
        <v>112</v>
      </c>
      <c r="E41" s="982"/>
      <c r="F41" s="982"/>
      <c r="G41" s="983" t="s">
        <v>318</v>
      </c>
      <c r="H41" s="983"/>
      <c r="I41" s="983"/>
      <c r="J41" s="983"/>
      <c r="K41" s="983"/>
      <c r="L41" s="983"/>
      <c r="M41" s="983"/>
      <c r="N41" s="983"/>
      <c r="O41" s="983"/>
      <c r="P41" s="983"/>
      <c r="Q41" s="983"/>
      <c r="R41" s="983"/>
      <c r="S41" s="983"/>
      <c r="T41" s="983"/>
      <c r="U41" s="983"/>
      <c r="V41" s="983"/>
      <c r="W41" s="983"/>
      <c r="X41" s="983"/>
      <c r="Y41" s="983"/>
      <c r="Z41" s="983"/>
      <c r="AA41" s="983"/>
      <c r="AB41" s="983"/>
      <c r="AC41" s="983"/>
      <c r="AD41" s="983"/>
      <c r="AE41" s="983"/>
      <c r="AF41" s="983"/>
      <c r="AG41" s="983"/>
      <c r="AH41" s="983"/>
      <c r="AI41" s="983"/>
      <c r="AJ41" s="983"/>
      <c r="AK41" s="983"/>
      <c r="AL41" s="983"/>
      <c r="AM41" s="983"/>
      <c r="AN41" s="983"/>
      <c r="AO41" s="983"/>
      <c r="AP41" s="983"/>
      <c r="AQ41" s="983"/>
      <c r="AR41" s="983"/>
      <c r="AS41" s="983"/>
      <c r="AT41" s="983"/>
      <c r="AU41" s="983"/>
      <c r="AV41" s="983"/>
      <c r="AW41" s="983"/>
      <c r="AX41" s="983"/>
      <c r="AY41" s="983"/>
      <c r="AZ41" s="983"/>
      <c r="BA41" s="983"/>
      <c r="BB41" s="983"/>
      <c r="BC41" s="983"/>
      <c r="BD41" s="983"/>
      <c r="BE41" s="983"/>
      <c r="BF41" s="983"/>
      <c r="BG41" s="983"/>
      <c r="BH41" s="983"/>
      <c r="BI41" s="983"/>
      <c r="BJ41" s="983"/>
      <c r="BK41" s="983"/>
      <c r="BL41" s="983"/>
      <c r="BM41" s="983"/>
      <c r="BN41" s="983"/>
      <c r="BO41" s="983"/>
      <c r="BP41" s="983"/>
      <c r="BQ41" s="983"/>
      <c r="BR41" s="983"/>
      <c r="BS41" s="983"/>
      <c r="BT41" s="983"/>
      <c r="BU41" s="983"/>
      <c r="BV41" s="983"/>
      <c r="BW41" s="983"/>
      <c r="BX41" s="983"/>
      <c r="BY41" s="983"/>
      <c r="BZ41" s="983"/>
      <c r="CA41" s="983"/>
      <c r="CB41" s="983"/>
      <c r="CC41" s="983"/>
      <c r="CD41" s="983"/>
      <c r="CE41" s="983"/>
      <c r="CF41" s="983"/>
      <c r="CG41" s="983"/>
      <c r="CH41" s="983"/>
      <c r="CI41" s="983"/>
      <c r="CJ41" s="983"/>
      <c r="CK41" s="983"/>
      <c r="CL41" s="983"/>
      <c r="CM41" s="983"/>
      <c r="CN41" s="983"/>
      <c r="CO41" s="983"/>
      <c r="CP41" s="983"/>
      <c r="CQ41" s="983"/>
      <c r="CR41" s="983"/>
      <c r="CS41" s="983"/>
      <c r="CT41" s="983"/>
      <c r="CU41" s="983"/>
      <c r="CV41" s="983"/>
      <c r="CW41" s="983"/>
      <c r="CX41" s="983"/>
      <c r="CY41" s="983"/>
      <c r="CZ41" s="983"/>
      <c r="DA41" s="983"/>
      <c r="DB41" s="983"/>
      <c r="DC41" s="983"/>
      <c r="DD41" s="983"/>
      <c r="DE41" s="983"/>
      <c r="DF41" s="983"/>
      <c r="DG41" s="983"/>
      <c r="DH41" s="983"/>
      <c r="DI41" s="983"/>
      <c r="DJ41" s="983"/>
      <c r="DK41" s="983"/>
      <c r="DL41" s="983"/>
      <c r="DM41" s="983"/>
      <c r="DN41" s="983"/>
      <c r="DO41" s="983"/>
      <c r="DP41" s="983"/>
      <c r="DQ41" s="983"/>
      <c r="DR41" s="983"/>
      <c r="DS41" s="983"/>
      <c r="DT41" s="983"/>
      <c r="DU41" s="983"/>
      <c r="DV41" s="983"/>
      <c r="DW41" s="983"/>
      <c r="DX41" s="983"/>
      <c r="DY41" s="983"/>
      <c r="DZ41" s="983"/>
      <c r="EA41" s="983"/>
      <c r="EB41" s="983"/>
      <c r="EC41" s="983"/>
      <c r="ED41" s="983"/>
      <c r="EE41" s="983"/>
      <c r="EF41" s="983"/>
      <c r="EG41" s="983"/>
      <c r="EH41" s="983"/>
      <c r="EI41" s="983"/>
      <c r="EJ41" s="983"/>
      <c r="EK41" s="983"/>
      <c r="EL41" s="983"/>
      <c r="EM41" s="983"/>
      <c r="EN41" s="983"/>
      <c r="EO41" s="983"/>
      <c r="EP41" s="983"/>
      <c r="EQ41" s="983"/>
      <c r="ER41" s="983"/>
      <c r="ES41" s="983"/>
      <c r="ET41" s="983"/>
      <c r="EU41" s="983"/>
      <c r="EV41" s="983"/>
      <c r="EW41" s="983"/>
      <c r="EX41" s="983"/>
      <c r="EY41" s="983"/>
      <c r="EZ41" s="983"/>
      <c r="FA41" s="983"/>
      <c r="FB41" s="983"/>
      <c r="FC41" s="983"/>
      <c r="FD41" s="983"/>
      <c r="FE41" s="983"/>
      <c r="FF41" s="983"/>
      <c r="FG41" s="983"/>
      <c r="FH41" s="983"/>
      <c r="FI41" s="983"/>
      <c r="FJ41" s="983"/>
      <c r="FK41" s="983"/>
      <c r="FL41" s="983"/>
      <c r="FM41" s="983"/>
      <c r="FN41" s="983"/>
      <c r="FO41" s="983"/>
      <c r="FP41" s="983"/>
      <c r="FQ41" s="983"/>
      <c r="FR41" s="983"/>
      <c r="FS41" s="983"/>
      <c r="FT41" s="983"/>
      <c r="FU41" s="983"/>
      <c r="FV41" s="983"/>
      <c r="FW41" s="983"/>
      <c r="FX41" s="983"/>
      <c r="FY41" s="983"/>
      <c r="FZ41" s="983"/>
      <c r="GA41" s="983"/>
      <c r="GB41" s="983"/>
      <c r="GC41" s="983"/>
      <c r="GD41" s="983"/>
      <c r="GE41" s="983"/>
      <c r="GF41" s="983"/>
      <c r="GG41" s="983"/>
      <c r="GH41" s="983"/>
      <c r="GI41" s="983"/>
      <c r="GJ41" s="983"/>
      <c r="GK41" s="983"/>
      <c r="GL41" s="983"/>
      <c r="GM41" s="983"/>
      <c r="GN41" s="983"/>
      <c r="GO41" s="983"/>
      <c r="GP41" s="983"/>
      <c r="GQ41" s="983"/>
      <c r="GR41" s="983"/>
      <c r="GS41" s="983"/>
      <c r="GT41" s="983"/>
      <c r="GU41" s="983"/>
      <c r="GV41" s="983"/>
      <c r="GW41" s="983"/>
      <c r="GX41" s="983"/>
      <c r="GY41" s="983"/>
      <c r="GZ41" s="983"/>
      <c r="HA41" s="983"/>
      <c r="HB41" s="983"/>
      <c r="HC41" s="983"/>
      <c r="HD41" s="983"/>
      <c r="HE41" s="983"/>
      <c r="HF41" s="983"/>
      <c r="HG41" s="983"/>
      <c r="HH41" s="983"/>
      <c r="HI41" s="983"/>
      <c r="HJ41" s="983"/>
      <c r="HK41" s="983"/>
      <c r="HL41" s="983"/>
      <c r="HM41" s="983"/>
      <c r="HN41" s="983"/>
      <c r="HO41" s="983"/>
      <c r="HP41" s="983"/>
      <c r="HQ41" s="983"/>
      <c r="HR41" s="983"/>
      <c r="HS41" s="983"/>
      <c r="HT41" s="983"/>
      <c r="HU41" s="983"/>
      <c r="HV41" s="983"/>
      <c r="HW41" s="983"/>
      <c r="HX41" s="983"/>
      <c r="HY41" s="983"/>
      <c r="HZ41" s="983"/>
      <c r="IA41" s="983"/>
      <c r="IB41" s="983"/>
      <c r="IC41" s="366"/>
      <c r="ID41" s="366"/>
      <c r="IE41" s="366"/>
      <c r="IF41" s="366"/>
      <c r="IG41" s="366"/>
      <c r="IH41" s="366"/>
      <c r="II41" s="366"/>
      <c r="IJ41" s="366"/>
      <c r="IK41" s="366"/>
      <c r="IL41" s="366"/>
      <c r="IM41" s="366"/>
      <c r="IN41" s="366"/>
      <c r="IO41" s="366"/>
      <c r="IP41" s="366"/>
      <c r="IQ41" s="366"/>
      <c r="IR41" s="366"/>
    </row>
    <row r="42" spans="1:300" s="365" customFormat="1">
      <c r="D42" s="982" t="s">
        <v>114</v>
      </c>
      <c r="E42" s="982"/>
      <c r="F42" s="982"/>
      <c r="G42" s="365" t="s">
        <v>319</v>
      </c>
    </row>
    <row r="43" spans="1:300" s="365" customFormat="1">
      <c r="D43" s="982" t="s">
        <v>116</v>
      </c>
      <c r="E43" s="982"/>
      <c r="F43" s="982"/>
      <c r="G43" s="365" t="s">
        <v>320</v>
      </c>
    </row>
    <row r="45" spans="1:300">
      <c r="K45" s="346" t="s">
        <v>1202</v>
      </c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X45" s="346" t="s">
        <v>1390</v>
      </c>
    </row>
  </sheetData>
  <mergeCells count="554">
    <mergeCell ref="D43:F43"/>
    <mergeCell ref="JY37:KN37"/>
    <mergeCell ref="D40:F40"/>
    <mergeCell ref="G40:IB40"/>
    <mergeCell ref="D41:F41"/>
    <mergeCell ref="G41:IB41"/>
    <mergeCell ref="D42:F42"/>
    <mergeCell ref="GG37:GV37"/>
    <mergeCell ref="GW37:HL37"/>
    <mergeCell ref="HM37:IB37"/>
    <mergeCell ref="IC37:IR37"/>
    <mergeCell ref="IS37:JH37"/>
    <mergeCell ref="JI37:JX37"/>
    <mergeCell ref="HM36:IB36"/>
    <mergeCell ref="IC36:IR36"/>
    <mergeCell ref="IS36:JH36"/>
    <mergeCell ref="JI36:JX36"/>
    <mergeCell ref="JY36:KN36"/>
    <mergeCell ref="A37:G37"/>
    <mergeCell ref="I37:BG37"/>
    <mergeCell ref="EK37:EZ37"/>
    <mergeCell ref="FA37:FP37"/>
    <mergeCell ref="FQ37:GF37"/>
    <mergeCell ref="BI37:BX37"/>
    <mergeCell ref="BY37:CN37"/>
    <mergeCell ref="CO37:DD37"/>
    <mergeCell ref="DE37:DT37"/>
    <mergeCell ref="DU37:EJ37"/>
    <mergeCell ref="A36:G36"/>
    <mergeCell ref="I36:BG36"/>
    <mergeCell ref="EK36:EZ36"/>
    <mergeCell ref="FA36:FP36"/>
    <mergeCell ref="FQ36:GF36"/>
    <mergeCell ref="GG36:GV36"/>
    <mergeCell ref="GW36:HL36"/>
    <mergeCell ref="BI36:BX36"/>
    <mergeCell ref="BY36:CN36"/>
    <mergeCell ref="CO36:DD36"/>
    <mergeCell ref="DE36:DT36"/>
    <mergeCell ref="DU36:EJ36"/>
    <mergeCell ref="JY34:KN34"/>
    <mergeCell ref="A35:G35"/>
    <mergeCell ref="I35:BG35"/>
    <mergeCell ref="EK35:EZ35"/>
    <mergeCell ref="FA35:FP35"/>
    <mergeCell ref="FQ35:GF35"/>
    <mergeCell ref="GG35:GV35"/>
    <mergeCell ref="GW35:HL35"/>
    <mergeCell ref="HM35:IB35"/>
    <mergeCell ref="IC35:IR35"/>
    <mergeCell ref="GG34:GV34"/>
    <mergeCell ref="GW34:HL34"/>
    <mergeCell ref="HM34:IB34"/>
    <mergeCell ref="IC34:IR34"/>
    <mergeCell ref="IS34:JH34"/>
    <mergeCell ref="JI34:JX34"/>
    <mergeCell ref="BI35:BX35"/>
    <mergeCell ref="BY35:CN35"/>
    <mergeCell ref="CO35:DD35"/>
    <mergeCell ref="DE35:DT35"/>
    <mergeCell ref="DU35:EJ35"/>
    <mergeCell ref="IS35:JH35"/>
    <mergeCell ref="JI35:JX35"/>
    <mergeCell ref="JY35:KN35"/>
    <mergeCell ref="A34:G34"/>
    <mergeCell ref="I34:BG34"/>
    <mergeCell ref="EK34:EZ34"/>
    <mergeCell ref="FA34:FP34"/>
    <mergeCell ref="FQ34:GF34"/>
    <mergeCell ref="BI34:BX34"/>
    <mergeCell ref="BY34:CN34"/>
    <mergeCell ref="CO34:DD34"/>
    <mergeCell ref="DE34:DT34"/>
    <mergeCell ref="DU34:EJ34"/>
    <mergeCell ref="IS32:JH32"/>
    <mergeCell ref="JI32:JX32"/>
    <mergeCell ref="JY32:KN32"/>
    <mergeCell ref="A33:G33"/>
    <mergeCell ref="I33:BG33"/>
    <mergeCell ref="EK33:EZ33"/>
    <mergeCell ref="FA33:FP33"/>
    <mergeCell ref="FQ33:GF33"/>
    <mergeCell ref="GG33:GV33"/>
    <mergeCell ref="GW33:HL33"/>
    <mergeCell ref="BI33:BX33"/>
    <mergeCell ref="BY33:CN33"/>
    <mergeCell ref="CO33:DD33"/>
    <mergeCell ref="DE33:DT33"/>
    <mergeCell ref="DU33:EJ33"/>
    <mergeCell ref="HM33:IB33"/>
    <mergeCell ref="IC33:IR33"/>
    <mergeCell ref="IS33:JH33"/>
    <mergeCell ref="JI33:JX33"/>
    <mergeCell ref="JY33:KN33"/>
    <mergeCell ref="A32:G32"/>
    <mergeCell ref="I32:BG32"/>
    <mergeCell ref="EK32:EZ32"/>
    <mergeCell ref="FA32:FP32"/>
    <mergeCell ref="FQ32:GF32"/>
    <mergeCell ref="GG32:GV32"/>
    <mergeCell ref="GW32:HL32"/>
    <mergeCell ref="HM32:IB32"/>
    <mergeCell ref="IC32:IR32"/>
    <mergeCell ref="BI32:BX32"/>
    <mergeCell ref="BY32:CN32"/>
    <mergeCell ref="CO32:DD32"/>
    <mergeCell ref="DE32:DT32"/>
    <mergeCell ref="DU32:EJ32"/>
    <mergeCell ref="HM30:IB30"/>
    <mergeCell ref="IC30:IR30"/>
    <mergeCell ref="IS30:JH30"/>
    <mergeCell ref="JI30:JX30"/>
    <mergeCell ref="JY30:KN30"/>
    <mergeCell ref="A31:G31"/>
    <mergeCell ref="I31:BG31"/>
    <mergeCell ref="EK31:EZ31"/>
    <mergeCell ref="FA31:FP31"/>
    <mergeCell ref="FQ31:GF31"/>
    <mergeCell ref="BI31:BX31"/>
    <mergeCell ref="BY31:CN31"/>
    <mergeCell ref="CO31:DD31"/>
    <mergeCell ref="DE31:DT31"/>
    <mergeCell ref="DU31:EJ31"/>
    <mergeCell ref="JY31:KN31"/>
    <mergeCell ref="GG31:GV31"/>
    <mergeCell ref="GW31:HL31"/>
    <mergeCell ref="HM31:IB31"/>
    <mergeCell ref="IC31:IR31"/>
    <mergeCell ref="IS31:JH31"/>
    <mergeCell ref="JI31:JX31"/>
    <mergeCell ref="A30:G30"/>
    <mergeCell ref="I30:BG30"/>
    <mergeCell ref="EK30:EZ30"/>
    <mergeCell ref="FA30:FP30"/>
    <mergeCell ref="FQ30:GF30"/>
    <mergeCell ref="GG30:GV30"/>
    <mergeCell ref="GW30:HL30"/>
    <mergeCell ref="BI30:BX30"/>
    <mergeCell ref="BY30:CN30"/>
    <mergeCell ref="CO30:DD30"/>
    <mergeCell ref="DE30:DT30"/>
    <mergeCell ref="DU30:EJ30"/>
    <mergeCell ref="JY28:KN28"/>
    <mergeCell ref="A29:G29"/>
    <mergeCell ref="I29:BG29"/>
    <mergeCell ref="EK29:EZ29"/>
    <mergeCell ref="FA29:FP29"/>
    <mergeCell ref="FQ29:GF29"/>
    <mergeCell ref="GG29:GV29"/>
    <mergeCell ref="GW29:HL29"/>
    <mergeCell ref="HM29:IB29"/>
    <mergeCell ref="IC29:IR29"/>
    <mergeCell ref="GG28:GV28"/>
    <mergeCell ref="GW28:HL28"/>
    <mergeCell ref="HM28:IB28"/>
    <mergeCell ref="IC28:IR28"/>
    <mergeCell ref="IS28:JH28"/>
    <mergeCell ref="JI28:JX28"/>
    <mergeCell ref="BI29:BX29"/>
    <mergeCell ref="BY29:CN29"/>
    <mergeCell ref="CO29:DD29"/>
    <mergeCell ref="DE29:DT29"/>
    <mergeCell ref="DU29:EJ29"/>
    <mergeCell ref="IS29:JH29"/>
    <mergeCell ref="JI29:JX29"/>
    <mergeCell ref="JY29:KN29"/>
    <mergeCell ref="A28:G28"/>
    <mergeCell ref="I28:BG28"/>
    <mergeCell ref="EK28:EZ28"/>
    <mergeCell ref="FA28:FP28"/>
    <mergeCell ref="FQ28:GF28"/>
    <mergeCell ref="BI28:BX28"/>
    <mergeCell ref="BY28:CN28"/>
    <mergeCell ref="CO28:DD28"/>
    <mergeCell ref="DE28:DT28"/>
    <mergeCell ref="DU28:EJ28"/>
    <mergeCell ref="IS26:JH26"/>
    <mergeCell ref="JI26:JX26"/>
    <mergeCell ref="JY26:KN26"/>
    <mergeCell ref="A27:G27"/>
    <mergeCell ref="I27:BG27"/>
    <mergeCell ref="EK27:EZ27"/>
    <mergeCell ref="FA27:FP27"/>
    <mergeCell ref="FQ27:GF27"/>
    <mergeCell ref="GG27:GV27"/>
    <mergeCell ref="GW27:HL27"/>
    <mergeCell ref="BI27:BX27"/>
    <mergeCell ref="BY27:CN27"/>
    <mergeCell ref="CO27:DD27"/>
    <mergeCell ref="DE27:DT27"/>
    <mergeCell ref="DU27:EJ27"/>
    <mergeCell ref="HM27:IB27"/>
    <mergeCell ref="IC27:IR27"/>
    <mergeCell ref="IS27:JH27"/>
    <mergeCell ref="JI27:JX27"/>
    <mergeCell ref="JY27:KN27"/>
    <mergeCell ref="A26:G26"/>
    <mergeCell ref="I26:BG26"/>
    <mergeCell ref="EK26:EZ26"/>
    <mergeCell ref="FA26:FP26"/>
    <mergeCell ref="FQ26:GF26"/>
    <mergeCell ref="GG26:GV26"/>
    <mergeCell ref="GW26:HL26"/>
    <mergeCell ref="HM26:IB26"/>
    <mergeCell ref="IC26:IR26"/>
    <mergeCell ref="BI26:BX26"/>
    <mergeCell ref="BY26:CN26"/>
    <mergeCell ref="CO26:DD26"/>
    <mergeCell ref="DE26:DT26"/>
    <mergeCell ref="DU26:EJ26"/>
    <mergeCell ref="HM24:IB24"/>
    <mergeCell ref="IC24:IR24"/>
    <mergeCell ref="IS24:JH24"/>
    <mergeCell ref="JI24:JX24"/>
    <mergeCell ref="JY24:KN24"/>
    <mergeCell ref="A25:G25"/>
    <mergeCell ref="I25:BG25"/>
    <mergeCell ref="EK25:EZ25"/>
    <mergeCell ref="FA25:FP25"/>
    <mergeCell ref="FQ25:GF25"/>
    <mergeCell ref="BI25:BX25"/>
    <mergeCell ref="BY25:CN25"/>
    <mergeCell ref="CO25:DD25"/>
    <mergeCell ref="DE25:DT25"/>
    <mergeCell ref="DU25:EJ25"/>
    <mergeCell ref="JY25:KN25"/>
    <mergeCell ref="GG25:GV25"/>
    <mergeCell ref="GW25:HL25"/>
    <mergeCell ref="HM25:IB25"/>
    <mergeCell ref="IC25:IR25"/>
    <mergeCell ref="IS25:JH25"/>
    <mergeCell ref="JI25:JX25"/>
    <mergeCell ref="A24:G24"/>
    <mergeCell ref="I24:BG24"/>
    <mergeCell ref="EK24:EZ24"/>
    <mergeCell ref="FA24:FP24"/>
    <mergeCell ref="FQ24:GF24"/>
    <mergeCell ref="GG24:GV24"/>
    <mergeCell ref="GW24:HL24"/>
    <mergeCell ref="BI24:BX24"/>
    <mergeCell ref="BY24:CN24"/>
    <mergeCell ref="CO24:DD24"/>
    <mergeCell ref="DE24:DT24"/>
    <mergeCell ref="DU24:EJ24"/>
    <mergeCell ref="JY22:KN22"/>
    <mergeCell ref="A23:G23"/>
    <mergeCell ref="I23:BG23"/>
    <mergeCell ref="EK23:EZ23"/>
    <mergeCell ref="FA23:FP23"/>
    <mergeCell ref="FQ23:GF23"/>
    <mergeCell ref="GG23:GV23"/>
    <mergeCell ref="GW23:HL23"/>
    <mergeCell ref="HM23:IB23"/>
    <mergeCell ref="IC23:IR23"/>
    <mergeCell ref="GG22:GV22"/>
    <mergeCell ref="GW22:HL22"/>
    <mergeCell ref="HM22:IB22"/>
    <mergeCell ref="IC22:IR22"/>
    <mergeCell ref="IS22:JH22"/>
    <mergeCell ref="JI22:JX22"/>
    <mergeCell ref="BI23:BX23"/>
    <mergeCell ref="BY23:CN23"/>
    <mergeCell ref="CO23:DD23"/>
    <mergeCell ref="DE23:DT23"/>
    <mergeCell ref="DU23:EJ23"/>
    <mergeCell ref="IS23:JH23"/>
    <mergeCell ref="JI23:JX23"/>
    <mergeCell ref="JY23:KN23"/>
    <mergeCell ref="A22:G22"/>
    <mergeCell ref="I22:BG22"/>
    <mergeCell ref="EK22:EZ22"/>
    <mergeCell ref="FA22:FP22"/>
    <mergeCell ref="FQ22:GF22"/>
    <mergeCell ref="BI22:BX22"/>
    <mergeCell ref="BY22:CN22"/>
    <mergeCell ref="CO22:DD22"/>
    <mergeCell ref="DE22:DT22"/>
    <mergeCell ref="DU22:EJ22"/>
    <mergeCell ref="IS20:JH20"/>
    <mergeCell ref="JI20:JX20"/>
    <mergeCell ref="JY20:KN20"/>
    <mergeCell ref="A21:G21"/>
    <mergeCell ref="I21:BG21"/>
    <mergeCell ref="EK21:EZ21"/>
    <mergeCell ref="FA21:FP21"/>
    <mergeCell ref="FQ21:GF21"/>
    <mergeCell ref="GG21:GV21"/>
    <mergeCell ref="GW21:HL21"/>
    <mergeCell ref="BI21:BX21"/>
    <mergeCell ref="BY21:CN21"/>
    <mergeCell ref="CO21:DD21"/>
    <mergeCell ref="DE21:DT21"/>
    <mergeCell ref="DU21:EJ21"/>
    <mergeCell ref="HM21:IB21"/>
    <mergeCell ref="IC21:IR21"/>
    <mergeCell ref="IS21:JH21"/>
    <mergeCell ref="JI21:JX21"/>
    <mergeCell ref="JY21:KN21"/>
    <mergeCell ref="A20:G20"/>
    <mergeCell ref="I20:BG20"/>
    <mergeCell ref="EK20:EZ20"/>
    <mergeCell ref="FA20:FP20"/>
    <mergeCell ref="FQ20:GF20"/>
    <mergeCell ref="GG20:GV20"/>
    <mergeCell ref="GW20:HL20"/>
    <mergeCell ref="HM20:IB20"/>
    <mergeCell ref="IC20:IR20"/>
    <mergeCell ref="BI20:BX20"/>
    <mergeCell ref="BY20:CN20"/>
    <mergeCell ref="CO20:DD20"/>
    <mergeCell ref="DE20:DT20"/>
    <mergeCell ref="DU20:EJ20"/>
    <mergeCell ref="HM18:IB18"/>
    <mergeCell ref="IC18:IR18"/>
    <mergeCell ref="IS18:JH18"/>
    <mergeCell ref="JI18:JX18"/>
    <mergeCell ref="JY18:KN18"/>
    <mergeCell ref="A19:G19"/>
    <mergeCell ref="I19:BG19"/>
    <mergeCell ref="EK19:EZ19"/>
    <mergeCell ref="FA19:FP19"/>
    <mergeCell ref="FQ19:GF19"/>
    <mergeCell ref="BI19:BX19"/>
    <mergeCell ref="BY19:CN19"/>
    <mergeCell ref="CO19:DD19"/>
    <mergeCell ref="DE19:DT19"/>
    <mergeCell ref="DU19:EJ19"/>
    <mergeCell ref="JY19:KN19"/>
    <mergeCell ref="GG19:GV19"/>
    <mergeCell ref="GW19:HL19"/>
    <mergeCell ref="HM19:IB19"/>
    <mergeCell ref="IC19:IR19"/>
    <mergeCell ref="IS19:JH19"/>
    <mergeCell ref="JI19:JX19"/>
    <mergeCell ref="A18:G18"/>
    <mergeCell ref="I18:BG18"/>
    <mergeCell ref="EK18:EZ18"/>
    <mergeCell ref="FA18:FP18"/>
    <mergeCell ref="FQ18:GF18"/>
    <mergeCell ref="GG18:GV18"/>
    <mergeCell ref="GW18:HL18"/>
    <mergeCell ref="BI18:BX18"/>
    <mergeCell ref="BY18:CN18"/>
    <mergeCell ref="CO18:DD18"/>
    <mergeCell ref="DE18:DT18"/>
    <mergeCell ref="DU18:EJ18"/>
    <mergeCell ref="JY16:KN16"/>
    <mergeCell ref="A17:G17"/>
    <mergeCell ref="I17:BG17"/>
    <mergeCell ref="EK17:EZ17"/>
    <mergeCell ref="FA17:FP17"/>
    <mergeCell ref="FQ17:GF17"/>
    <mergeCell ref="GG17:GV17"/>
    <mergeCell ref="GW17:HL17"/>
    <mergeCell ref="HM17:IB17"/>
    <mergeCell ref="IC17:IR17"/>
    <mergeCell ref="GG16:GV16"/>
    <mergeCell ref="GW16:HL16"/>
    <mergeCell ref="HM16:IB16"/>
    <mergeCell ref="IC16:IR16"/>
    <mergeCell ref="IS16:JH16"/>
    <mergeCell ref="JI16:JX16"/>
    <mergeCell ref="BI17:BX17"/>
    <mergeCell ref="BY17:CN17"/>
    <mergeCell ref="CO17:DD17"/>
    <mergeCell ref="DE17:DT17"/>
    <mergeCell ref="DU17:EJ17"/>
    <mergeCell ref="IS17:JH17"/>
    <mergeCell ref="JI17:JX17"/>
    <mergeCell ref="JY17:KN17"/>
    <mergeCell ref="A16:G16"/>
    <mergeCell ref="I16:BG16"/>
    <mergeCell ref="EK16:EZ16"/>
    <mergeCell ref="FA16:FP16"/>
    <mergeCell ref="FQ16:GF16"/>
    <mergeCell ref="BI16:BX16"/>
    <mergeCell ref="BY16:CN16"/>
    <mergeCell ref="CO16:DD16"/>
    <mergeCell ref="DE16:DT16"/>
    <mergeCell ref="DU16:EJ16"/>
    <mergeCell ref="IS14:JH14"/>
    <mergeCell ref="JI14:JX14"/>
    <mergeCell ref="JY14:KN14"/>
    <mergeCell ref="A15:G15"/>
    <mergeCell ref="I15:BG15"/>
    <mergeCell ref="EK15:EZ15"/>
    <mergeCell ref="FA15:FP15"/>
    <mergeCell ref="FQ15:GF15"/>
    <mergeCell ref="GG15:GV15"/>
    <mergeCell ref="GW15:HL15"/>
    <mergeCell ref="BI15:BX15"/>
    <mergeCell ref="BY15:CN15"/>
    <mergeCell ref="CO15:DD15"/>
    <mergeCell ref="DE15:DT15"/>
    <mergeCell ref="DU15:EJ15"/>
    <mergeCell ref="HM15:IB15"/>
    <mergeCell ref="IC15:IR15"/>
    <mergeCell ref="IS15:JH15"/>
    <mergeCell ref="JI15:JX15"/>
    <mergeCell ref="JY15:KN15"/>
    <mergeCell ref="A14:G14"/>
    <mergeCell ref="I14:BG14"/>
    <mergeCell ref="EK14:EZ14"/>
    <mergeCell ref="FA14:FP14"/>
    <mergeCell ref="FQ14:GF14"/>
    <mergeCell ref="GG14:GV14"/>
    <mergeCell ref="GW14:HL14"/>
    <mergeCell ref="HM14:IB14"/>
    <mergeCell ref="IC14:IR14"/>
    <mergeCell ref="BI14:BX14"/>
    <mergeCell ref="BY14:CN14"/>
    <mergeCell ref="CO14:DD14"/>
    <mergeCell ref="DE14:DT14"/>
    <mergeCell ref="DU14:EJ14"/>
    <mergeCell ref="HM12:IB12"/>
    <mergeCell ref="IC12:IR12"/>
    <mergeCell ref="IS12:JH12"/>
    <mergeCell ref="JI12:JX12"/>
    <mergeCell ref="JY12:KN12"/>
    <mergeCell ref="A13:G13"/>
    <mergeCell ref="I13:BG13"/>
    <mergeCell ref="EK13:EZ13"/>
    <mergeCell ref="FA13:FP13"/>
    <mergeCell ref="FQ13:GF13"/>
    <mergeCell ref="BI13:BX13"/>
    <mergeCell ref="BY13:CN13"/>
    <mergeCell ref="CO13:DD13"/>
    <mergeCell ref="DE13:DT13"/>
    <mergeCell ref="DU13:EJ13"/>
    <mergeCell ref="JY13:KN13"/>
    <mergeCell ref="GG13:GV13"/>
    <mergeCell ref="GW13:HL13"/>
    <mergeCell ref="HM13:IB13"/>
    <mergeCell ref="IC13:IR13"/>
    <mergeCell ref="IS13:JH13"/>
    <mergeCell ref="JI13:JX13"/>
    <mergeCell ref="A12:G12"/>
    <mergeCell ref="I12:BG12"/>
    <mergeCell ref="EK12:EZ12"/>
    <mergeCell ref="FA12:FP12"/>
    <mergeCell ref="FQ12:GF12"/>
    <mergeCell ref="GG12:GV12"/>
    <mergeCell ref="GW12:HL12"/>
    <mergeCell ref="BI12:BX12"/>
    <mergeCell ref="BY12:CN12"/>
    <mergeCell ref="CO12:DD12"/>
    <mergeCell ref="DE12:DT12"/>
    <mergeCell ref="DU12:EJ12"/>
    <mergeCell ref="JY10:KN10"/>
    <mergeCell ref="A11:G11"/>
    <mergeCell ref="I11:BG11"/>
    <mergeCell ref="EK11:EZ11"/>
    <mergeCell ref="FA11:FP11"/>
    <mergeCell ref="FQ11:GF11"/>
    <mergeCell ref="GG11:GV11"/>
    <mergeCell ref="GW11:HL11"/>
    <mergeCell ref="HM11:IB11"/>
    <mergeCell ref="IC11:IR11"/>
    <mergeCell ref="GG10:GV10"/>
    <mergeCell ref="GW10:HL10"/>
    <mergeCell ref="HM10:IB10"/>
    <mergeCell ref="IC10:IR10"/>
    <mergeCell ref="IS10:JH10"/>
    <mergeCell ref="JI10:JX10"/>
    <mergeCell ref="BI11:BX11"/>
    <mergeCell ref="BY11:CN11"/>
    <mergeCell ref="CO11:DD11"/>
    <mergeCell ref="DE11:DT11"/>
    <mergeCell ref="DU11:EJ11"/>
    <mergeCell ref="IS11:JH11"/>
    <mergeCell ref="JI11:JX11"/>
    <mergeCell ref="JY11:KN11"/>
    <mergeCell ref="A10:G10"/>
    <mergeCell ref="I10:BG10"/>
    <mergeCell ref="EK10:EZ10"/>
    <mergeCell ref="FA10:FP10"/>
    <mergeCell ref="FQ10:GF10"/>
    <mergeCell ref="BI10:BX10"/>
    <mergeCell ref="BY10:CN10"/>
    <mergeCell ref="CO10:DD10"/>
    <mergeCell ref="DE10:DT10"/>
    <mergeCell ref="DU10:EJ10"/>
    <mergeCell ref="IS8:JH8"/>
    <mergeCell ref="JI8:JX8"/>
    <mergeCell ref="JY8:KN8"/>
    <mergeCell ref="A9:G9"/>
    <mergeCell ref="I9:BG9"/>
    <mergeCell ref="EK9:EZ9"/>
    <mergeCell ref="FA9:FP9"/>
    <mergeCell ref="FQ9:GF9"/>
    <mergeCell ref="GG9:GV9"/>
    <mergeCell ref="GW9:HL9"/>
    <mergeCell ref="BI9:BX9"/>
    <mergeCell ref="BY9:CN9"/>
    <mergeCell ref="CO9:DD9"/>
    <mergeCell ref="DE9:DT9"/>
    <mergeCell ref="DU9:EJ9"/>
    <mergeCell ref="HM9:IB9"/>
    <mergeCell ref="IC9:IR9"/>
    <mergeCell ref="IS9:JH9"/>
    <mergeCell ref="JI9:JX9"/>
    <mergeCell ref="JY9:KN9"/>
    <mergeCell ref="A8:G8"/>
    <mergeCell ref="H8:BG8"/>
    <mergeCell ref="EK8:EZ8"/>
    <mergeCell ref="FA8:FP8"/>
    <mergeCell ref="FQ8:GF8"/>
    <mergeCell ref="GG8:GV8"/>
    <mergeCell ref="GW8:HL8"/>
    <mergeCell ref="HM8:IB8"/>
    <mergeCell ref="IC8:IR8"/>
    <mergeCell ref="BI8:BX8"/>
    <mergeCell ref="BY8:CN8"/>
    <mergeCell ref="CO8:DD8"/>
    <mergeCell ref="DE8:DT8"/>
    <mergeCell ref="DU8:EJ8"/>
    <mergeCell ref="A3:KN3"/>
    <mergeCell ref="FA6:FP6"/>
    <mergeCell ref="FQ6:GF6"/>
    <mergeCell ref="HM6:IB6"/>
    <mergeCell ref="IC6:IR6"/>
    <mergeCell ref="IS6:JH6"/>
    <mergeCell ref="A7:G7"/>
    <mergeCell ref="H7:BG7"/>
    <mergeCell ref="EK7:EZ7"/>
    <mergeCell ref="FA7:FP7"/>
    <mergeCell ref="FQ7:GF7"/>
    <mergeCell ref="BI7:BX7"/>
    <mergeCell ref="BY7:CN7"/>
    <mergeCell ref="CO7:DD7"/>
    <mergeCell ref="DE7:DT7"/>
    <mergeCell ref="DU7:EJ7"/>
    <mergeCell ref="JY7:KN7"/>
    <mergeCell ref="GG7:GV7"/>
    <mergeCell ref="GW7:HL7"/>
    <mergeCell ref="HM7:IB7"/>
    <mergeCell ref="IC7:IR7"/>
    <mergeCell ref="IS7:JH7"/>
    <mergeCell ref="JI7:JX7"/>
    <mergeCell ref="A5:G6"/>
    <mergeCell ref="H5:BG6"/>
    <mergeCell ref="EK5:GF5"/>
    <mergeCell ref="GG5:GV6"/>
    <mergeCell ref="GW5:HL6"/>
    <mergeCell ref="HM5:JH5"/>
    <mergeCell ref="JI5:JX6"/>
    <mergeCell ref="JY5:KN6"/>
    <mergeCell ref="EK6:EZ6"/>
    <mergeCell ref="BI5:DD5"/>
    <mergeCell ref="DE5:DT6"/>
    <mergeCell ref="DU5:EJ6"/>
    <mergeCell ref="BI6:BX6"/>
    <mergeCell ref="BY6:CN6"/>
    <mergeCell ref="CO6:DD6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30A0"/>
  </sheetPr>
  <dimension ref="A1:IE33"/>
  <sheetViews>
    <sheetView view="pageBreakPreview" zoomScaleSheetLayoutView="100" workbookViewId="0">
      <pane xSplit="47" ySplit="7" topLeftCell="AV8" activePane="bottomRight" state="frozen"/>
      <selection pane="topRight" activeCell="AV1" sqref="AV1"/>
      <selection pane="bottomLeft" activeCell="A8" sqref="A8"/>
      <selection pane="bottomRight" sqref="A1:XFD1048576"/>
    </sheetView>
  </sheetViews>
  <sheetFormatPr defaultColWidth="0.85546875" defaultRowHeight="12" customHeight="1"/>
  <cols>
    <col min="1" max="45" width="0.85546875" style="13"/>
    <col min="46" max="46" width="7.7109375" style="13" customWidth="1"/>
    <col min="47" max="59" width="0.85546875" style="13"/>
    <col min="60" max="60" width="2.7109375" style="13" customWidth="1"/>
    <col min="61" max="73" width="0.85546875" style="13"/>
    <col min="74" max="74" width="5.7109375" style="13" customWidth="1"/>
    <col min="75" max="86" width="0.85546875" style="13"/>
    <col min="87" max="87" width="3.28515625" style="13" customWidth="1"/>
    <col min="88" max="88" width="0.85546875" style="13"/>
    <col min="89" max="89" width="3.85546875" style="13" customWidth="1"/>
    <col min="90" max="94" width="0.85546875" style="13"/>
    <col min="95" max="101" width="0.85546875" style="13" customWidth="1"/>
    <col min="102" max="102" width="5" style="13" customWidth="1"/>
    <col min="103" max="103" width="9.42578125" style="13" customWidth="1"/>
    <col min="104" max="104" width="1.28515625" style="13" hidden="1" customWidth="1"/>
    <col min="105" max="115" width="0.85546875" style="13" hidden="1" customWidth="1"/>
    <col min="116" max="116" width="5.140625" style="13" hidden="1" customWidth="1"/>
    <col min="117" max="129" width="0.85546875" style="13" hidden="1" customWidth="1"/>
    <col min="130" max="130" width="4.5703125" style="13" hidden="1" customWidth="1"/>
    <col min="131" max="168" width="0.85546875" style="13" hidden="1" customWidth="1"/>
    <col min="169" max="169" width="3.28515625" style="13" hidden="1" customWidth="1"/>
    <col min="170" max="182" width="0.85546875" style="13" hidden="1" customWidth="1"/>
    <col min="183" max="183" width="4.28515625" style="13" hidden="1" customWidth="1"/>
    <col min="184" max="196" width="0.85546875" style="529" hidden="1" customWidth="1"/>
    <col min="197" max="197" width="3.28515625" style="529" hidden="1" customWidth="1"/>
    <col min="198" max="210" width="0.85546875" style="529" hidden="1" customWidth="1"/>
    <col min="211" max="211" width="3" style="529" hidden="1" customWidth="1"/>
    <col min="212" max="224" width="0.85546875" style="529" hidden="1" customWidth="1"/>
    <col min="225" max="225" width="3.28515625" style="529" hidden="1" customWidth="1"/>
    <col min="226" max="237" width="0.85546875" style="529" hidden="1" customWidth="1"/>
    <col min="238" max="238" width="0.7109375" style="529" hidden="1" customWidth="1"/>
    <col min="239" max="239" width="13" style="529" hidden="1" customWidth="1"/>
    <col min="240" max="16384" width="0.85546875" style="13"/>
  </cols>
  <sheetData>
    <row r="1" spans="1:239" s="11" customFormat="1">
      <c r="CI1" s="11" t="s">
        <v>706</v>
      </c>
      <c r="GA1" s="12"/>
      <c r="HC1" s="12"/>
      <c r="IE1" s="12" t="s">
        <v>706</v>
      </c>
    </row>
    <row r="2" spans="1:239" ht="9.9499999999999993" customHeight="1"/>
    <row r="3" spans="1:239" ht="12.95" customHeight="1">
      <c r="A3" s="777" t="s">
        <v>1341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77"/>
      <c r="AF3" s="777"/>
      <c r="AG3" s="777"/>
      <c r="AH3" s="777"/>
      <c r="AI3" s="777"/>
      <c r="AJ3" s="777"/>
      <c r="AK3" s="777"/>
      <c r="AL3" s="777"/>
      <c r="AM3" s="777"/>
      <c r="AN3" s="777"/>
      <c r="AO3" s="777"/>
      <c r="AP3" s="777"/>
      <c r="AQ3" s="777"/>
      <c r="AR3" s="777"/>
      <c r="AS3" s="777"/>
      <c r="AT3" s="777"/>
      <c r="AU3" s="777"/>
      <c r="AV3" s="777"/>
      <c r="AW3" s="777"/>
      <c r="AX3" s="777"/>
      <c r="AY3" s="777"/>
      <c r="AZ3" s="777"/>
      <c r="BA3" s="777"/>
      <c r="BB3" s="777"/>
      <c r="BC3" s="777"/>
      <c r="BD3" s="777"/>
      <c r="BE3" s="777"/>
      <c r="BF3" s="777"/>
      <c r="BG3" s="777"/>
      <c r="BH3" s="777"/>
      <c r="BI3" s="777"/>
      <c r="BJ3" s="777"/>
      <c r="BK3" s="777"/>
      <c r="BL3" s="777"/>
      <c r="BM3" s="777"/>
      <c r="BN3" s="777"/>
      <c r="BO3" s="777"/>
      <c r="BP3" s="777"/>
      <c r="BQ3" s="777"/>
      <c r="BR3" s="777"/>
      <c r="BS3" s="777"/>
      <c r="BT3" s="777"/>
      <c r="BU3" s="777"/>
      <c r="BV3" s="777"/>
      <c r="BW3" s="777"/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777"/>
      <c r="CR3" s="777"/>
      <c r="CS3" s="777"/>
      <c r="CT3" s="777"/>
      <c r="CU3" s="777"/>
      <c r="CV3" s="777"/>
      <c r="CW3" s="777"/>
      <c r="CX3" s="777"/>
      <c r="CY3" s="777"/>
      <c r="CZ3" s="777"/>
      <c r="DA3" s="777"/>
      <c r="DB3" s="777"/>
      <c r="DC3" s="777"/>
      <c r="DD3" s="777"/>
      <c r="DE3" s="777"/>
      <c r="DF3" s="777"/>
      <c r="DG3" s="777"/>
      <c r="DH3" s="777"/>
      <c r="DI3" s="777"/>
      <c r="DJ3" s="777"/>
      <c r="DK3" s="777"/>
      <c r="DL3" s="777"/>
      <c r="DM3" s="777"/>
      <c r="DN3" s="777"/>
      <c r="DO3" s="777"/>
      <c r="DP3" s="777"/>
      <c r="DQ3" s="777"/>
      <c r="DR3" s="777"/>
      <c r="DS3" s="777"/>
      <c r="DT3" s="777"/>
      <c r="DU3" s="777"/>
      <c r="DV3" s="777"/>
      <c r="DW3" s="777"/>
      <c r="DX3" s="777"/>
      <c r="DY3" s="777"/>
      <c r="DZ3" s="777"/>
      <c r="EA3" s="777"/>
      <c r="EB3" s="777"/>
      <c r="EC3" s="777"/>
      <c r="ED3" s="777"/>
      <c r="EE3" s="777"/>
      <c r="EF3" s="777"/>
      <c r="EG3" s="777"/>
      <c r="EH3" s="777"/>
      <c r="EI3" s="777"/>
      <c r="EJ3" s="777"/>
      <c r="EK3" s="777"/>
      <c r="EL3" s="777"/>
      <c r="EM3" s="777"/>
      <c r="EN3" s="777"/>
      <c r="EO3" s="777"/>
      <c r="EP3" s="777"/>
      <c r="EQ3" s="777"/>
      <c r="ER3" s="777"/>
      <c r="ES3" s="777"/>
      <c r="ET3" s="777"/>
      <c r="EU3" s="777"/>
      <c r="EV3" s="777"/>
      <c r="EW3" s="777"/>
      <c r="EX3" s="777"/>
      <c r="EY3" s="777"/>
      <c r="EZ3" s="777"/>
      <c r="FA3" s="777"/>
      <c r="FB3" s="777"/>
      <c r="FC3" s="777"/>
      <c r="FD3" s="777"/>
      <c r="FE3" s="777"/>
      <c r="FF3" s="777"/>
      <c r="FG3" s="777"/>
      <c r="FH3" s="777"/>
      <c r="FI3" s="777"/>
      <c r="FJ3" s="777"/>
      <c r="FK3" s="777"/>
      <c r="FL3" s="777"/>
      <c r="FM3" s="777"/>
      <c r="FN3" s="777"/>
      <c r="FO3" s="777"/>
      <c r="FP3" s="777"/>
      <c r="FQ3" s="777"/>
      <c r="FR3" s="777"/>
      <c r="FS3" s="777"/>
      <c r="FT3" s="777"/>
      <c r="FU3" s="777"/>
      <c r="FV3" s="777"/>
      <c r="FW3" s="777"/>
      <c r="FX3" s="777"/>
      <c r="FY3" s="777"/>
      <c r="FZ3" s="777"/>
      <c r="GA3" s="777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</row>
    <row r="4" spans="1:239" s="32" customFormat="1" ht="15" customHeight="1">
      <c r="GA4" s="28"/>
      <c r="GB4" s="527"/>
      <c r="GC4" s="527"/>
      <c r="GD4" s="527"/>
      <c r="GE4" s="527"/>
      <c r="GF4" s="527"/>
      <c r="GG4" s="527"/>
      <c r="GH4" s="527"/>
      <c r="GI4" s="527"/>
      <c r="GJ4" s="527"/>
      <c r="GK4" s="527"/>
      <c r="GL4" s="527"/>
      <c r="GM4" s="527"/>
      <c r="GN4" s="527"/>
      <c r="GO4" s="527"/>
      <c r="GP4" s="527"/>
      <c r="GQ4" s="527"/>
      <c r="GR4" s="527"/>
      <c r="GS4" s="527"/>
      <c r="GT4" s="527"/>
      <c r="GU4" s="527"/>
      <c r="GV4" s="527"/>
      <c r="GW4" s="527"/>
      <c r="GX4" s="527"/>
      <c r="GY4" s="527"/>
      <c r="GZ4" s="527"/>
      <c r="HA4" s="527"/>
      <c r="HB4" s="527"/>
      <c r="HC4" s="28"/>
      <c r="HD4" s="527"/>
      <c r="HE4" s="527"/>
      <c r="HF4" s="527"/>
      <c r="HG4" s="527"/>
      <c r="HH4" s="527"/>
      <c r="HI4" s="527"/>
      <c r="HJ4" s="527"/>
      <c r="HK4" s="527"/>
      <c r="HL4" s="527"/>
      <c r="HM4" s="527"/>
      <c r="HN4" s="527"/>
      <c r="HO4" s="527"/>
      <c r="HP4" s="527"/>
      <c r="HQ4" s="527"/>
      <c r="HR4" s="527"/>
      <c r="HS4" s="527"/>
      <c r="HT4" s="527"/>
      <c r="HU4" s="527"/>
      <c r="HV4" s="527"/>
      <c r="HW4" s="527"/>
      <c r="HX4" s="527"/>
      <c r="HY4" s="527"/>
      <c r="HZ4" s="527"/>
      <c r="IA4" s="527"/>
      <c r="IB4" s="527"/>
      <c r="IC4" s="527"/>
      <c r="ID4" s="527"/>
      <c r="IE4" s="28"/>
    </row>
    <row r="5" spans="1:239" s="32" customFormat="1" ht="14.1" customHeight="1">
      <c r="A5" s="672" t="s">
        <v>301</v>
      </c>
      <c r="B5" s="673"/>
      <c r="C5" s="673"/>
      <c r="D5" s="673"/>
      <c r="E5" s="673"/>
      <c r="F5" s="673"/>
      <c r="G5" s="674"/>
      <c r="H5" s="672" t="s">
        <v>618</v>
      </c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  <c r="AN5" s="673"/>
      <c r="AO5" s="673"/>
      <c r="AP5" s="673"/>
      <c r="AQ5" s="673"/>
      <c r="AR5" s="673"/>
      <c r="AS5" s="673"/>
      <c r="AT5" s="673"/>
      <c r="AU5" s="674"/>
      <c r="AV5" s="823" t="s">
        <v>1388</v>
      </c>
      <c r="AW5" s="824"/>
      <c r="AX5" s="824"/>
      <c r="AY5" s="824"/>
      <c r="AZ5" s="824"/>
      <c r="BA5" s="824"/>
      <c r="BB5" s="824"/>
      <c r="BC5" s="824"/>
      <c r="BD5" s="824"/>
      <c r="BE5" s="824"/>
      <c r="BF5" s="824"/>
      <c r="BG5" s="824"/>
      <c r="BH5" s="824"/>
      <c r="BI5" s="824"/>
      <c r="BJ5" s="667" t="s">
        <v>1389</v>
      </c>
      <c r="BK5" s="667"/>
      <c r="BL5" s="667"/>
      <c r="BM5" s="667"/>
      <c r="BN5" s="667"/>
      <c r="BO5" s="667"/>
      <c r="BP5" s="667"/>
      <c r="BQ5" s="667"/>
      <c r="BR5" s="667"/>
      <c r="BS5" s="667"/>
      <c r="BT5" s="667"/>
      <c r="BU5" s="667"/>
      <c r="BV5" s="667"/>
      <c r="BW5" s="667"/>
      <c r="BX5" s="987" t="s">
        <v>1400</v>
      </c>
      <c r="BY5" s="988"/>
      <c r="BZ5" s="988"/>
      <c r="CA5" s="988"/>
      <c r="CB5" s="988"/>
      <c r="CC5" s="988"/>
      <c r="CD5" s="988"/>
      <c r="CE5" s="988"/>
      <c r="CF5" s="988"/>
      <c r="CG5" s="988"/>
      <c r="CH5" s="988"/>
      <c r="CI5" s="988"/>
      <c r="CJ5" s="988"/>
      <c r="CK5" s="988"/>
      <c r="CL5" s="988"/>
      <c r="CM5" s="988"/>
      <c r="CN5" s="988"/>
      <c r="CO5" s="988"/>
      <c r="CP5" s="988"/>
      <c r="CQ5" s="988"/>
      <c r="CR5" s="988"/>
      <c r="CS5" s="988"/>
      <c r="CT5" s="988"/>
      <c r="CU5" s="988"/>
      <c r="CV5" s="988"/>
      <c r="CW5" s="988"/>
      <c r="CX5" s="988"/>
      <c r="CY5" s="989"/>
      <c r="CZ5" s="987" t="s">
        <v>1319</v>
      </c>
      <c r="DA5" s="988"/>
      <c r="DB5" s="988"/>
      <c r="DC5" s="988"/>
      <c r="DD5" s="988"/>
      <c r="DE5" s="988"/>
      <c r="DF5" s="988"/>
      <c r="DG5" s="988"/>
      <c r="DH5" s="988"/>
      <c r="DI5" s="988"/>
      <c r="DJ5" s="988"/>
      <c r="DK5" s="988"/>
      <c r="DL5" s="988"/>
      <c r="DM5" s="988"/>
      <c r="DN5" s="988"/>
      <c r="DO5" s="988"/>
      <c r="DP5" s="988"/>
      <c r="DQ5" s="988"/>
      <c r="DR5" s="988"/>
      <c r="DS5" s="988"/>
      <c r="DT5" s="988"/>
      <c r="DU5" s="988"/>
      <c r="DV5" s="988"/>
      <c r="DW5" s="988"/>
      <c r="DX5" s="988"/>
      <c r="DY5" s="988"/>
      <c r="DZ5" s="988"/>
      <c r="EA5" s="989"/>
      <c r="EB5" s="987" t="s">
        <v>22</v>
      </c>
      <c r="EC5" s="988"/>
      <c r="ED5" s="988"/>
      <c r="EE5" s="988"/>
      <c r="EF5" s="988"/>
      <c r="EG5" s="988"/>
      <c r="EH5" s="988"/>
      <c r="EI5" s="988"/>
      <c r="EJ5" s="988"/>
      <c r="EK5" s="988"/>
      <c r="EL5" s="988"/>
      <c r="EM5" s="988"/>
      <c r="EN5" s="988"/>
      <c r="EO5" s="988"/>
      <c r="EP5" s="988"/>
      <c r="EQ5" s="988"/>
      <c r="ER5" s="988"/>
      <c r="ES5" s="988"/>
      <c r="ET5" s="988"/>
      <c r="EU5" s="988"/>
      <c r="EV5" s="988"/>
      <c r="EW5" s="988"/>
      <c r="EX5" s="988"/>
      <c r="EY5" s="989"/>
      <c r="EZ5" s="987" t="s">
        <v>1320</v>
      </c>
      <c r="FA5" s="988"/>
      <c r="FB5" s="988"/>
      <c r="FC5" s="988"/>
      <c r="FD5" s="988"/>
      <c r="FE5" s="988"/>
      <c r="FF5" s="988"/>
      <c r="FG5" s="988"/>
      <c r="FH5" s="988"/>
      <c r="FI5" s="988"/>
      <c r="FJ5" s="988"/>
      <c r="FK5" s="988"/>
      <c r="FL5" s="988"/>
      <c r="FM5" s="988"/>
      <c r="FN5" s="988"/>
      <c r="FO5" s="988"/>
      <c r="FP5" s="988"/>
      <c r="FQ5" s="988"/>
      <c r="FR5" s="988"/>
      <c r="FS5" s="988"/>
      <c r="FT5" s="988"/>
      <c r="FU5" s="988"/>
      <c r="FV5" s="988"/>
      <c r="FW5" s="988"/>
      <c r="FX5" s="988"/>
      <c r="FY5" s="988"/>
      <c r="FZ5" s="988"/>
      <c r="GA5" s="989"/>
      <c r="GB5" s="987" t="s">
        <v>1321</v>
      </c>
      <c r="GC5" s="988"/>
      <c r="GD5" s="988"/>
      <c r="GE5" s="988"/>
      <c r="GF5" s="988"/>
      <c r="GG5" s="988"/>
      <c r="GH5" s="988"/>
      <c r="GI5" s="988"/>
      <c r="GJ5" s="988"/>
      <c r="GK5" s="988"/>
      <c r="GL5" s="988"/>
      <c r="GM5" s="988"/>
      <c r="GN5" s="988"/>
      <c r="GO5" s="988"/>
      <c r="GP5" s="988"/>
      <c r="GQ5" s="988"/>
      <c r="GR5" s="988"/>
      <c r="GS5" s="988"/>
      <c r="GT5" s="988"/>
      <c r="GU5" s="988"/>
      <c r="GV5" s="988"/>
      <c r="GW5" s="988"/>
      <c r="GX5" s="988"/>
      <c r="GY5" s="988"/>
      <c r="GZ5" s="988"/>
      <c r="HA5" s="988"/>
      <c r="HB5" s="988"/>
      <c r="HC5" s="989"/>
      <c r="HD5" s="987" t="s">
        <v>1322</v>
      </c>
      <c r="HE5" s="988"/>
      <c r="HF5" s="988"/>
      <c r="HG5" s="988"/>
      <c r="HH5" s="988"/>
      <c r="HI5" s="988"/>
      <c r="HJ5" s="988"/>
      <c r="HK5" s="988"/>
      <c r="HL5" s="988"/>
      <c r="HM5" s="988"/>
      <c r="HN5" s="988"/>
      <c r="HO5" s="988"/>
      <c r="HP5" s="988"/>
      <c r="HQ5" s="988"/>
      <c r="HR5" s="988"/>
      <c r="HS5" s="988"/>
      <c r="HT5" s="988"/>
      <c r="HU5" s="988"/>
      <c r="HV5" s="988"/>
      <c r="HW5" s="988"/>
      <c r="HX5" s="988"/>
      <c r="HY5" s="988"/>
      <c r="HZ5" s="988"/>
      <c r="IA5" s="988"/>
      <c r="IB5" s="988"/>
      <c r="IC5" s="988"/>
      <c r="ID5" s="988"/>
      <c r="IE5" s="989"/>
    </row>
    <row r="6" spans="1:239" s="15" customFormat="1" ht="73.5" customHeight="1">
      <c r="A6" s="733"/>
      <c r="B6" s="734"/>
      <c r="C6" s="734"/>
      <c r="D6" s="734"/>
      <c r="E6" s="734"/>
      <c r="F6" s="734"/>
      <c r="G6" s="735"/>
      <c r="H6" s="733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4"/>
      <c r="AT6" s="734"/>
      <c r="AU6" s="735"/>
      <c r="AV6" s="826"/>
      <c r="AW6" s="827"/>
      <c r="AX6" s="827"/>
      <c r="AY6" s="827"/>
      <c r="AZ6" s="827"/>
      <c r="BA6" s="827"/>
      <c r="BB6" s="827"/>
      <c r="BC6" s="827"/>
      <c r="BD6" s="827"/>
      <c r="BE6" s="827"/>
      <c r="BF6" s="827"/>
      <c r="BG6" s="827"/>
      <c r="BH6" s="827"/>
      <c r="BI6" s="827"/>
      <c r="BJ6" s="667"/>
      <c r="BK6" s="667"/>
      <c r="BL6" s="667"/>
      <c r="BM6" s="667"/>
      <c r="BN6" s="667"/>
      <c r="BO6" s="667"/>
      <c r="BP6" s="667"/>
      <c r="BQ6" s="667"/>
      <c r="BR6" s="667"/>
      <c r="BS6" s="667"/>
      <c r="BT6" s="667"/>
      <c r="BU6" s="667"/>
      <c r="BV6" s="667"/>
      <c r="BW6" s="667"/>
      <c r="BX6" s="736" t="s">
        <v>707</v>
      </c>
      <c r="BY6" s="778"/>
      <c r="BZ6" s="778"/>
      <c r="CA6" s="778"/>
      <c r="CB6" s="778"/>
      <c r="CC6" s="778"/>
      <c r="CD6" s="778"/>
      <c r="CE6" s="778"/>
      <c r="CF6" s="778"/>
      <c r="CG6" s="778"/>
      <c r="CH6" s="778"/>
      <c r="CI6" s="778"/>
      <c r="CJ6" s="778"/>
      <c r="CK6" s="678"/>
      <c r="CL6" s="736" t="s">
        <v>708</v>
      </c>
      <c r="CM6" s="778"/>
      <c r="CN6" s="778"/>
      <c r="CO6" s="778"/>
      <c r="CP6" s="778"/>
      <c r="CQ6" s="778"/>
      <c r="CR6" s="778"/>
      <c r="CS6" s="778"/>
      <c r="CT6" s="778"/>
      <c r="CU6" s="778"/>
      <c r="CV6" s="778"/>
      <c r="CW6" s="778"/>
      <c r="CX6" s="778"/>
      <c r="CY6" s="678"/>
      <c r="CZ6" s="736" t="s">
        <v>709</v>
      </c>
      <c r="DA6" s="778"/>
      <c r="DB6" s="778"/>
      <c r="DC6" s="778"/>
      <c r="DD6" s="778"/>
      <c r="DE6" s="778"/>
      <c r="DF6" s="778"/>
      <c r="DG6" s="778"/>
      <c r="DH6" s="778"/>
      <c r="DI6" s="778"/>
      <c r="DJ6" s="778"/>
      <c r="DK6" s="778"/>
      <c r="DL6" s="778"/>
      <c r="DM6" s="678"/>
      <c r="DN6" s="736" t="s">
        <v>710</v>
      </c>
      <c r="DO6" s="778"/>
      <c r="DP6" s="778"/>
      <c r="DQ6" s="778"/>
      <c r="DR6" s="778"/>
      <c r="DS6" s="778"/>
      <c r="DT6" s="778"/>
      <c r="DU6" s="778"/>
      <c r="DV6" s="778"/>
      <c r="DW6" s="778"/>
      <c r="DX6" s="778"/>
      <c r="DY6" s="778"/>
      <c r="DZ6" s="778"/>
      <c r="EA6" s="678"/>
      <c r="EB6" s="736"/>
      <c r="EC6" s="778"/>
      <c r="ED6" s="778"/>
      <c r="EE6" s="778"/>
      <c r="EF6" s="778"/>
      <c r="EG6" s="778"/>
      <c r="EH6" s="778"/>
      <c r="EI6" s="778"/>
      <c r="EJ6" s="778"/>
      <c r="EK6" s="778"/>
      <c r="EL6" s="778"/>
      <c r="EM6" s="678"/>
      <c r="EN6" s="736"/>
      <c r="EO6" s="778"/>
      <c r="EP6" s="778"/>
      <c r="EQ6" s="778"/>
      <c r="ER6" s="778"/>
      <c r="ES6" s="778"/>
      <c r="ET6" s="778"/>
      <c r="EU6" s="778"/>
      <c r="EV6" s="778"/>
      <c r="EW6" s="778"/>
      <c r="EX6" s="778"/>
      <c r="EY6" s="678"/>
      <c r="EZ6" s="736" t="s">
        <v>711</v>
      </c>
      <c r="FA6" s="778"/>
      <c r="FB6" s="778"/>
      <c r="FC6" s="778"/>
      <c r="FD6" s="778"/>
      <c r="FE6" s="778"/>
      <c r="FF6" s="778"/>
      <c r="FG6" s="778"/>
      <c r="FH6" s="778"/>
      <c r="FI6" s="778"/>
      <c r="FJ6" s="778"/>
      <c r="FK6" s="778"/>
      <c r="FL6" s="778"/>
      <c r="FM6" s="678"/>
      <c r="FN6" s="736" t="s">
        <v>712</v>
      </c>
      <c r="FO6" s="778"/>
      <c r="FP6" s="778"/>
      <c r="FQ6" s="778"/>
      <c r="FR6" s="778"/>
      <c r="FS6" s="778"/>
      <c r="FT6" s="778"/>
      <c r="FU6" s="778"/>
      <c r="FV6" s="778"/>
      <c r="FW6" s="778"/>
      <c r="FX6" s="778"/>
      <c r="FY6" s="778"/>
      <c r="FZ6" s="778"/>
      <c r="GA6" s="678"/>
      <c r="GB6" s="736" t="s">
        <v>711</v>
      </c>
      <c r="GC6" s="778"/>
      <c r="GD6" s="778"/>
      <c r="GE6" s="778"/>
      <c r="GF6" s="778"/>
      <c r="GG6" s="778"/>
      <c r="GH6" s="778"/>
      <c r="GI6" s="778"/>
      <c r="GJ6" s="778"/>
      <c r="GK6" s="778"/>
      <c r="GL6" s="778"/>
      <c r="GM6" s="778"/>
      <c r="GN6" s="778"/>
      <c r="GO6" s="678"/>
      <c r="GP6" s="736" t="s">
        <v>712</v>
      </c>
      <c r="GQ6" s="778"/>
      <c r="GR6" s="778"/>
      <c r="GS6" s="778"/>
      <c r="GT6" s="778"/>
      <c r="GU6" s="778"/>
      <c r="GV6" s="778"/>
      <c r="GW6" s="778"/>
      <c r="GX6" s="778"/>
      <c r="GY6" s="778"/>
      <c r="GZ6" s="778"/>
      <c r="HA6" s="778"/>
      <c r="HB6" s="778"/>
      <c r="HC6" s="678"/>
      <c r="HD6" s="736" t="s">
        <v>711</v>
      </c>
      <c r="HE6" s="778"/>
      <c r="HF6" s="778"/>
      <c r="HG6" s="778"/>
      <c r="HH6" s="778"/>
      <c r="HI6" s="778"/>
      <c r="HJ6" s="778"/>
      <c r="HK6" s="778"/>
      <c r="HL6" s="778"/>
      <c r="HM6" s="778"/>
      <c r="HN6" s="778"/>
      <c r="HO6" s="778"/>
      <c r="HP6" s="778"/>
      <c r="HQ6" s="678"/>
      <c r="HR6" s="736" t="s">
        <v>712</v>
      </c>
      <c r="HS6" s="778"/>
      <c r="HT6" s="778"/>
      <c r="HU6" s="778"/>
      <c r="HV6" s="778"/>
      <c r="HW6" s="778"/>
      <c r="HX6" s="778"/>
      <c r="HY6" s="778"/>
      <c r="HZ6" s="778"/>
      <c r="IA6" s="778"/>
      <c r="IB6" s="778"/>
      <c r="IC6" s="778"/>
      <c r="ID6" s="778"/>
      <c r="IE6" s="678"/>
    </row>
    <row r="7" spans="1:239" ht="14.1" customHeight="1">
      <c r="A7" s="693">
        <v>1</v>
      </c>
      <c r="B7" s="693"/>
      <c r="C7" s="693"/>
      <c r="D7" s="693"/>
      <c r="E7" s="693"/>
      <c r="F7" s="693"/>
      <c r="G7" s="693"/>
      <c r="H7" s="991">
        <v>2</v>
      </c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  <c r="AC7" s="992"/>
      <c r="AD7" s="992"/>
      <c r="AE7" s="992"/>
      <c r="AF7" s="992"/>
      <c r="AG7" s="992"/>
      <c r="AH7" s="992"/>
      <c r="AI7" s="992"/>
      <c r="AJ7" s="992"/>
      <c r="AK7" s="992"/>
      <c r="AL7" s="992"/>
      <c r="AM7" s="992"/>
      <c r="AN7" s="992"/>
      <c r="AO7" s="992"/>
      <c r="AP7" s="992"/>
      <c r="AQ7" s="992"/>
      <c r="AR7" s="992"/>
      <c r="AS7" s="992"/>
      <c r="AT7" s="992"/>
      <c r="AU7" s="993"/>
      <c r="AV7" s="987">
        <v>3</v>
      </c>
      <c r="AW7" s="988"/>
      <c r="AX7" s="988"/>
      <c r="AY7" s="988"/>
      <c r="AZ7" s="988"/>
      <c r="BA7" s="988"/>
      <c r="BB7" s="988"/>
      <c r="BC7" s="988"/>
      <c r="BD7" s="988"/>
      <c r="BE7" s="988"/>
      <c r="BF7" s="988"/>
      <c r="BG7" s="988"/>
      <c r="BH7" s="988"/>
      <c r="BI7" s="989"/>
      <c r="BJ7" s="987">
        <v>4</v>
      </c>
      <c r="BK7" s="988"/>
      <c r="BL7" s="988"/>
      <c r="BM7" s="988"/>
      <c r="BN7" s="988"/>
      <c r="BO7" s="988"/>
      <c r="BP7" s="988"/>
      <c r="BQ7" s="988"/>
      <c r="BR7" s="988"/>
      <c r="BS7" s="988"/>
      <c r="BT7" s="988"/>
      <c r="BU7" s="988"/>
      <c r="BV7" s="988"/>
      <c r="BW7" s="989"/>
      <c r="BX7" s="987">
        <v>5</v>
      </c>
      <c r="BY7" s="988"/>
      <c r="BZ7" s="988"/>
      <c r="CA7" s="988"/>
      <c r="CB7" s="988"/>
      <c r="CC7" s="988"/>
      <c r="CD7" s="988"/>
      <c r="CE7" s="988"/>
      <c r="CF7" s="988"/>
      <c r="CG7" s="988"/>
      <c r="CH7" s="988"/>
      <c r="CI7" s="988"/>
      <c r="CJ7" s="988"/>
      <c r="CK7" s="989"/>
      <c r="CL7" s="987">
        <v>6</v>
      </c>
      <c r="CM7" s="988"/>
      <c r="CN7" s="988"/>
      <c r="CO7" s="988"/>
      <c r="CP7" s="988"/>
      <c r="CQ7" s="988"/>
      <c r="CR7" s="988"/>
      <c r="CS7" s="988"/>
      <c r="CT7" s="988"/>
      <c r="CU7" s="988"/>
      <c r="CV7" s="988"/>
      <c r="CW7" s="988"/>
      <c r="CX7" s="988"/>
      <c r="CY7" s="989"/>
      <c r="CZ7" s="987">
        <v>7</v>
      </c>
      <c r="DA7" s="988"/>
      <c r="DB7" s="988"/>
      <c r="DC7" s="988"/>
      <c r="DD7" s="988"/>
      <c r="DE7" s="988"/>
      <c r="DF7" s="988"/>
      <c r="DG7" s="988"/>
      <c r="DH7" s="988"/>
      <c r="DI7" s="988"/>
      <c r="DJ7" s="988"/>
      <c r="DK7" s="988"/>
      <c r="DL7" s="988"/>
      <c r="DM7" s="989"/>
      <c r="DN7" s="987">
        <v>8</v>
      </c>
      <c r="DO7" s="988"/>
      <c r="DP7" s="988"/>
      <c r="DQ7" s="988"/>
      <c r="DR7" s="988"/>
      <c r="DS7" s="988"/>
      <c r="DT7" s="988"/>
      <c r="DU7" s="988"/>
      <c r="DV7" s="988"/>
      <c r="DW7" s="988"/>
      <c r="DX7" s="988"/>
      <c r="DY7" s="988"/>
      <c r="DZ7" s="988"/>
      <c r="EA7" s="989"/>
      <c r="EB7" s="779" t="s">
        <v>22</v>
      </c>
      <c r="EC7" s="780"/>
      <c r="ED7" s="780"/>
      <c r="EE7" s="780"/>
      <c r="EF7" s="780"/>
      <c r="EG7" s="780"/>
      <c r="EH7" s="780"/>
      <c r="EI7" s="780"/>
      <c r="EJ7" s="780"/>
      <c r="EK7" s="780"/>
      <c r="EL7" s="780"/>
      <c r="EM7" s="781"/>
      <c r="EN7" s="779" t="s">
        <v>22</v>
      </c>
      <c r="EO7" s="780"/>
      <c r="EP7" s="780"/>
      <c r="EQ7" s="780"/>
      <c r="ER7" s="780"/>
      <c r="ES7" s="780"/>
      <c r="ET7" s="780"/>
      <c r="EU7" s="780"/>
      <c r="EV7" s="780"/>
      <c r="EW7" s="780"/>
      <c r="EX7" s="780"/>
      <c r="EY7" s="781"/>
      <c r="EZ7" s="779" t="s">
        <v>713</v>
      </c>
      <c r="FA7" s="780"/>
      <c r="FB7" s="780"/>
      <c r="FC7" s="780"/>
      <c r="FD7" s="780"/>
      <c r="FE7" s="780"/>
      <c r="FF7" s="780"/>
      <c r="FG7" s="780"/>
      <c r="FH7" s="780"/>
      <c r="FI7" s="780"/>
      <c r="FJ7" s="780"/>
      <c r="FK7" s="780"/>
      <c r="FL7" s="780"/>
      <c r="FM7" s="781"/>
      <c r="FN7" s="779" t="s">
        <v>298</v>
      </c>
      <c r="FO7" s="780"/>
      <c r="FP7" s="780"/>
      <c r="FQ7" s="780"/>
      <c r="FR7" s="780"/>
      <c r="FS7" s="780"/>
      <c r="FT7" s="780"/>
      <c r="FU7" s="780"/>
      <c r="FV7" s="780"/>
      <c r="FW7" s="780"/>
      <c r="FX7" s="780"/>
      <c r="FY7" s="780"/>
      <c r="FZ7" s="780"/>
      <c r="GA7" s="781"/>
      <c r="GB7" s="779" t="s">
        <v>713</v>
      </c>
      <c r="GC7" s="780"/>
      <c r="GD7" s="780"/>
      <c r="GE7" s="780"/>
      <c r="GF7" s="780"/>
      <c r="GG7" s="780"/>
      <c r="GH7" s="780"/>
      <c r="GI7" s="780"/>
      <c r="GJ7" s="780"/>
      <c r="GK7" s="780"/>
      <c r="GL7" s="780"/>
      <c r="GM7" s="780"/>
      <c r="GN7" s="780"/>
      <c r="GO7" s="781"/>
      <c r="GP7" s="779" t="s">
        <v>298</v>
      </c>
      <c r="GQ7" s="780"/>
      <c r="GR7" s="780"/>
      <c r="GS7" s="780"/>
      <c r="GT7" s="780"/>
      <c r="GU7" s="780"/>
      <c r="GV7" s="780"/>
      <c r="GW7" s="780"/>
      <c r="GX7" s="780"/>
      <c r="GY7" s="780"/>
      <c r="GZ7" s="780"/>
      <c r="HA7" s="780"/>
      <c r="HB7" s="780"/>
      <c r="HC7" s="781"/>
      <c r="HD7" s="779" t="s">
        <v>713</v>
      </c>
      <c r="HE7" s="780"/>
      <c r="HF7" s="780"/>
      <c r="HG7" s="780"/>
      <c r="HH7" s="780"/>
      <c r="HI7" s="780"/>
      <c r="HJ7" s="780"/>
      <c r="HK7" s="780"/>
      <c r="HL7" s="780"/>
      <c r="HM7" s="780"/>
      <c r="HN7" s="780"/>
      <c r="HO7" s="780"/>
      <c r="HP7" s="780"/>
      <c r="HQ7" s="781"/>
      <c r="HR7" s="779" t="s">
        <v>298</v>
      </c>
      <c r="HS7" s="780"/>
      <c r="HT7" s="780"/>
      <c r="HU7" s="780"/>
      <c r="HV7" s="780"/>
      <c r="HW7" s="780"/>
      <c r="HX7" s="780"/>
      <c r="HY7" s="780"/>
      <c r="HZ7" s="780"/>
      <c r="IA7" s="780"/>
      <c r="IB7" s="780"/>
      <c r="IC7" s="780"/>
      <c r="ID7" s="780"/>
      <c r="IE7" s="781"/>
    </row>
    <row r="8" spans="1:239" ht="30.75" customHeight="1">
      <c r="A8" s="747" t="s">
        <v>3</v>
      </c>
      <c r="B8" s="747"/>
      <c r="C8" s="747"/>
      <c r="D8" s="747"/>
      <c r="E8" s="747"/>
      <c r="F8" s="747"/>
      <c r="G8" s="747"/>
      <c r="H8" s="22"/>
      <c r="I8" s="868" t="s">
        <v>714</v>
      </c>
      <c r="J8" s="990"/>
      <c r="K8" s="990"/>
      <c r="L8" s="990"/>
      <c r="M8" s="990"/>
      <c r="N8" s="990"/>
      <c r="O8" s="990"/>
      <c r="P8" s="990"/>
      <c r="Q8" s="990"/>
      <c r="R8" s="990"/>
      <c r="S8" s="990"/>
      <c r="T8" s="990"/>
      <c r="U8" s="990"/>
      <c r="V8" s="990"/>
      <c r="W8" s="990"/>
      <c r="X8" s="990"/>
      <c r="Y8" s="990"/>
      <c r="Z8" s="990"/>
      <c r="AA8" s="990"/>
      <c r="AB8" s="990"/>
      <c r="AC8" s="990"/>
      <c r="AD8" s="990"/>
      <c r="AE8" s="990"/>
      <c r="AF8" s="990"/>
      <c r="AG8" s="990"/>
      <c r="AH8" s="990"/>
      <c r="AI8" s="990"/>
      <c r="AJ8" s="990"/>
      <c r="AK8" s="990"/>
      <c r="AL8" s="990"/>
      <c r="AM8" s="990"/>
      <c r="AN8" s="990"/>
      <c r="AO8" s="990"/>
      <c r="AP8" s="990"/>
      <c r="AQ8" s="990"/>
      <c r="AR8" s="990"/>
      <c r="AS8" s="990"/>
      <c r="AT8" s="990"/>
      <c r="AU8" s="35"/>
      <c r="AV8" s="862">
        <v>27060.521852192367</v>
      </c>
      <c r="AW8" s="863"/>
      <c r="AX8" s="863"/>
      <c r="AY8" s="863"/>
      <c r="AZ8" s="863"/>
      <c r="BA8" s="863"/>
      <c r="BB8" s="863"/>
      <c r="BC8" s="863"/>
      <c r="BD8" s="863"/>
      <c r="BE8" s="863"/>
      <c r="BF8" s="863"/>
      <c r="BG8" s="863"/>
      <c r="BH8" s="863"/>
      <c r="BI8" s="864"/>
      <c r="BJ8" s="862">
        <v>41758.497344215328</v>
      </c>
      <c r="BK8" s="863"/>
      <c r="BL8" s="863"/>
      <c r="BM8" s="863"/>
      <c r="BN8" s="863"/>
      <c r="BO8" s="863"/>
      <c r="BP8" s="863"/>
      <c r="BQ8" s="863"/>
      <c r="BR8" s="863"/>
      <c r="BS8" s="863"/>
      <c r="BT8" s="863"/>
      <c r="BU8" s="863"/>
      <c r="BV8" s="863"/>
      <c r="BW8" s="864"/>
      <c r="BX8" s="862"/>
      <c r="BY8" s="863"/>
      <c r="BZ8" s="863"/>
      <c r="CA8" s="863"/>
      <c r="CB8" s="863"/>
      <c r="CC8" s="863"/>
      <c r="CD8" s="863"/>
      <c r="CE8" s="863"/>
      <c r="CF8" s="863"/>
      <c r="CG8" s="863"/>
      <c r="CH8" s="863"/>
      <c r="CI8" s="863"/>
      <c r="CJ8" s="863"/>
      <c r="CK8" s="864"/>
      <c r="CL8" s="862">
        <v>43504.581634589355</v>
      </c>
      <c r="CM8" s="863"/>
      <c r="CN8" s="863"/>
      <c r="CO8" s="863"/>
      <c r="CP8" s="863"/>
      <c r="CQ8" s="863"/>
      <c r="CR8" s="863"/>
      <c r="CS8" s="863"/>
      <c r="CT8" s="863"/>
      <c r="CU8" s="863"/>
      <c r="CV8" s="863"/>
      <c r="CW8" s="863"/>
      <c r="CX8" s="863"/>
      <c r="CY8" s="864"/>
      <c r="CZ8" s="862"/>
      <c r="DA8" s="863"/>
      <c r="DB8" s="863"/>
      <c r="DC8" s="863"/>
      <c r="DD8" s="863"/>
      <c r="DE8" s="863"/>
      <c r="DF8" s="863"/>
      <c r="DG8" s="863"/>
      <c r="DH8" s="863"/>
      <c r="DI8" s="863"/>
      <c r="DJ8" s="863"/>
      <c r="DK8" s="863"/>
      <c r="DL8" s="863"/>
      <c r="DM8" s="864"/>
      <c r="DN8" s="862">
        <v>45244.764899972928</v>
      </c>
      <c r="DO8" s="863"/>
      <c r="DP8" s="863"/>
      <c r="DQ8" s="863"/>
      <c r="DR8" s="863"/>
      <c r="DS8" s="863"/>
      <c r="DT8" s="863"/>
      <c r="DU8" s="863"/>
      <c r="DV8" s="863"/>
      <c r="DW8" s="863"/>
      <c r="DX8" s="863"/>
      <c r="DY8" s="863"/>
      <c r="DZ8" s="863"/>
      <c r="EA8" s="864"/>
      <c r="EB8" s="862"/>
      <c r="EC8" s="863"/>
      <c r="ED8" s="863"/>
      <c r="EE8" s="863"/>
      <c r="EF8" s="863"/>
      <c r="EG8" s="863"/>
      <c r="EH8" s="863"/>
      <c r="EI8" s="863"/>
      <c r="EJ8" s="863"/>
      <c r="EK8" s="863"/>
      <c r="EL8" s="863"/>
      <c r="EM8" s="864"/>
      <c r="EN8" s="862"/>
      <c r="EO8" s="863"/>
      <c r="EP8" s="863"/>
      <c r="EQ8" s="863"/>
      <c r="ER8" s="863"/>
      <c r="ES8" s="863"/>
      <c r="ET8" s="863"/>
      <c r="EU8" s="863"/>
      <c r="EV8" s="863"/>
      <c r="EW8" s="863"/>
      <c r="EX8" s="863"/>
      <c r="EY8" s="864"/>
      <c r="EZ8" s="862"/>
      <c r="FA8" s="863"/>
      <c r="FB8" s="863"/>
      <c r="FC8" s="863"/>
      <c r="FD8" s="863"/>
      <c r="FE8" s="863"/>
      <c r="FF8" s="863"/>
      <c r="FG8" s="863"/>
      <c r="FH8" s="863"/>
      <c r="FI8" s="863"/>
      <c r="FJ8" s="863"/>
      <c r="FK8" s="863"/>
      <c r="FL8" s="863"/>
      <c r="FM8" s="864"/>
      <c r="FN8" s="862">
        <v>47054.55549597185</v>
      </c>
      <c r="FO8" s="863"/>
      <c r="FP8" s="863"/>
      <c r="FQ8" s="863"/>
      <c r="FR8" s="863"/>
      <c r="FS8" s="863"/>
      <c r="FT8" s="863"/>
      <c r="FU8" s="863"/>
      <c r="FV8" s="863"/>
      <c r="FW8" s="863"/>
      <c r="FX8" s="863"/>
      <c r="FY8" s="863"/>
      <c r="FZ8" s="863"/>
      <c r="GA8" s="864"/>
      <c r="GB8" s="862"/>
      <c r="GC8" s="863"/>
      <c r="GD8" s="863"/>
      <c r="GE8" s="863"/>
      <c r="GF8" s="863"/>
      <c r="GG8" s="863"/>
      <c r="GH8" s="863"/>
      <c r="GI8" s="863"/>
      <c r="GJ8" s="863"/>
      <c r="GK8" s="863"/>
      <c r="GL8" s="863"/>
      <c r="GM8" s="863"/>
      <c r="GN8" s="863"/>
      <c r="GO8" s="864"/>
      <c r="GP8" s="862">
        <v>48936.737715810727</v>
      </c>
      <c r="GQ8" s="863"/>
      <c r="GR8" s="863"/>
      <c r="GS8" s="863"/>
      <c r="GT8" s="863"/>
      <c r="GU8" s="863"/>
      <c r="GV8" s="863"/>
      <c r="GW8" s="863"/>
      <c r="GX8" s="863"/>
      <c r="GY8" s="863"/>
      <c r="GZ8" s="863"/>
      <c r="HA8" s="863"/>
      <c r="HB8" s="863"/>
      <c r="HC8" s="864"/>
      <c r="HD8" s="862"/>
      <c r="HE8" s="863"/>
      <c r="HF8" s="863"/>
      <c r="HG8" s="863"/>
      <c r="HH8" s="863"/>
      <c r="HI8" s="863"/>
      <c r="HJ8" s="863"/>
      <c r="HK8" s="863"/>
      <c r="HL8" s="863"/>
      <c r="HM8" s="863"/>
      <c r="HN8" s="863"/>
      <c r="HO8" s="863"/>
      <c r="HP8" s="863"/>
      <c r="HQ8" s="864"/>
      <c r="HR8" s="862">
        <v>50894.207224443155</v>
      </c>
      <c r="HS8" s="863"/>
      <c r="HT8" s="863"/>
      <c r="HU8" s="863"/>
      <c r="HV8" s="863"/>
      <c r="HW8" s="863"/>
      <c r="HX8" s="863"/>
      <c r="HY8" s="863"/>
      <c r="HZ8" s="863"/>
      <c r="IA8" s="863"/>
      <c r="IB8" s="863"/>
      <c r="IC8" s="863"/>
      <c r="ID8" s="863"/>
      <c r="IE8" s="864"/>
    </row>
    <row r="9" spans="1:239" ht="15" customHeight="1">
      <c r="A9" s="747" t="s">
        <v>19</v>
      </c>
      <c r="B9" s="747"/>
      <c r="C9" s="747"/>
      <c r="D9" s="747"/>
      <c r="E9" s="747"/>
      <c r="F9" s="747"/>
      <c r="G9" s="747"/>
      <c r="H9" s="22"/>
      <c r="I9" s="782" t="s">
        <v>715</v>
      </c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782"/>
      <c r="AT9" s="782"/>
      <c r="AU9" s="783"/>
      <c r="AV9" s="862">
        <v>43436.96215135001</v>
      </c>
      <c r="AW9" s="863"/>
      <c r="AX9" s="863"/>
      <c r="AY9" s="863"/>
      <c r="AZ9" s="863"/>
      <c r="BA9" s="863"/>
      <c r="BB9" s="863"/>
      <c r="BC9" s="863"/>
      <c r="BD9" s="863"/>
      <c r="BE9" s="863"/>
      <c r="BF9" s="863"/>
      <c r="BG9" s="863"/>
      <c r="BH9" s="863"/>
      <c r="BI9" s="864"/>
      <c r="BJ9" s="862">
        <v>41246.239603635426</v>
      </c>
      <c r="BK9" s="863"/>
      <c r="BL9" s="863"/>
      <c r="BM9" s="863"/>
      <c r="BN9" s="863"/>
      <c r="BO9" s="863"/>
      <c r="BP9" s="863"/>
      <c r="BQ9" s="863"/>
      <c r="BR9" s="863"/>
      <c r="BS9" s="863"/>
      <c r="BT9" s="863"/>
      <c r="BU9" s="863"/>
      <c r="BV9" s="863"/>
      <c r="BW9" s="864"/>
      <c r="BX9" s="862"/>
      <c r="BY9" s="863"/>
      <c r="BZ9" s="863"/>
      <c r="CA9" s="863"/>
      <c r="CB9" s="863"/>
      <c r="CC9" s="863"/>
      <c r="CD9" s="863"/>
      <c r="CE9" s="863"/>
      <c r="CF9" s="863"/>
      <c r="CG9" s="863"/>
      <c r="CH9" s="863"/>
      <c r="CI9" s="863"/>
      <c r="CJ9" s="863"/>
      <c r="CK9" s="864"/>
      <c r="CL9" s="862">
        <v>24487.987078586695</v>
      </c>
      <c r="CM9" s="863"/>
      <c r="CN9" s="863"/>
      <c r="CO9" s="863"/>
      <c r="CP9" s="863"/>
      <c r="CQ9" s="863"/>
      <c r="CR9" s="863"/>
      <c r="CS9" s="863"/>
      <c r="CT9" s="863"/>
      <c r="CU9" s="863"/>
      <c r="CV9" s="863"/>
      <c r="CW9" s="863"/>
      <c r="CX9" s="863"/>
      <c r="CY9" s="864"/>
      <c r="CZ9" s="862"/>
      <c r="DA9" s="863"/>
      <c r="DB9" s="863"/>
      <c r="DC9" s="863"/>
      <c r="DD9" s="863"/>
      <c r="DE9" s="863"/>
      <c r="DF9" s="863"/>
      <c r="DG9" s="863"/>
      <c r="DH9" s="863"/>
      <c r="DI9" s="863"/>
      <c r="DJ9" s="863"/>
      <c r="DK9" s="863"/>
      <c r="DL9" s="863"/>
      <c r="DM9" s="864"/>
      <c r="DN9" s="862">
        <v>24487.987078586695</v>
      </c>
      <c r="DO9" s="863"/>
      <c r="DP9" s="863"/>
      <c r="DQ9" s="863"/>
      <c r="DR9" s="863"/>
      <c r="DS9" s="863"/>
      <c r="DT9" s="863"/>
      <c r="DU9" s="863"/>
      <c r="DV9" s="863"/>
      <c r="DW9" s="863"/>
      <c r="DX9" s="863"/>
      <c r="DY9" s="863"/>
      <c r="DZ9" s="863"/>
      <c r="EA9" s="864"/>
      <c r="EB9" s="862"/>
      <c r="EC9" s="863"/>
      <c r="ED9" s="863"/>
      <c r="EE9" s="863"/>
      <c r="EF9" s="863"/>
      <c r="EG9" s="863"/>
      <c r="EH9" s="863"/>
      <c r="EI9" s="863"/>
      <c r="EJ9" s="863"/>
      <c r="EK9" s="863"/>
      <c r="EL9" s="863"/>
      <c r="EM9" s="864"/>
      <c r="EN9" s="862"/>
      <c r="EO9" s="863"/>
      <c r="EP9" s="863"/>
      <c r="EQ9" s="863"/>
      <c r="ER9" s="863"/>
      <c r="ES9" s="863"/>
      <c r="ET9" s="863"/>
      <c r="EU9" s="863"/>
      <c r="EV9" s="863"/>
      <c r="EW9" s="863"/>
      <c r="EX9" s="863"/>
      <c r="EY9" s="864"/>
      <c r="EZ9" s="862"/>
      <c r="FA9" s="863"/>
      <c r="FB9" s="863"/>
      <c r="FC9" s="863"/>
      <c r="FD9" s="863"/>
      <c r="FE9" s="863"/>
      <c r="FF9" s="863"/>
      <c r="FG9" s="863"/>
      <c r="FH9" s="863"/>
      <c r="FI9" s="863"/>
      <c r="FJ9" s="863"/>
      <c r="FK9" s="863"/>
      <c r="FL9" s="863"/>
      <c r="FM9" s="864"/>
      <c r="FN9" s="862" t="e">
        <v>#REF!</v>
      </c>
      <c r="FO9" s="863"/>
      <c r="FP9" s="863"/>
      <c r="FQ9" s="863"/>
      <c r="FR9" s="863"/>
      <c r="FS9" s="863"/>
      <c r="FT9" s="863"/>
      <c r="FU9" s="863"/>
      <c r="FV9" s="863"/>
      <c r="FW9" s="863"/>
      <c r="FX9" s="863"/>
      <c r="FY9" s="863"/>
      <c r="FZ9" s="863"/>
      <c r="GA9" s="864"/>
      <c r="GB9" s="862"/>
      <c r="GC9" s="863"/>
      <c r="GD9" s="863"/>
      <c r="GE9" s="863"/>
      <c r="GF9" s="863"/>
      <c r="GG9" s="863"/>
      <c r="GH9" s="863"/>
      <c r="GI9" s="863"/>
      <c r="GJ9" s="863"/>
      <c r="GK9" s="863"/>
      <c r="GL9" s="863"/>
      <c r="GM9" s="863"/>
      <c r="GN9" s="863"/>
      <c r="GO9" s="864"/>
      <c r="GP9" s="862" t="e">
        <v>#REF!</v>
      </c>
      <c r="GQ9" s="863"/>
      <c r="GR9" s="863"/>
      <c r="GS9" s="863"/>
      <c r="GT9" s="863"/>
      <c r="GU9" s="863"/>
      <c r="GV9" s="863"/>
      <c r="GW9" s="863"/>
      <c r="GX9" s="863"/>
      <c r="GY9" s="863"/>
      <c r="GZ9" s="863"/>
      <c r="HA9" s="863"/>
      <c r="HB9" s="863"/>
      <c r="HC9" s="864"/>
      <c r="HD9" s="862"/>
      <c r="HE9" s="863"/>
      <c r="HF9" s="863"/>
      <c r="HG9" s="863"/>
      <c r="HH9" s="863"/>
      <c r="HI9" s="863"/>
      <c r="HJ9" s="863"/>
      <c r="HK9" s="863"/>
      <c r="HL9" s="863"/>
      <c r="HM9" s="863"/>
      <c r="HN9" s="863"/>
      <c r="HO9" s="863"/>
      <c r="HP9" s="863"/>
      <c r="HQ9" s="864"/>
      <c r="HR9" s="862" t="e">
        <v>#REF!</v>
      </c>
      <c r="HS9" s="863"/>
      <c r="HT9" s="863"/>
      <c r="HU9" s="863"/>
      <c r="HV9" s="863"/>
      <c r="HW9" s="863"/>
      <c r="HX9" s="863"/>
      <c r="HY9" s="863"/>
      <c r="HZ9" s="863"/>
      <c r="IA9" s="863"/>
      <c r="IB9" s="863"/>
      <c r="IC9" s="863"/>
      <c r="ID9" s="863"/>
      <c r="IE9" s="864"/>
    </row>
    <row r="10" spans="1:239" ht="45" customHeight="1">
      <c r="A10" s="747" t="s">
        <v>23</v>
      </c>
      <c r="B10" s="747"/>
      <c r="C10" s="747"/>
      <c r="D10" s="747"/>
      <c r="E10" s="747"/>
      <c r="F10" s="747"/>
      <c r="G10" s="747"/>
      <c r="H10" s="22"/>
      <c r="I10" s="868" t="s">
        <v>716</v>
      </c>
      <c r="J10" s="868"/>
      <c r="K10" s="868"/>
      <c r="L10" s="868"/>
      <c r="M10" s="868"/>
      <c r="N10" s="868"/>
      <c r="O10" s="868"/>
      <c r="P10" s="868"/>
      <c r="Q10" s="868"/>
      <c r="R10" s="868"/>
      <c r="S10" s="868"/>
      <c r="T10" s="868"/>
      <c r="U10" s="868"/>
      <c r="V10" s="868"/>
      <c r="W10" s="868"/>
      <c r="X10" s="868"/>
      <c r="Y10" s="868"/>
      <c r="Z10" s="868"/>
      <c r="AA10" s="868"/>
      <c r="AB10" s="868"/>
      <c r="AC10" s="868"/>
      <c r="AD10" s="868"/>
      <c r="AE10" s="868"/>
      <c r="AF10" s="868"/>
      <c r="AG10" s="868"/>
      <c r="AH10" s="868"/>
      <c r="AI10" s="868"/>
      <c r="AJ10" s="868"/>
      <c r="AK10" s="868"/>
      <c r="AL10" s="868"/>
      <c r="AM10" s="868"/>
      <c r="AN10" s="868"/>
      <c r="AO10" s="868"/>
      <c r="AP10" s="868"/>
      <c r="AQ10" s="868"/>
      <c r="AR10" s="868"/>
      <c r="AS10" s="868"/>
      <c r="AT10" s="868"/>
      <c r="AU10" s="35"/>
      <c r="AV10" s="862">
        <v>22575.030309906233</v>
      </c>
      <c r="AW10" s="863"/>
      <c r="AX10" s="863"/>
      <c r="AY10" s="863"/>
      <c r="AZ10" s="863"/>
      <c r="BA10" s="863"/>
      <c r="BB10" s="863"/>
      <c r="BC10" s="863"/>
      <c r="BD10" s="863"/>
      <c r="BE10" s="863"/>
      <c r="BF10" s="863"/>
      <c r="BG10" s="863"/>
      <c r="BH10" s="863"/>
      <c r="BI10" s="864"/>
      <c r="BJ10" s="862">
        <v>22784.014321135241</v>
      </c>
      <c r="BK10" s="863"/>
      <c r="BL10" s="863"/>
      <c r="BM10" s="863"/>
      <c r="BN10" s="863"/>
      <c r="BO10" s="863"/>
      <c r="BP10" s="863"/>
      <c r="BQ10" s="863"/>
      <c r="BR10" s="863"/>
      <c r="BS10" s="863"/>
      <c r="BT10" s="863"/>
      <c r="BU10" s="863"/>
      <c r="BV10" s="863"/>
      <c r="BW10" s="864"/>
      <c r="BX10" s="862"/>
      <c r="BY10" s="863"/>
      <c r="BZ10" s="863"/>
      <c r="CA10" s="863"/>
      <c r="CB10" s="863"/>
      <c r="CC10" s="863"/>
      <c r="CD10" s="863"/>
      <c r="CE10" s="863"/>
      <c r="CF10" s="863"/>
      <c r="CG10" s="863"/>
      <c r="CH10" s="863"/>
      <c r="CI10" s="863"/>
      <c r="CJ10" s="863"/>
      <c r="CK10" s="864"/>
      <c r="CL10" s="862">
        <v>27289.052036929133</v>
      </c>
      <c r="CM10" s="863"/>
      <c r="CN10" s="863"/>
      <c r="CO10" s="863"/>
      <c r="CP10" s="863"/>
      <c r="CQ10" s="863"/>
      <c r="CR10" s="863"/>
      <c r="CS10" s="863"/>
      <c r="CT10" s="863"/>
      <c r="CU10" s="863"/>
      <c r="CV10" s="863"/>
      <c r="CW10" s="863"/>
      <c r="CX10" s="863"/>
      <c r="CY10" s="864"/>
      <c r="CZ10" s="862"/>
      <c r="DA10" s="863"/>
      <c r="DB10" s="863"/>
      <c r="DC10" s="863"/>
      <c r="DD10" s="863"/>
      <c r="DE10" s="863"/>
      <c r="DF10" s="863"/>
      <c r="DG10" s="863"/>
      <c r="DH10" s="863"/>
      <c r="DI10" s="863"/>
      <c r="DJ10" s="863"/>
      <c r="DK10" s="863"/>
      <c r="DL10" s="863"/>
      <c r="DM10" s="864"/>
      <c r="DN10" s="862">
        <v>28380.614118406298</v>
      </c>
      <c r="DO10" s="863"/>
      <c r="DP10" s="863"/>
      <c r="DQ10" s="863"/>
      <c r="DR10" s="863"/>
      <c r="DS10" s="863"/>
      <c r="DT10" s="863"/>
      <c r="DU10" s="863"/>
      <c r="DV10" s="863"/>
      <c r="DW10" s="863"/>
      <c r="DX10" s="863"/>
      <c r="DY10" s="863"/>
      <c r="DZ10" s="863"/>
      <c r="EA10" s="864"/>
      <c r="EB10" s="862"/>
      <c r="EC10" s="863"/>
      <c r="ED10" s="863"/>
      <c r="EE10" s="863"/>
      <c r="EF10" s="863"/>
      <c r="EG10" s="863"/>
      <c r="EH10" s="863"/>
      <c r="EI10" s="863"/>
      <c r="EJ10" s="863"/>
      <c r="EK10" s="863"/>
      <c r="EL10" s="863"/>
      <c r="EM10" s="864"/>
      <c r="EN10" s="862"/>
      <c r="EO10" s="863"/>
      <c r="EP10" s="863"/>
      <c r="EQ10" s="863"/>
      <c r="ER10" s="863"/>
      <c r="ES10" s="863"/>
      <c r="ET10" s="863"/>
      <c r="EU10" s="863"/>
      <c r="EV10" s="863"/>
      <c r="EW10" s="863"/>
      <c r="EX10" s="863"/>
      <c r="EY10" s="864"/>
      <c r="EZ10" s="862"/>
      <c r="FA10" s="863"/>
      <c r="FB10" s="863"/>
      <c r="FC10" s="863"/>
      <c r="FD10" s="863"/>
      <c r="FE10" s="863"/>
      <c r="FF10" s="863"/>
      <c r="FG10" s="863"/>
      <c r="FH10" s="863"/>
      <c r="FI10" s="863"/>
      <c r="FJ10" s="863"/>
      <c r="FK10" s="863"/>
      <c r="FL10" s="863"/>
      <c r="FM10" s="864"/>
      <c r="FN10" s="862">
        <v>29515.838683142552</v>
      </c>
      <c r="FO10" s="863"/>
      <c r="FP10" s="863"/>
      <c r="FQ10" s="863"/>
      <c r="FR10" s="863"/>
      <c r="FS10" s="863"/>
      <c r="FT10" s="863"/>
      <c r="FU10" s="863"/>
      <c r="FV10" s="863"/>
      <c r="FW10" s="863"/>
      <c r="FX10" s="863"/>
      <c r="FY10" s="863"/>
      <c r="FZ10" s="863"/>
      <c r="GA10" s="864"/>
      <c r="GB10" s="862"/>
      <c r="GC10" s="863"/>
      <c r="GD10" s="863"/>
      <c r="GE10" s="863"/>
      <c r="GF10" s="863"/>
      <c r="GG10" s="863"/>
      <c r="GH10" s="863"/>
      <c r="GI10" s="863"/>
      <c r="GJ10" s="863"/>
      <c r="GK10" s="863"/>
      <c r="GL10" s="863"/>
      <c r="GM10" s="863"/>
      <c r="GN10" s="863"/>
      <c r="GO10" s="864"/>
      <c r="GP10" s="862">
        <v>30696.472230468255</v>
      </c>
      <c r="GQ10" s="863"/>
      <c r="GR10" s="863"/>
      <c r="GS10" s="863"/>
      <c r="GT10" s="863"/>
      <c r="GU10" s="863"/>
      <c r="GV10" s="863"/>
      <c r="GW10" s="863"/>
      <c r="GX10" s="863"/>
      <c r="GY10" s="863"/>
      <c r="GZ10" s="863"/>
      <c r="HA10" s="863"/>
      <c r="HB10" s="863"/>
      <c r="HC10" s="864"/>
      <c r="HD10" s="862"/>
      <c r="HE10" s="863"/>
      <c r="HF10" s="863"/>
      <c r="HG10" s="863"/>
      <c r="HH10" s="863"/>
      <c r="HI10" s="863"/>
      <c r="HJ10" s="863"/>
      <c r="HK10" s="863"/>
      <c r="HL10" s="863"/>
      <c r="HM10" s="863"/>
      <c r="HN10" s="863"/>
      <c r="HO10" s="863"/>
      <c r="HP10" s="863"/>
      <c r="HQ10" s="864"/>
      <c r="HR10" s="862">
        <v>31924.331119686991</v>
      </c>
      <c r="HS10" s="863"/>
      <c r="HT10" s="863"/>
      <c r="HU10" s="863"/>
      <c r="HV10" s="863"/>
      <c r="HW10" s="863"/>
      <c r="HX10" s="863"/>
      <c r="HY10" s="863"/>
      <c r="HZ10" s="863"/>
      <c r="IA10" s="863"/>
      <c r="IB10" s="863"/>
      <c r="IC10" s="863"/>
      <c r="ID10" s="863"/>
      <c r="IE10" s="864"/>
    </row>
    <row r="11" spans="1:239" ht="15" customHeight="1">
      <c r="A11" s="747" t="s">
        <v>26</v>
      </c>
      <c r="B11" s="747"/>
      <c r="C11" s="747"/>
      <c r="D11" s="747"/>
      <c r="E11" s="747"/>
      <c r="F11" s="747"/>
      <c r="G11" s="747"/>
      <c r="H11" s="22"/>
      <c r="I11" s="868" t="s">
        <v>717</v>
      </c>
      <c r="J11" s="868"/>
      <c r="K11" s="868"/>
      <c r="L11" s="868"/>
      <c r="M11" s="868"/>
      <c r="N11" s="868"/>
      <c r="O11" s="868"/>
      <c r="P11" s="868"/>
      <c r="Q11" s="868"/>
      <c r="R11" s="868"/>
      <c r="S11" s="868"/>
      <c r="T11" s="868"/>
      <c r="U11" s="868"/>
      <c r="V11" s="868"/>
      <c r="W11" s="868"/>
      <c r="X11" s="868"/>
      <c r="Y11" s="868"/>
      <c r="Z11" s="868"/>
      <c r="AA11" s="868"/>
      <c r="AB11" s="868"/>
      <c r="AC11" s="868"/>
      <c r="AD11" s="868"/>
      <c r="AE11" s="868"/>
      <c r="AF11" s="868"/>
      <c r="AG11" s="868"/>
      <c r="AH11" s="868"/>
      <c r="AI11" s="868"/>
      <c r="AJ11" s="868"/>
      <c r="AK11" s="868"/>
      <c r="AL11" s="868"/>
      <c r="AM11" s="868"/>
      <c r="AN11" s="868"/>
      <c r="AO11" s="868"/>
      <c r="AP11" s="868"/>
      <c r="AQ11" s="868"/>
      <c r="AR11" s="868"/>
      <c r="AS11" s="868"/>
      <c r="AT11" s="868"/>
      <c r="AU11" s="131"/>
      <c r="AV11" s="756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8"/>
      <c r="BJ11" s="756">
        <v>4447.3283068169194</v>
      </c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8"/>
      <c r="BX11" s="779"/>
      <c r="BY11" s="780"/>
      <c r="BZ11" s="780"/>
      <c r="CA11" s="780"/>
      <c r="CB11" s="780"/>
      <c r="CC11" s="780"/>
      <c r="CD11" s="780"/>
      <c r="CE11" s="780"/>
      <c r="CF11" s="780"/>
      <c r="CG11" s="780"/>
      <c r="CH11" s="780"/>
      <c r="CI11" s="780"/>
      <c r="CJ11" s="780"/>
      <c r="CK11" s="781"/>
      <c r="CL11" s="756">
        <v>3696.4610127308333</v>
      </c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8"/>
      <c r="CZ11" s="779"/>
      <c r="DA11" s="780"/>
      <c r="DB11" s="780"/>
      <c r="DC11" s="780"/>
      <c r="DD11" s="780"/>
      <c r="DE11" s="780"/>
      <c r="DF11" s="780"/>
      <c r="DG11" s="780"/>
      <c r="DH11" s="780"/>
      <c r="DI11" s="780"/>
      <c r="DJ11" s="780"/>
      <c r="DK11" s="780"/>
      <c r="DL11" s="780"/>
      <c r="DM11" s="781"/>
      <c r="DN11" s="994">
        <v>3838.0482800738705</v>
      </c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6"/>
      <c r="EB11" s="779"/>
      <c r="EC11" s="780"/>
      <c r="ED11" s="780"/>
      <c r="EE11" s="780"/>
      <c r="EF11" s="780"/>
      <c r="EG11" s="780"/>
      <c r="EH11" s="780"/>
      <c r="EI11" s="780"/>
      <c r="EJ11" s="780"/>
      <c r="EK11" s="780"/>
      <c r="EL11" s="780"/>
      <c r="EM11" s="781"/>
      <c r="EN11" s="779"/>
      <c r="EO11" s="780"/>
      <c r="EP11" s="780"/>
      <c r="EQ11" s="780"/>
      <c r="ER11" s="780"/>
      <c r="ES11" s="780"/>
      <c r="ET11" s="780"/>
      <c r="EU11" s="780"/>
      <c r="EV11" s="780"/>
      <c r="EW11" s="780"/>
      <c r="EX11" s="780"/>
      <c r="EY11" s="781"/>
      <c r="EZ11" s="779"/>
      <c r="FA11" s="780"/>
      <c r="FB11" s="780"/>
      <c r="FC11" s="780"/>
      <c r="FD11" s="780"/>
      <c r="FE11" s="780"/>
      <c r="FF11" s="780"/>
      <c r="FG11" s="780"/>
      <c r="FH11" s="780"/>
      <c r="FI11" s="780"/>
      <c r="FJ11" s="780"/>
      <c r="FK11" s="780"/>
      <c r="FL11" s="780"/>
      <c r="FM11" s="781"/>
      <c r="FN11" s="756" t="e">
        <v>#REF!</v>
      </c>
      <c r="FO11" s="757"/>
      <c r="FP11" s="757"/>
      <c r="FQ11" s="757"/>
      <c r="FR11" s="757"/>
      <c r="FS11" s="757"/>
      <c r="FT11" s="757"/>
      <c r="FU11" s="757"/>
      <c r="FV11" s="757"/>
      <c r="FW11" s="757"/>
      <c r="FX11" s="757"/>
      <c r="FY11" s="757"/>
      <c r="FZ11" s="757"/>
      <c r="GA11" s="758"/>
      <c r="GB11" s="779"/>
      <c r="GC11" s="780"/>
      <c r="GD11" s="780"/>
      <c r="GE11" s="780"/>
      <c r="GF11" s="780"/>
      <c r="GG11" s="780"/>
      <c r="GH11" s="780"/>
      <c r="GI11" s="780"/>
      <c r="GJ11" s="780"/>
      <c r="GK11" s="780"/>
      <c r="GL11" s="780"/>
      <c r="GM11" s="780"/>
      <c r="GN11" s="780"/>
      <c r="GO11" s="781"/>
      <c r="GP11" s="756" t="e">
        <v>#REF!</v>
      </c>
      <c r="GQ11" s="757"/>
      <c r="GR11" s="757"/>
      <c r="GS11" s="757"/>
      <c r="GT11" s="757"/>
      <c r="GU11" s="757"/>
      <c r="GV11" s="757"/>
      <c r="GW11" s="757"/>
      <c r="GX11" s="757"/>
      <c r="GY11" s="757"/>
      <c r="GZ11" s="757"/>
      <c r="HA11" s="757"/>
      <c r="HB11" s="757"/>
      <c r="HC11" s="758"/>
      <c r="HD11" s="779"/>
      <c r="HE11" s="780"/>
      <c r="HF11" s="780"/>
      <c r="HG11" s="780"/>
      <c r="HH11" s="780"/>
      <c r="HI11" s="780"/>
      <c r="HJ11" s="780"/>
      <c r="HK11" s="780"/>
      <c r="HL11" s="780"/>
      <c r="HM11" s="780"/>
      <c r="HN11" s="780"/>
      <c r="HO11" s="780"/>
      <c r="HP11" s="780"/>
      <c r="HQ11" s="781"/>
      <c r="HR11" s="756" t="e">
        <v>#REF!</v>
      </c>
      <c r="HS11" s="757"/>
      <c r="HT11" s="757"/>
      <c r="HU11" s="757"/>
      <c r="HV11" s="757"/>
      <c r="HW11" s="757"/>
      <c r="HX11" s="757"/>
      <c r="HY11" s="757"/>
      <c r="HZ11" s="757"/>
      <c r="IA11" s="757"/>
      <c r="IB11" s="757"/>
      <c r="IC11" s="757"/>
      <c r="ID11" s="757"/>
      <c r="IE11" s="758"/>
    </row>
    <row r="12" spans="1:239" ht="60" customHeight="1">
      <c r="A12" s="747" t="s">
        <v>87</v>
      </c>
      <c r="B12" s="747"/>
      <c r="C12" s="747"/>
      <c r="D12" s="747"/>
      <c r="E12" s="747"/>
      <c r="F12" s="747"/>
      <c r="G12" s="747"/>
      <c r="H12" s="22"/>
      <c r="I12" s="868" t="s">
        <v>718</v>
      </c>
      <c r="J12" s="868"/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I12" s="868"/>
      <c r="AJ12" s="868"/>
      <c r="AK12" s="868"/>
      <c r="AL12" s="868"/>
      <c r="AM12" s="868"/>
      <c r="AN12" s="868"/>
      <c r="AO12" s="868"/>
      <c r="AP12" s="868"/>
      <c r="AQ12" s="868"/>
      <c r="AR12" s="868"/>
      <c r="AS12" s="868"/>
      <c r="AT12" s="868"/>
      <c r="AU12" s="35"/>
      <c r="AV12" s="779"/>
      <c r="AW12" s="780"/>
      <c r="AX12" s="780"/>
      <c r="AY12" s="780"/>
      <c r="AZ12" s="780"/>
      <c r="BA12" s="780"/>
      <c r="BB12" s="780"/>
      <c r="BC12" s="780"/>
      <c r="BD12" s="780"/>
      <c r="BE12" s="780"/>
      <c r="BF12" s="780"/>
      <c r="BG12" s="780"/>
      <c r="BH12" s="780"/>
      <c r="BI12" s="781"/>
      <c r="BJ12" s="997"/>
      <c r="BK12" s="998"/>
      <c r="BL12" s="998"/>
      <c r="BM12" s="998"/>
      <c r="BN12" s="998"/>
      <c r="BO12" s="998"/>
      <c r="BP12" s="998"/>
      <c r="BQ12" s="998"/>
      <c r="BR12" s="998"/>
      <c r="BS12" s="998"/>
      <c r="BT12" s="998"/>
      <c r="BU12" s="998"/>
      <c r="BV12" s="998"/>
      <c r="BW12" s="999"/>
      <c r="BX12" s="779"/>
      <c r="BY12" s="780"/>
      <c r="BZ12" s="780"/>
      <c r="CA12" s="780"/>
      <c r="CB12" s="780"/>
      <c r="CC12" s="780"/>
      <c r="CD12" s="780"/>
      <c r="CE12" s="780"/>
      <c r="CF12" s="780"/>
      <c r="CG12" s="780"/>
      <c r="CH12" s="780"/>
      <c r="CI12" s="780"/>
      <c r="CJ12" s="780"/>
      <c r="CK12" s="781"/>
      <c r="CL12" s="779"/>
      <c r="CM12" s="780"/>
      <c r="CN12" s="780"/>
      <c r="CO12" s="780"/>
      <c r="CP12" s="780"/>
      <c r="CQ12" s="780"/>
      <c r="CR12" s="780"/>
      <c r="CS12" s="780"/>
      <c r="CT12" s="780"/>
      <c r="CU12" s="780"/>
      <c r="CV12" s="780"/>
      <c r="CW12" s="780"/>
      <c r="CX12" s="780"/>
      <c r="CY12" s="781"/>
      <c r="CZ12" s="779"/>
      <c r="DA12" s="780"/>
      <c r="DB12" s="780"/>
      <c r="DC12" s="780"/>
      <c r="DD12" s="780"/>
      <c r="DE12" s="780"/>
      <c r="DF12" s="780"/>
      <c r="DG12" s="780"/>
      <c r="DH12" s="780"/>
      <c r="DI12" s="780"/>
      <c r="DJ12" s="780"/>
      <c r="DK12" s="780"/>
      <c r="DL12" s="780"/>
      <c r="DM12" s="781"/>
      <c r="DN12" s="779"/>
      <c r="DO12" s="780"/>
      <c r="DP12" s="780"/>
      <c r="DQ12" s="780"/>
      <c r="DR12" s="780"/>
      <c r="DS12" s="780"/>
      <c r="DT12" s="780"/>
      <c r="DU12" s="780"/>
      <c r="DV12" s="780"/>
      <c r="DW12" s="780"/>
      <c r="DX12" s="780"/>
      <c r="DY12" s="780"/>
      <c r="DZ12" s="780"/>
      <c r="EA12" s="781"/>
      <c r="EB12" s="779"/>
      <c r="EC12" s="780"/>
      <c r="ED12" s="780"/>
      <c r="EE12" s="780"/>
      <c r="EF12" s="780"/>
      <c r="EG12" s="780"/>
      <c r="EH12" s="780"/>
      <c r="EI12" s="780"/>
      <c r="EJ12" s="780"/>
      <c r="EK12" s="780"/>
      <c r="EL12" s="780"/>
      <c r="EM12" s="781"/>
      <c r="EN12" s="779"/>
      <c r="EO12" s="780"/>
      <c r="EP12" s="780"/>
      <c r="EQ12" s="780"/>
      <c r="ER12" s="780"/>
      <c r="ES12" s="780"/>
      <c r="ET12" s="780"/>
      <c r="EU12" s="780"/>
      <c r="EV12" s="780"/>
      <c r="EW12" s="780"/>
      <c r="EX12" s="780"/>
      <c r="EY12" s="781"/>
      <c r="EZ12" s="779"/>
      <c r="FA12" s="780"/>
      <c r="FB12" s="780"/>
      <c r="FC12" s="780"/>
      <c r="FD12" s="780"/>
      <c r="FE12" s="780"/>
      <c r="FF12" s="780"/>
      <c r="FG12" s="780"/>
      <c r="FH12" s="780"/>
      <c r="FI12" s="780"/>
      <c r="FJ12" s="780"/>
      <c r="FK12" s="780"/>
      <c r="FL12" s="780"/>
      <c r="FM12" s="781"/>
      <c r="FN12" s="779"/>
      <c r="FO12" s="780"/>
      <c r="FP12" s="780"/>
      <c r="FQ12" s="780"/>
      <c r="FR12" s="780"/>
      <c r="FS12" s="780"/>
      <c r="FT12" s="780"/>
      <c r="FU12" s="780"/>
      <c r="FV12" s="780"/>
      <c r="FW12" s="780"/>
      <c r="FX12" s="780"/>
      <c r="FY12" s="780"/>
      <c r="FZ12" s="780"/>
      <c r="GA12" s="781"/>
      <c r="GB12" s="779"/>
      <c r="GC12" s="780"/>
      <c r="GD12" s="780"/>
      <c r="GE12" s="780"/>
      <c r="GF12" s="780"/>
      <c r="GG12" s="780"/>
      <c r="GH12" s="780"/>
      <c r="GI12" s="780"/>
      <c r="GJ12" s="780"/>
      <c r="GK12" s="780"/>
      <c r="GL12" s="780"/>
      <c r="GM12" s="780"/>
      <c r="GN12" s="780"/>
      <c r="GO12" s="781"/>
      <c r="GP12" s="779"/>
      <c r="GQ12" s="780"/>
      <c r="GR12" s="780"/>
      <c r="GS12" s="780"/>
      <c r="GT12" s="780"/>
      <c r="GU12" s="780"/>
      <c r="GV12" s="780"/>
      <c r="GW12" s="780"/>
      <c r="GX12" s="780"/>
      <c r="GY12" s="780"/>
      <c r="GZ12" s="780"/>
      <c r="HA12" s="780"/>
      <c r="HB12" s="780"/>
      <c r="HC12" s="781"/>
      <c r="HD12" s="779"/>
      <c r="HE12" s="780"/>
      <c r="HF12" s="780"/>
      <c r="HG12" s="780"/>
      <c r="HH12" s="780"/>
      <c r="HI12" s="780"/>
      <c r="HJ12" s="780"/>
      <c r="HK12" s="780"/>
      <c r="HL12" s="780"/>
      <c r="HM12" s="780"/>
      <c r="HN12" s="780"/>
      <c r="HO12" s="780"/>
      <c r="HP12" s="780"/>
      <c r="HQ12" s="781"/>
      <c r="HR12" s="779"/>
      <c r="HS12" s="780"/>
      <c r="HT12" s="780"/>
      <c r="HU12" s="780"/>
      <c r="HV12" s="780"/>
      <c r="HW12" s="780"/>
      <c r="HX12" s="780"/>
      <c r="HY12" s="780"/>
      <c r="HZ12" s="780"/>
      <c r="IA12" s="780"/>
      <c r="IB12" s="780"/>
      <c r="IC12" s="780"/>
      <c r="ID12" s="780"/>
      <c r="IE12" s="781"/>
    </row>
    <row r="13" spans="1:239" ht="75" customHeight="1">
      <c r="A13" s="747" t="s">
        <v>89</v>
      </c>
      <c r="B13" s="747"/>
      <c r="C13" s="747"/>
      <c r="D13" s="747"/>
      <c r="E13" s="747"/>
      <c r="F13" s="747"/>
      <c r="G13" s="747"/>
      <c r="H13" s="22"/>
      <c r="I13" s="868" t="s">
        <v>719</v>
      </c>
      <c r="J13" s="868"/>
      <c r="K13" s="868"/>
      <c r="L13" s="868"/>
      <c r="M13" s="868"/>
      <c r="N13" s="868"/>
      <c r="O13" s="868"/>
      <c r="P13" s="868"/>
      <c r="Q13" s="868"/>
      <c r="R13" s="868"/>
      <c r="S13" s="868"/>
      <c r="T13" s="868"/>
      <c r="U13" s="868"/>
      <c r="V13" s="868"/>
      <c r="W13" s="868"/>
      <c r="X13" s="868"/>
      <c r="Y13" s="868"/>
      <c r="Z13" s="868"/>
      <c r="AA13" s="868"/>
      <c r="AB13" s="868"/>
      <c r="AC13" s="868"/>
      <c r="AD13" s="868"/>
      <c r="AE13" s="868"/>
      <c r="AF13" s="868"/>
      <c r="AG13" s="868"/>
      <c r="AH13" s="868"/>
      <c r="AI13" s="868"/>
      <c r="AJ13" s="868"/>
      <c r="AK13" s="868"/>
      <c r="AL13" s="868"/>
      <c r="AM13" s="868"/>
      <c r="AN13" s="868"/>
      <c r="AO13" s="868"/>
      <c r="AP13" s="868"/>
      <c r="AQ13" s="868"/>
      <c r="AR13" s="868"/>
      <c r="AS13" s="868"/>
      <c r="AT13" s="868"/>
      <c r="AU13" s="35"/>
      <c r="AV13" s="984"/>
      <c r="AW13" s="985"/>
      <c r="AX13" s="985"/>
      <c r="AY13" s="985"/>
      <c r="AZ13" s="985"/>
      <c r="BA13" s="985"/>
      <c r="BB13" s="985"/>
      <c r="BC13" s="985"/>
      <c r="BD13" s="985"/>
      <c r="BE13" s="985"/>
      <c r="BF13" s="985"/>
      <c r="BG13" s="985"/>
      <c r="BH13" s="985"/>
      <c r="BI13" s="986"/>
      <c r="BJ13" s="1000"/>
      <c r="BK13" s="1001"/>
      <c r="BL13" s="1001"/>
      <c r="BM13" s="1001"/>
      <c r="BN13" s="1001"/>
      <c r="BO13" s="1001"/>
      <c r="BP13" s="1001"/>
      <c r="BQ13" s="1001"/>
      <c r="BR13" s="1001"/>
      <c r="BS13" s="1001"/>
      <c r="BT13" s="1001"/>
      <c r="BU13" s="1001"/>
      <c r="BV13" s="1001"/>
      <c r="BW13" s="1002"/>
      <c r="BX13" s="984"/>
      <c r="BY13" s="985"/>
      <c r="BZ13" s="985"/>
      <c r="CA13" s="985"/>
      <c r="CB13" s="985"/>
      <c r="CC13" s="985"/>
      <c r="CD13" s="985"/>
      <c r="CE13" s="985"/>
      <c r="CF13" s="985"/>
      <c r="CG13" s="985"/>
      <c r="CH13" s="985"/>
      <c r="CI13" s="985"/>
      <c r="CJ13" s="985"/>
      <c r="CK13" s="986"/>
      <c r="CL13" s="984"/>
      <c r="CM13" s="985"/>
      <c r="CN13" s="985"/>
      <c r="CO13" s="985"/>
      <c r="CP13" s="985"/>
      <c r="CQ13" s="985"/>
      <c r="CR13" s="985"/>
      <c r="CS13" s="985"/>
      <c r="CT13" s="985"/>
      <c r="CU13" s="985"/>
      <c r="CV13" s="985"/>
      <c r="CW13" s="985"/>
      <c r="CX13" s="985"/>
      <c r="CY13" s="986"/>
      <c r="CZ13" s="984"/>
      <c r="DA13" s="985"/>
      <c r="DB13" s="985"/>
      <c r="DC13" s="985"/>
      <c r="DD13" s="985"/>
      <c r="DE13" s="985"/>
      <c r="DF13" s="985"/>
      <c r="DG13" s="985"/>
      <c r="DH13" s="985"/>
      <c r="DI13" s="985"/>
      <c r="DJ13" s="985"/>
      <c r="DK13" s="985"/>
      <c r="DL13" s="985"/>
      <c r="DM13" s="986"/>
      <c r="DN13" s="984"/>
      <c r="DO13" s="985"/>
      <c r="DP13" s="985"/>
      <c r="DQ13" s="985"/>
      <c r="DR13" s="985"/>
      <c r="DS13" s="985"/>
      <c r="DT13" s="985"/>
      <c r="DU13" s="985"/>
      <c r="DV13" s="985"/>
      <c r="DW13" s="985"/>
      <c r="DX13" s="985"/>
      <c r="DY13" s="985"/>
      <c r="DZ13" s="985"/>
      <c r="EA13" s="986"/>
      <c r="EB13" s="984"/>
      <c r="EC13" s="985"/>
      <c r="ED13" s="985"/>
      <c r="EE13" s="985"/>
      <c r="EF13" s="985"/>
      <c r="EG13" s="985"/>
      <c r="EH13" s="985"/>
      <c r="EI13" s="985"/>
      <c r="EJ13" s="985"/>
      <c r="EK13" s="985"/>
      <c r="EL13" s="985"/>
      <c r="EM13" s="986"/>
      <c r="EN13" s="984"/>
      <c r="EO13" s="985"/>
      <c r="EP13" s="985"/>
      <c r="EQ13" s="985"/>
      <c r="ER13" s="985"/>
      <c r="ES13" s="985"/>
      <c r="ET13" s="985"/>
      <c r="EU13" s="985"/>
      <c r="EV13" s="985"/>
      <c r="EW13" s="985"/>
      <c r="EX13" s="985"/>
      <c r="EY13" s="986"/>
      <c r="EZ13" s="984"/>
      <c r="FA13" s="985"/>
      <c r="FB13" s="985"/>
      <c r="FC13" s="985"/>
      <c r="FD13" s="985"/>
      <c r="FE13" s="985"/>
      <c r="FF13" s="985"/>
      <c r="FG13" s="985"/>
      <c r="FH13" s="985"/>
      <c r="FI13" s="985"/>
      <c r="FJ13" s="985"/>
      <c r="FK13" s="985"/>
      <c r="FL13" s="985"/>
      <c r="FM13" s="986"/>
      <c r="FN13" s="779"/>
      <c r="FO13" s="780"/>
      <c r="FP13" s="780"/>
      <c r="FQ13" s="780"/>
      <c r="FR13" s="780"/>
      <c r="FS13" s="780"/>
      <c r="FT13" s="780"/>
      <c r="FU13" s="780"/>
      <c r="FV13" s="780"/>
      <c r="FW13" s="780"/>
      <c r="FX13" s="780"/>
      <c r="FY13" s="780"/>
      <c r="FZ13" s="780"/>
      <c r="GA13" s="781"/>
      <c r="GB13" s="984"/>
      <c r="GC13" s="985"/>
      <c r="GD13" s="985"/>
      <c r="GE13" s="985"/>
      <c r="GF13" s="985"/>
      <c r="GG13" s="985"/>
      <c r="GH13" s="985"/>
      <c r="GI13" s="985"/>
      <c r="GJ13" s="985"/>
      <c r="GK13" s="985"/>
      <c r="GL13" s="985"/>
      <c r="GM13" s="985"/>
      <c r="GN13" s="985"/>
      <c r="GO13" s="986"/>
      <c r="GP13" s="779"/>
      <c r="GQ13" s="780"/>
      <c r="GR13" s="780"/>
      <c r="GS13" s="780"/>
      <c r="GT13" s="780"/>
      <c r="GU13" s="780"/>
      <c r="GV13" s="780"/>
      <c r="GW13" s="780"/>
      <c r="GX13" s="780"/>
      <c r="GY13" s="780"/>
      <c r="GZ13" s="780"/>
      <c r="HA13" s="780"/>
      <c r="HB13" s="780"/>
      <c r="HC13" s="781"/>
      <c r="HD13" s="984"/>
      <c r="HE13" s="985"/>
      <c r="HF13" s="985"/>
      <c r="HG13" s="985"/>
      <c r="HH13" s="985"/>
      <c r="HI13" s="985"/>
      <c r="HJ13" s="985"/>
      <c r="HK13" s="985"/>
      <c r="HL13" s="985"/>
      <c r="HM13" s="985"/>
      <c r="HN13" s="985"/>
      <c r="HO13" s="985"/>
      <c r="HP13" s="985"/>
      <c r="HQ13" s="986"/>
      <c r="HR13" s="779"/>
      <c r="HS13" s="780"/>
      <c r="HT13" s="780"/>
      <c r="HU13" s="780"/>
      <c r="HV13" s="780"/>
      <c r="HW13" s="780"/>
      <c r="HX13" s="780"/>
      <c r="HY13" s="780"/>
      <c r="HZ13" s="780"/>
      <c r="IA13" s="780"/>
      <c r="IB13" s="780"/>
      <c r="IC13" s="780"/>
      <c r="ID13" s="780"/>
      <c r="IE13" s="781"/>
    </row>
    <row r="14" spans="1:239" ht="60" customHeight="1">
      <c r="A14" s="747" t="s">
        <v>93</v>
      </c>
      <c r="B14" s="747"/>
      <c r="C14" s="747"/>
      <c r="D14" s="747"/>
      <c r="E14" s="747"/>
      <c r="F14" s="747"/>
      <c r="G14" s="747"/>
      <c r="H14" s="22"/>
      <c r="I14" s="868" t="s">
        <v>720</v>
      </c>
      <c r="J14" s="868"/>
      <c r="K14" s="868"/>
      <c r="L14" s="868"/>
      <c r="M14" s="868"/>
      <c r="N14" s="868"/>
      <c r="O14" s="868"/>
      <c r="P14" s="868"/>
      <c r="Q14" s="868"/>
      <c r="R14" s="868"/>
      <c r="S14" s="868"/>
      <c r="T14" s="868"/>
      <c r="U14" s="868"/>
      <c r="V14" s="868"/>
      <c r="W14" s="868"/>
      <c r="X14" s="868"/>
      <c r="Y14" s="868"/>
      <c r="Z14" s="868"/>
      <c r="AA14" s="868"/>
      <c r="AB14" s="868"/>
      <c r="AC14" s="868"/>
      <c r="AD14" s="868"/>
      <c r="AE14" s="868"/>
      <c r="AF14" s="868"/>
      <c r="AG14" s="868"/>
      <c r="AH14" s="868"/>
      <c r="AI14" s="868"/>
      <c r="AJ14" s="868"/>
      <c r="AK14" s="868"/>
      <c r="AL14" s="868"/>
      <c r="AM14" s="868"/>
      <c r="AN14" s="868"/>
      <c r="AO14" s="868"/>
      <c r="AP14" s="868"/>
      <c r="AQ14" s="868"/>
      <c r="AR14" s="868"/>
      <c r="AS14" s="868"/>
      <c r="AT14" s="868"/>
      <c r="AU14" s="35"/>
      <c r="AV14" s="984"/>
      <c r="AW14" s="985"/>
      <c r="AX14" s="985"/>
      <c r="AY14" s="985"/>
      <c r="AZ14" s="985"/>
      <c r="BA14" s="985"/>
      <c r="BB14" s="985"/>
      <c r="BC14" s="985"/>
      <c r="BD14" s="985"/>
      <c r="BE14" s="985"/>
      <c r="BF14" s="985"/>
      <c r="BG14" s="985"/>
      <c r="BH14" s="985"/>
      <c r="BI14" s="986"/>
      <c r="BJ14" s="1000"/>
      <c r="BK14" s="1001"/>
      <c r="BL14" s="1001"/>
      <c r="BM14" s="1001"/>
      <c r="BN14" s="1001"/>
      <c r="BO14" s="1001"/>
      <c r="BP14" s="1001"/>
      <c r="BQ14" s="1001"/>
      <c r="BR14" s="1001"/>
      <c r="BS14" s="1001"/>
      <c r="BT14" s="1001"/>
      <c r="BU14" s="1001"/>
      <c r="BV14" s="1001"/>
      <c r="BW14" s="1002"/>
      <c r="BX14" s="984"/>
      <c r="BY14" s="985"/>
      <c r="BZ14" s="985"/>
      <c r="CA14" s="985"/>
      <c r="CB14" s="985"/>
      <c r="CC14" s="985"/>
      <c r="CD14" s="985"/>
      <c r="CE14" s="985"/>
      <c r="CF14" s="985"/>
      <c r="CG14" s="985"/>
      <c r="CH14" s="985"/>
      <c r="CI14" s="985"/>
      <c r="CJ14" s="985"/>
      <c r="CK14" s="986"/>
      <c r="CL14" s="984"/>
      <c r="CM14" s="985"/>
      <c r="CN14" s="985"/>
      <c r="CO14" s="985"/>
      <c r="CP14" s="985"/>
      <c r="CQ14" s="985"/>
      <c r="CR14" s="985"/>
      <c r="CS14" s="985"/>
      <c r="CT14" s="985"/>
      <c r="CU14" s="985"/>
      <c r="CV14" s="985"/>
      <c r="CW14" s="985"/>
      <c r="CX14" s="985"/>
      <c r="CY14" s="986"/>
      <c r="CZ14" s="984"/>
      <c r="DA14" s="985"/>
      <c r="DB14" s="985"/>
      <c r="DC14" s="985"/>
      <c r="DD14" s="985"/>
      <c r="DE14" s="985"/>
      <c r="DF14" s="985"/>
      <c r="DG14" s="985"/>
      <c r="DH14" s="985"/>
      <c r="DI14" s="985"/>
      <c r="DJ14" s="985"/>
      <c r="DK14" s="985"/>
      <c r="DL14" s="985"/>
      <c r="DM14" s="986"/>
      <c r="DN14" s="984"/>
      <c r="DO14" s="985"/>
      <c r="DP14" s="985"/>
      <c r="DQ14" s="985"/>
      <c r="DR14" s="985"/>
      <c r="DS14" s="985"/>
      <c r="DT14" s="985"/>
      <c r="DU14" s="985"/>
      <c r="DV14" s="985"/>
      <c r="DW14" s="985"/>
      <c r="DX14" s="985"/>
      <c r="DY14" s="985"/>
      <c r="DZ14" s="985"/>
      <c r="EA14" s="986"/>
      <c r="EB14" s="984"/>
      <c r="EC14" s="985"/>
      <c r="ED14" s="985"/>
      <c r="EE14" s="985"/>
      <c r="EF14" s="985"/>
      <c r="EG14" s="985"/>
      <c r="EH14" s="985"/>
      <c r="EI14" s="985"/>
      <c r="EJ14" s="985"/>
      <c r="EK14" s="985"/>
      <c r="EL14" s="985"/>
      <c r="EM14" s="986"/>
      <c r="EN14" s="984"/>
      <c r="EO14" s="985"/>
      <c r="EP14" s="985"/>
      <c r="EQ14" s="985"/>
      <c r="ER14" s="985"/>
      <c r="ES14" s="985"/>
      <c r="ET14" s="985"/>
      <c r="EU14" s="985"/>
      <c r="EV14" s="985"/>
      <c r="EW14" s="985"/>
      <c r="EX14" s="985"/>
      <c r="EY14" s="986"/>
      <c r="EZ14" s="984"/>
      <c r="FA14" s="985"/>
      <c r="FB14" s="985"/>
      <c r="FC14" s="985"/>
      <c r="FD14" s="985"/>
      <c r="FE14" s="985"/>
      <c r="FF14" s="985"/>
      <c r="FG14" s="985"/>
      <c r="FH14" s="985"/>
      <c r="FI14" s="985"/>
      <c r="FJ14" s="985"/>
      <c r="FK14" s="985"/>
      <c r="FL14" s="985"/>
      <c r="FM14" s="986"/>
      <c r="FN14" s="779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1"/>
      <c r="GB14" s="984"/>
      <c r="GC14" s="985"/>
      <c r="GD14" s="985"/>
      <c r="GE14" s="985"/>
      <c r="GF14" s="985"/>
      <c r="GG14" s="985"/>
      <c r="GH14" s="985"/>
      <c r="GI14" s="985"/>
      <c r="GJ14" s="985"/>
      <c r="GK14" s="985"/>
      <c r="GL14" s="985"/>
      <c r="GM14" s="985"/>
      <c r="GN14" s="985"/>
      <c r="GO14" s="986"/>
      <c r="GP14" s="779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1"/>
      <c r="HD14" s="984"/>
      <c r="HE14" s="985"/>
      <c r="HF14" s="985"/>
      <c r="HG14" s="985"/>
      <c r="HH14" s="985"/>
      <c r="HI14" s="985"/>
      <c r="HJ14" s="985"/>
      <c r="HK14" s="985"/>
      <c r="HL14" s="985"/>
      <c r="HM14" s="985"/>
      <c r="HN14" s="985"/>
      <c r="HO14" s="985"/>
      <c r="HP14" s="985"/>
      <c r="HQ14" s="986"/>
      <c r="HR14" s="779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1"/>
    </row>
    <row r="15" spans="1:239" ht="45" customHeight="1">
      <c r="A15" s="747" t="s">
        <v>161</v>
      </c>
      <c r="B15" s="747"/>
      <c r="C15" s="747"/>
      <c r="D15" s="747"/>
      <c r="E15" s="747"/>
      <c r="F15" s="747"/>
      <c r="G15" s="747"/>
      <c r="H15" s="22"/>
      <c r="I15" s="868" t="s">
        <v>721</v>
      </c>
      <c r="J15" s="868"/>
      <c r="K15" s="868"/>
      <c r="L15" s="868"/>
      <c r="M15" s="868"/>
      <c r="N15" s="868"/>
      <c r="O15" s="868"/>
      <c r="P15" s="868"/>
      <c r="Q15" s="868"/>
      <c r="R15" s="868"/>
      <c r="S15" s="868"/>
      <c r="T15" s="868"/>
      <c r="U15" s="868"/>
      <c r="V15" s="868"/>
      <c r="W15" s="868"/>
      <c r="X15" s="868"/>
      <c r="Y15" s="868"/>
      <c r="Z15" s="868"/>
      <c r="AA15" s="868"/>
      <c r="AB15" s="868"/>
      <c r="AC15" s="868"/>
      <c r="AD15" s="868"/>
      <c r="AE15" s="868"/>
      <c r="AF15" s="868"/>
      <c r="AG15" s="868"/>
      <c r="AH15" s="868"/>
      <c r="AI15" s="868"/>
      <c r="AJ15" s="868"/>
      <c r="AK15" s="868"/>
      <c r="AL15" s="868"/>
      <c r="AM15" s="868"/>
      <c r="AN15" s="868"/>
      <c r="AO15" s="868"/>
      <c r="AP15" s="868"/>
      <c r="AQ15" s="868"/>
      <c r="AR15" s="868"/>
      <c r="AS15" s="868"/>
      <c r="AT15" s="868"/>
      <c r="AU15" s="35"/>
      <c r="AV15" s="984"/>
      <c r="AW15" s="985"/>
      <c r="AX15" s="985"/>
      <c r="AY15" s="985"/>
      <c r="AZ15" s="985"/>
      <c r="BA15" s="985"/>
      <c r="BB15" s="985"/>
      <c r="BC15" s="985"/>
      <c r="BD15" s="985"/>
      <c r="BE15" s="985"/>
      <c r="BF15" s="985"/>
      <c r="BG15" s="985"/>
      <c r="BH15" s="985"/>
      <c r="BI15" s="986"/>
      <c r="BJ15" s="1003">
        <v>-21025.777669466985</v>
      </c>
      <c r="BK15" s="1004"/>
      <c r="BL15" s="1004"/>
      <c r="BM15" s="1004"/>
      <c r="BN15" s="1004"/>
      <c r="BO15" s="1004"/>
      <c r="BP15" s="1004"/>
      <c r="BQ15" s="1004"/>
      <c r="BR15" s="1004"/>
      <c r="BS15" s="1004"/>
      <c r="BT15" s="1004"/>
      <c r="BU15" s="1004"/>
      <c r="BV15" s="1004"/>
      <c r="BW15" s="1005"/>
      <c r="BX15" s="984"/>
      <c r="BY15" s="985"/>
      <c r="BZ15" s="985"/>
      <c r="CA15" s="985"/>
      <c r="CB15" s="985"/>
      <c r="CC15" s="985"/>
      <c r="CD15" s="985"/>
      <c r="CE15" s="985"/>
      <c r="CF15" s="985"/>
      <c r="CG15" s="985"/>
      <c r="CH15" s="985"/>
      <c r="CI15" s="985"/>
      <c r="CJ15" s="985"/>
      <c r="CK15" s="986"/>
      <c r="CL15" s="984"/>
      <c r="CM15" s="985"/>
      <c r="CN15" s="985"/>
      <c r="CO15" s="985"/>
      <c r="CP15" s="985"/>
      <c r="CQ15" s="985"/>
      <c r="CR15" s="985"/>
      <c r="CS15" s="985"/>
      <c r="CT15" s="985"/>
      <c r="CU15" s="985"/>
      <c r="CV15" s="985"/>
      <c r="CW15" s="985"/>
      <c r="CX15" s="985"/>
      <c r="CY15" s="986"/>
      <c r="CZ15" s="984"/>
      <c r="DA15" s="985"/>
      <c r="DB15" s="985"/>
      <c r="DC15" s="985"/>
      <c r="DD15" s="985"/>
      <c r="DE15" s="985"/>
      <c r="DF15" s="985"/>
      <c r="DG15" s="985"/>
      <c r="DH15" s="985"/>
      <c r="DI15" s="985"/>
      <c r="DJ15" s="985"/>
      <c r="DK15" s="985"/>
      <c r="DL15" s="985"/>
      <c r="DM15" s="986"/>
      <c r="DN15" s="984"/>
      <c r="DO15" s="985"/>
      <c r="DP15" s="985"/>
      <c r="DQ15" s="985"/>
      <c r="DR15" s="985"/>
      <c r="DS15" s="985"/>
      <c r="DT15" s="985"/>
      <c r="DU15" s="985"/>
      <c r="DV15" s="985"/>
      <c r="DW15" s="985"/>
      <c r="DX15" s="985"/>
      <c r="DY15" s="985"/>
      <c r="DZ15" s="985"/>
      <c r="EA15" s="986"/>
      <c r="EB15" s="984"/>
      <c r="EC15" s="985"/>
      <c r="ED15" s="985"/>
      <c r="EE15" s="985"/>
      <c r="EF15" s="985"/>
      <c r="EG15" s="985"/>
      <c r="EH15" s="985"/>
      <c r="EI15" s="985"/>
      <c r="EJ15" s="985"/>
      <c r="EK15" s="985"/>
      <c r="EL15" s="985"/>
      <c r="EM15" s="986"/>
      <c r="EN15" s="984"/>
      <c r="EO15" s="985"/>
      <c r="EP15" s="985"/>
      <c r="EQ15" s="985"/>
      <c r="ER15" s="985"/>
      <c r="ES15" s="985"/>
      <c r="ET15" s="985"/>
      <c r="EU15" s="985"/>
      <c r="EV15" s="985"/>
      <c r="EW15" s="985"/>
      <c r="EX15" s="985"/>
      <c r="EY15" s="986"/>
      <c r="EZ15" s="984"/>
      <c r="FA15" s="985"/>
      <c r="FB15" s="985"/>
      <c r="FC15" s="985"/>
      <c r="FD15" s="985"/>
      <c r="FE15" s="985"/>
      <c r="FF15" s="985"/>
      <c r="FG15" s="985"/>
      <c r="FH15" s="985"/>
      <c r="FI15" s="985"/>
      <c r="FJ15" s="985"/>
      <c r="FK15" s="985"/>
      <c r="FL15" s="985"/>
      <c r="FM15" s="986"/>
      <c r="FN15" s="779"/>
      <c r="FO15" s="780"/>
      <c r="FP15" s="780"/>
      <c r="FQ15" s="780"/>
      <c r="FR15" s="780"/>
      <c r="FS15" s="780"/>
      <c r="FT15" s="780"/>
      <c r="FU15" s="780"/>
      <c r="FV15" s="780"/>
      <c r="FW15" s="780"/>
      <c r="FX15" s="780"/>
      <c r="FY15" s="780"/>
      <c r="FZ15" s="780"/>
      <c r="GA15" s="781"/>
      <c r="GB15" s="984"/>
      <c r="GC15" s="985"/>
      <c r="GD15" s="985"/>
      <c r="GE15" s="985"/>
      <c r="GF15" s="985"/>
      <c r="GG15" s="985"/>
      <c r="GH15" s="985"/>
      <c r="GI15" s="985"/>
      <c r="GJ15" s="985"/>
      <c r="GK15" s="985"/>
      <c r="GL15" s="985"/>
      <c r="GM15" s="985"/>
      <c r="GN15" s="985"/>
      <c r="GO15" s="986"/>
      <c r="GP15" s="779"/>
      <c r="GQ15" s="780"/>
      <c r="GR15" s="780"/>
      <c r="GS15" s="780"/>
      <c r="GT15" s="780"/>
      <c r="GU15" s="780"/>
      <c r="GV15" s="780"/>
      <c r="GW15" s="780"/>
      <c r="GX15" s="780"/>
      <c r="GY15" s="780"/>
      <c r="GZ15" s="780"/>
      <c r="HA15" s="780"/>
      <c r="HB15" s="780"/>
      <c r="HC15" s="781"/>
      <c r="HD15" s="984"/>
      <c r="HE15" s="985"/>
      <c r="HF15" s="985"/>
      <c r="HG15" s="985"/>
      <c r="HH15" s="985"/>
      <c r="HI15" s="985"/>
      <c r="HJ15" s="985"/>
      <c r="HK15" s="985"/>
      <c r="HL15" s="985"/>
      <c r="HM15" s="985"/>
      <c r="HN15" s="985"/>
      <c r="HO15" s="985"/>
      <c r="HP15" s="985"/>
      <c r="HQ15" s="986"/>
      <c r="HR15" s="779"/>
      <c r="HS15" s="780"/>
      <c r="HT15" s="780"/>
      <c r="HU15" s="780"/>
      <c r="HV15" s="780"/>
      <c r="HW15" s="780"/>
      <c r="HX15" s="780"/>
      <c r="HY15" s="780"/>
      <c r="HZ15" s="780"/>
      <c r="IA15" s="780"/>
      <c r="IB15" s="780"/>
      <c r="IC15" s="780"/>
      <c r="ID15" s="780"/>
      <c r="IE15" s="781"/>
    </row>
    <row r="16" spans="1:239" ht="174" customHeight="1">
      <c r="A16" s="747" t="s">
        <v>165</v>
      </c>
      <c r="B16" s="747"/>
      <c r="C16" s="747"/>
      <c r="D16" s="747"/>
      <c r="E16" s="747"/>
      <c r="F16" s="747"/>
      <c r="G16" s="747"/>
      <c r="H16" s="22"/>
      <c r="I16" s="868" t="s">
        <v>722</v>
      </c>
      <c r="J16" s="868"/>
      <c r="K16" s="868"/>
      <c r="L16" s="868"/>
      <c r="M16" s="868"/>
      <c r="N16" s="868"/>
      <c r="O16" s="868"/>
      <c r="P16" s="868"/>
      <c r="Q16" s="868"/>
      <c r="R16" s="868"/>
      <c r="S16" s="868"/>
      <c r="T16" s="868"/>
      <c r="U16" s="868"/>
      <c r="V16" s="868"/>
      <c r="W16" s="868"/>
      <c r="X16" s="868"/>
      <c r="Y16" s="868"/>
      <c r="Z16" s="868"/>
      <c r="AA16" s="868"/>
      <c r="AB16" s="868"/>
      <c r="AC16" s="868"/>
      <c r="AD16" s="868"/>
      <c r="AE16" s="868"/>
      <c r="AF16" s="868"/>
      <c r="AG16" s="868"/>
      <c r="AH16" s="868"/>
      <c r="AI16" s="868"/>
      <c r="AJ16" s="868"/>
      <c r="AK16" s="868"/>
      <c r="AL16" s="868"/>
      <c r="AM16" s="868"/>
      <c r="AN16" s="868"/>
      <c r="AO16" s="868"/>
      <c r="AP16" s="868"/>
      <c r="AQ16" s="868"/>
      <c r="AR16" s="868"/>
      <c r="AS16" s="868"/>
      <c r="AT16" s="868"/>
      <c r="AU16" s="35"/>
      <c r="AV16" s="984"/>
      <c r="AW16" s="985"/>
      <c r="AX16" s="985"/>
      <c r="AY16" s="985"/>
      <c r="AZ16" s="985"/>
      <c r="BA16" s="985"/>
      <c r="BB16" s="985"/>
      <c r="BC16" s="985"/>
      <c r="BD16" s="985"/>
      <c r="BE16" s="985"/>
      <c r="BF16" s="985"/>
      <c r="BG16" s="985"/>
      <c r="BH16" s="985"/>
      <c r="BI16" s="986"/>
      <c r="BJ16" s="1000"/>
      <c r="BK16" s="1001"/>
      <c r="BL16" s="1001"/>
      <c r="BM16" s="1001"/>
      <c r="BN16" s="1001"/>
      <c r="BO16" s="1001"/>
      <c r="BP16" s="1001"/>
      <c r="BQ16" s="1001"/>
      <c r="BR16" s="1001"/>
      <c r="BS16" s="1001"/>
      <c r="BT16" s="1001"/>
      <c r="BU16" s="1001"/>
      <c r="BV16" s="1001"/>
      <c r="BW16" s="1002"/>
      <c r="BX16" s="984"/>
      <c r="BY16" s="985"/>
      <c r="BZ16" s="985"/>
      <c r="CA16" s="985"/>
      <c r="CB16" s="985"/>
      <c r="CC16" s="985"/>
      <c r="CD16" s="985"/>
      <c r="CE16" s="985"/>
      <c r="CF16" s="985"/>
      <c r="CG16" s="985"/>
      <c r="CH16" s="985"/>
      <c r="CI16" s="985"/>
      <c r="CJ16" s="985"/>
      <c r="CK16" s="986"/>
      <c r="CL16" s="984"/>
      <c r="CM16" s="985"/>
      <c r="CN16" s="985"/>
      <c r="CO16" s="985"/>
      <c r="CP16" s="985"/>
      <c r="CQ16" s="985"/>
      <c r="CR16" s="985"/>
      <c r="CS16" s="985"/>
      <c r="CT16" s="985"/>
      <c r="CU16" s="985"/>
      <c r="CV16" s="985"/>
      <c r="CW16" s="985"/>
      <c r="CX16" s="985"/>
      <c r="CY16" s="986"/>
      <c r="CZ16" s="984"/>
      <c r="DA16" s="985"/>
      <c r="DB16" s="985"/>
      <c r="DC16" s="985"/>
      <c r="DD16" s="985"/>
      <c r="DE16" s="985"/>
      <c r="DF16" s="985"/>
      <c r="DG16" s="985"/>
      <c r="DH16" s="985"/>
      <c r="DI16" s="985"/>
      <c r="DJ16" s="985"/>
      <c r="DK16" s="985"/>
      <c r="DL16" s="985"/>
      <c r="DM16" s="986"/>
      <c r="DN16" s="984"/>
      <c r="DO16" s="985"/>
      <c r="DP16" s="985"/>
      <c r="DQ16" s="985"/>
      <c r="DR16" s="985"/>
      <c r="DS16" s="985"/>
      <c r="DT16" s="985"/>
      <c r="DU16" s="985"/>
      <c r="DV16" s="985"/>
      <c r="DW16" s="985"/>
      <c r="DX16" s="985"/>
      <c r="DY16" s="985"/>
      <c r="DZ16" s="985"/>
      <c r="EA16" s="986"/>
      <c r="EB16" s="984"/>
      <c r="EC16" s="985"/>
      <c r="ED16" s="985"/>
      <c r="EE16" s="985"/>
      <c r="EF16" s="985"/>
      <c r="EG16" s="985"/>
      <c r="EH16" s="985"/>
      <c r="EI16" s="985"/>
      <c r="EJ16" s="985"/>
      <c r="EK16" s="985"/>
      <c r="EL16" s="985"/>
      <c r="EM16" s="986"/>
      <c r="EN16" s="984"/>
      <c r="EO16" s="985"/>
      <c r="EP16" s="985"/>
      <c r="EQ16" s="985"/>
      <c r="ER16" s="985"/>
      <c r="ES16" s="985"/>
      <c r="ET16" s="985"/>
      <c r="EU16" s="985"/>
      <c r="EV16" s="985"/>
      <c r="EW16" s="985"/>
      <c r="EX16" s="985"/>
      <c r="EY16" s="986"/>
      <c r="EZ16" s="984"/>
      <c r="FA16" s="985"/>
      <c r="FB16" s="985"/>
      <c r="FC16" s="985"/>
      <c r="FD16" s="985"/>
      <c r="FE16" s="985"/>
      <c r="FF16" s="985"/>
      <c r="FG16" s="985"/>
      <c r="FH16" s="985"/>
      <c r="FI16" s="985"/>
      <c r="FJ16" s="985"/>
      <c r="FK16" s="985"/>
      <c r="FL16" s="985"/>
      <c r="FM16" s="986"/>
      <c r="FN16" s="779"/>
      <c r="FO16" s="780"/>
      <c r="FP16" s="780"/>
      <c r="FQ16" s="780"/>
      <c r="FR16" s="780"/>
      <c r="FS16" s="780"/>
      <c r="FT16" s="780"/>
      <c r="FU16" s="780"/>
      <c r="FV16" s="780"/>
      <c r="FW16" s="780"/>
      <c r="FX16" s="780"/>
      <c r="FY16" s="780"/>
      <c r="FZ16" s="780"/>
      <c r="GA16" s="781"/>
      <c r="GB16" s="984"/>
      <c r="GC16" s="985"/>
      <c r="GD16" s="985"/>
      <c r="GE16" s="985"/>
      <c r="GF16" s="985"/>
      <c r="GG16" s="985"/>
      <c r="GH16" s="985"/>
      <c r="GI16" s="985"/>
      <c r="GJ16" s="985"/>
      <c r="GK16" s="985"/>
      <c r="GL16" s="985"/>
      <c r="GM16" s="985"/>
      <c r="GN16" s="985"/>
      <c r="GO16" s="986"/>
      <c r="GP16" s="779"/>
      <c r="GQ16" s="780"/>
      <c r="GR16" s="780"/>
      <c r="GS16" s="780"/>
      <c r="GT16" s="780"/>
      <c r="GU16" s="780"/>
      <c r="GV16" s="780"/>
      <c r="GW16" s="780"/>
      <c r="GX16" s="780"/>
      <c r="GY16" s="780"/>
      <c r="GZ16" s="780"/>
      <c r="HA16" s="780"/>
      <c r="HB16" s="780"/>
      <c r="HC16" s="781"/>
      <c r="HD16" s="984"/>
      <c r="HE16" s="985"/>
      <c r="HF16" s="985"/>
      <c r="HG16" s="985"/>
      <c r="HH16" s="985"/>
      <c r="HI16" s="985"/>
      <c r="HJ16" s="985"/>
      <c r="HK16" s="985"/>
      <c r="HL16" s="985"/>
      <c r="HM16" s="985"/>
      <c r="HN16" s="985"/>
      <c r="HO16" s="985"/>
      <c r="HP16" s="985"/>
      <c r="HQ16" s="986"/>
      <c r="HR16" s="779"/>
      <c r="HS16" s="780"/>
      <c r="HT16" s="780"/>
      <c r="HU16" s="780"/>
      <c r="HV16" s="780"/>
      <c r="HW16" s="780"/>
      <c r="HX16" s="780"/>
      <c r="HY16" s="780"/>
      <c r="HZ16" s="780"/>
      <c r="IA16" s="780"/>
      <c r="IB16" s="780"/>
      <c r="IC16" s="780"/>
      <c r="ID16" s="780"/>
      <c r="IE16" s="781"/>
    </row>
    <row r="17" spans="1:239" ht="30" customHeight="1">
      <c r="A17" s="747" t="s">
        <v>167</v>
      </c>
      <c r="B17" s="747"/>
      <c r="C17" s="747"/>
      <c r="D17" s="747"/>
      <c r="E17" s="747"/>
      <c r="F17" s="747"/>
      <c r="G17" s="747"/>
      <c r="H17" s="22"/>
      <c r="I17" s="868" t="s">
        <v>723</v>
      </c>
      <c r="J17" s="868"/>
      <c r="K17" s="868"/>
      <c r="L17" s="868"/>
      <c r="M17" s="868"/>
      <c r="N17" s="868"/>
      <c r="O17" s="868"/>
      <c r="P17" s="868"/>
      <c r="Q17" s="868"/>
      <c r="R17" s="868"/>
      <c r="S17" s="868"/>
      <c r="T17" s="868"/>
      <c r="U17" s="868"/>
      <c r="V17" s="868"/>
      <c r="W17" s="868"/>
      <c r="X17" s="868"/>
      <c r="Y17" s="868"/>
      <c r="Z17" s="868"/>
      <c r="AA17" s="868"/>
      <c r="AB17" s="868"/>
      <c r="AC17" s="868"/>
      <c r="AD17" s="868"/>
      <c r="AE17" s="868"/>
      <c r="AF17" s="868"/>
      <c r="AG17" s="868"/>
      <c r="AH17" s="868"/>
      <c r="AI17" s="868"/>
      <c r="AJ17" s="868"/>
      <c r="AK17" s="868"/>
      <c r="AL17" s="868"/>
      <c r="AM17" s="868"/>
      <c r="AN17" s="868"/>
      <c r="AO17" s="868"/>
      <c r="AP17" s="868"/>
      <c r="AQ17" s="868"/>
      <c r="AR17" s="868"/>
      <c r="AS17" s="868"/>
      <c r="AT17" s="868"/>
      <c r="AU17" s="131"/>
      <c r="AV17" s="756">
        <v>93072.514313448599</v>
      </c>
      <c r="AW17" s="757"/>
      <c r="AX17" s="757"/>
      <c r="AY17" s="757"/>
      <c r="AZ17" s="757"/>
      <c r="BA17" s="757"/>
      <c r="BB17" s="757"/>
      <c r="BC17" s="757"/>
      <c r="BD17" s="757"/>
      <c r="BE17" s="757"/>
      <c r="BF17" s="757"/>
      <c r="BG17" s="757"/>
      <c r="BH17" s="757"/>
      <c r="BI17" s="758"/>
      <c r="BJ17" s="756">
        <v>89210.301906335939</v>
      </c>
      <c r="BK17" s="757"/>
      <c r="BL17" s="757"/>
      <c r="BM17" s="757"/>
      <c r="BN17" s="757"/>
      <c r="BO17" s="757"/>
      <c r="BP17" s="757"/>
      <c r="BQ17" s="757"/>
      <c r="BR17" s="757"/>
      <c r="BS17" s="757"/>
      <c r="BT17" s="757"/>
      <c r="BU17" s="757"/>
      <c r="BV17" s="757"/>
      <c r="BW17" s="758"/>
      <c r="BX17" s="756">
        <v>0</v>
      </c>
      <c r="BY17" s="757"/>
      <c r="BZ17" s="757"/>
      <c r="CA17" s="757"/>
      <c r="CB17" s="757"/>
      <c r="CC17" s="757"/>
      <c r="CD17" s="757"/>
      <c r="CE17" s="757"/>
      <c r="CF17" s="757"/>
      <c r="CG17" s="757"/>
      <c r="CH17" s="757"/>
      <c r="CI17" s="757"/>
      <c r="CJ17" s="757"/>
      <c r="CK17" s="758"/>
      <c r="CL17" s="756">
        <v>98978.081762836024</v>
      </c>
      <c r="CM17" s="757"/>
      <c r="CN17" s="757"/>
      <c r="CO17" s="757"/>
      <c r="CP17" s="757"/>
      <c r="CQ17" s="757"/>
      <c r="CR17" s="757"/>
      <c r="CS17" s="757"/>
      <c r="CT17" s="757"/>
      <c r="CU17" s="757"/>
      <c r="CV17" s="757"/>
      <c r="CW17" s="757"/>
      <c r="CX17" s="757"/>
      <c r="CY17" s="758"/>
      <c r="CZ17" s="756">
        <v>0</v>
      </c>
      <c r="DA17" s="757"/>
      <c r="DB17" s="757"/>
      <c r="DC17" s="757"/>
      <c r="DD17" s="757"/>
      <c r="DE17" s="757"/>
      <c r="DF17" s="757"/>
      <c r="DG17" s="757"/>
      <c r="DH17" s="757"/>
      <c r="DI17" s="757"/>
      <c r="DJ17" s="757"/>
      <c r="DK17" s="757"/>
      <c r="DL17" s="757"/>
      <c r="DM17" s="758"/>
      <c r="DN17" s="756">
        <v>101951.41437703979</v>
      </c>
      <c r="DO17" s="757"/>
      <c r="DP17" s="757"/>
      <c r="DQ17" s="757"/>
      <c r="DR17" s="757"/>
      <c r="DS17" s="757"/>
      <c r="DT17" s="757"/>
      <c r="DU17" s="757"/>
      <c r="DV17" s="757"/>
      <c r="DW17" s="757"/>
      <c r="DX17" s="757"/>
      <c r="DY17" s="757"/>
      <c r="DZ17" s="757"/>
      <c r="EA17" s="758"/>
      <c r="EB17" s="756">
        <v>0</v>
      </c>
      <c r="EC17" s="757"/>
      <c r="ED17" s="757"/>
      <c r="EE17" s="757"/>
      <c r="EF17" s="757"/>
      <c r="EG17" s="757"/>
      <c r="EH17" s="757"/>
      <c r="EI17" s="757"/>
      <c r="EJ17" s="757"/>
      <c r="EK17" s="757"/>
      <c r="EL17" s="757"/>
      <c r="EM17" s="758"/>
      <c r="EN17" s="756">
        <v>0</v>
      </c>
      <c r="EO17" s="757"/>
      <c r="EP17" s="757"/>
      <c r="EQ17" s="757"/>
      <c r="ER17" s="757"/>
      <c r="ES17" s="757"/>
      <c r="ET17" s="757"/>
      <c r="EU17" s="757"/>
      <c r="EV17" s="757"/>
      <c r="EW17" s="757"/>
      <c r="EX17" s="757"/>
      <c r="EY17" s="758"/>
      <c r="EZ17" s="756">
        <v>0</v>
      </c>
      <c r="FA17" s="757"/>
      <c r="FB17" s="757"/>
      <c r="FC17" s="757"/>
      <c r="FD17" s="757"/>
      <c r="FE17" s="757"/>
      <c r="FF17" s="757"/>
      <c r="FG17" s="757"/>
      <c r="FH17" s="757"/>
      <c r="FI17" s="757"/>
      <c r="FJ17" s="757"/>
      <c r="FK17" s="757"/>
      <c r="FL17" s="757"/>
      <c r="FM17" s="758"/>
      <c r="FN17" s="756" t="e">
        <v>#REF!</v>
      </c>
      <c r="FO17" s="757"/>
      <c r="FP17" s="757"/>
      <c r="FQ17" s="757"/>
      <c r="FR17" s="757"/>
      <c r="FS17" s="757"/>
      <c r="FT17" s="757"/>
      <c r="FU17" s="757"/>
      <c r="FV17" s="757"/>
      <c r="FW17" s="757"/>
      <c r="FX17" s="757"/>
      <c r="FY17" s="757"/>
      <c r="FZ17" s="757"/>
      <c r="GA17" s="758"/>
      <c r="GB17" s="756">
        <v>0</v>
      </c>
      <c r="GC17" s="757"/>
      <c r="GD17" s="757"/>
      <c r="GE17" s="757"/>
      <c r="GF17" s="757"/>
      <c r="GG17" s="757"/>
      <c r="GH17" s="757"/>
      <c r="GI17" s="757"/>
      <c r="GJ17" s="757"/>
      <c r="GK17" s="757"/>
      <c r="GL17" s="757"/>
      <c r="GM17" s="757"/>
      <c r="GN17" s="757"/>
      <c r="GO17" s="758"/>
      <c r="GP17" s="756" t="e">
        <v>#REF!</v>
      </c>
      <c r="GQ17" s="757"/>
      <c r="GR17" s="757"/>
      <c r="GS17" s="757"/>
      <c r="GT17" s="757"/>
      <c r="GU17" s="757"/>
      <c r="GV17" s="757"/>
      <c r="GW17" s="757"/>
      <c r="GX17" s="757"/>
      <c r="GY17" s="757"/>
      <c r="GZ17" s="757"/>
      <c r="HA17" s="757"/>
      <c r="HB17" s="757"/>
      <c r="HC17" s="758"/>
      <c r="HD17" s="756">
        <v>0</v>
      </c>
      <c r="HE17" s="757"/>
      <c r="HF17" s="757"/>
      <c r="HG17" s="757"/>
      <c r="HH17" s="757"/>
      <c r="HI17" s="757"/>
      <c r="HJ17" s="757"/>
      <c r="HK17" s="757"/>
      <c r="HL17" s="757"/>
      <c r="HM17" s="757"/>
      <c r="HN17" s="757"/>
      <c r="HO17" s="757"/>
      <c r="HP17" s="757"/>
      <c r="HQ17" s="758"/>
      <c r="HR17" s="756" t="e">
        <v>#REF!</v>
      </c>
      <c r="HS17" s="757"/>
      <c r="HT17" s="757"/>
      <c r="HU17" s="757"/>
      <c r="HV17" s="757"/>
      <c r="HW17" s="757"/>
      <c r="HX17" s="757"/>
      <c r="HY17" s="757"/>
      <c r="HZ17" s="757"/>
      <c r="IA17" s="757"/>
      <c r="IB17" s="757"/>
      <c r="IC17" s="757"/>
      <c r="ID17" s="757"/>
      <c r="IE17" s="758"/>
    </row>
    <row r="18" spans="1:239" ht="15" customHeight="1">
      <c r="A18" s="747" t="s">
        <v>168</v>
      </c>
      <c r="B18" s="747"/>
      <c r="C18" s="747"/>
      <c r="D18" s="747"/>
      <c r="E18" s="747"/>
      <c r="F18" s="747"/>
      <c r="G18" s="747"/>
      <c r="H18" s="22"/>
      <c r="I18" s="782" t="s">
        <v>724</v>
      </c>
      <c r="J18" s="782"/>
      <c r="K18" s="782"/>
      <c r="L18" s="782"/>
      <c r="M18" s="782"/>
      <c r="N18" s="782"/>
      <c r="O18" s="782"/>
      <c r="P18" s="782"/>
      <c r="Q18" s="782"/>
      <c r="R18" s="782"/>
      <c r="S18" s="782"/>
      <c r="T18" s="782"/>
      <c r="U18" s="782"/>
      <c r="V18" s="782"/>
      <c r="W18" s="782"/>
      <c r="X18" s="782"/>
      <c r="Y18" s="782"/>
      <c r="Z18" s="782"/>
      <c r="AA18" s="782"/>
      <c r="AB18" s="782"/>
      <c r="AC18" s="782"/>
      <c r="AD18" s="782"/>
      <c r="AE18" s="782"/>
      <c r="AF18" s="782"/>
      <c r="AG18" s="782"/>
      <c r="AH18" s="782"/>
      <c r="AI18" s="782"/>
      <c r="AJ18" s="782"/>
      <c r="AK18" s="782"/>
      <c r="AL18" s="782"/>
      <c r="AM18" s="782"/>
      <c r="AN18" s="782"/>
      <c r="AO18" s="782"/>
      <c r="AP18" s="782"/>
      <c r="AQ18" s="782"/>
      <c r="AR18" s="782"/>
      <c r="AS18" s="782"/>
      <c r="AT18" s="782"/>
      <c r="AU18" s="783"/>
      <c r="AV18" s="779"/>
      <c r="AW18" s="780"/>
      <c r="AX18" s="780"/>
      <c r="AY18" s="780"/>
      <c r="AZ18" s="780"/>
      <c r="BA18" s="780"/>
      <c r="BB18" s="780"/>
      <c r="BC18" s="780"/>
      <c r="BD18" s="780"/>
      <c r="BE18" s="780"/>
      <c r="BF18" s="780"/>
      <c r="BG18" s="780"/>
      <c r="BH18" s="780"/>
      <c r="BI18" s="781"/>
      <c r="BJ18" s="779"/>
      <c r="BK18" s="780"/>
      <c r="BL18" s="780"/>
      <c r="BM18" s="780"/>
      <c r="BN18" s="780"/>
      <c r="BO18" s="780"/>
      <c r="BP18" s="780"/>
      <c r="BQ18" s="780"/>
      <c r="BR18" s="780"/>
      <c r="BS18" s="780"/>
      <c r="BT18" s="780"/>
      <c r="BU18" s="780"/>
      <c r="BV18" s="780"/>
      <c r="BW18" s="781"/>
      <c r="BX18" s="779"/>
      <c r="BY18" s="780"/>
      <c r="BZ18" s="780"/>
      <c r="CA18" s="780"/>
      <c r="CB18" s="780"/>
      <c r="CC18" s="780"/>
      <c r="CD18" s="780"/>
      <c r="CE18" s="780"/>
      <c r="CF18" s="780"/>
      <c r="CG18" s="780"/>
      <c r="CH18" s="780"/>
      <c r="CI18" s="780"/>
      <c r="CJ18" s="780"/>
      <c r="CK18" s="781"/>
      <c r="CL18" s="779"/>
      <c r="CM18" s="780"/>
      <c r="CN18" s="780"/>
      <c r="CO18" s="780"/>
      <c r="CP18" s="780"/>
      <c r="CQ18" s="780"/>
      <c r="CR18" s="780"/>
      <c r="CS18" s="780"/>
      <c r="CT18" s="780"/>
      <c r="CU18" s="780"/>
      <c r="CV18" s="780"/>
      <c r="CW18" s="780"/>
      <c r="CX18" s="780"/>
      <c r="CY18" s="781"/>
      <c r="CZ18" s="779"/>
      <c r="DA18" s="780"/>
      <c r="DB18" s="780"/>
      <c r="DC18" s="780"/>
      <c r="DD18" s="780"/>
      <c r="DE18" s="780"/>
      <c r="DF18" s="780"/>
      <c r="DG18" s="780"/>
      <c r="DH18" s="780"/>
      <c r="DI18" s="780"/>
      <c r="DJ18" s="780"/>
      <c r="DK18" s="780"/>
      <c r="DL18" s="780"/>
      <c r="DM18" s="781"/>
      <c r="DN18" s="779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780"/>
      <c r="DZ18" s="780"/>
      <c r="EA18" s="781"/>
      <c r="EB18" s="779"/>
      <c r="EC18" s="780"/>
      <c r="ED18" s="780"/>
      <c r="EE18" s="780"/>
      <c r="EF18" s="780"/>
      <c r="EG18" s="780"/>
      <c r="EH18" s="780"/>
      <c r="EI18" s="780"/>
      <c r="EJ18" s="780"/>
      <c r="EK18" s="780"/>
      <c r="EL18" s="780"/>
      <c r="EM18" s="781"/>
      <c r="EN18" s="779"/>
      <c r="EO18" s="780"/>
      <c r="EP18" s="780"/>
      <c r="EQ18" s="780"/>
      <c r="ER18" s="780"/>
      <c r="ES18" s="780"/>
      <c r="ET18" s="780"/>
      <c r="EU18" s="780"/>
      <c r="EV18" s="780"/>
      <c r="EW18" s="780"/>
      <c r="EX18" s="780"/>
      <c r="EY18" s="781"/>
      <c r="EZ18" s="779"/>
      <c r="FA18" s="780"/>
      <c r="FB18" s="780"/>
      <c r="FC18" s="780"/>
      <c r="FD18" s="780"/>
      <c r="FE18" s="780"/>
      <c r="FF18" s="780"/>
      <c r="FG18" s="780"/>
      <c r="FH18" s="780"/>
      <c r="FI18" s="780"/>
      <c r="FJ18" s="780"/>
      <c r="FK18" s="780"/>
      <c r="FL18" s="780"/>
      <c r="FM18" s="781"/>
      <c r="FN18" s="779"/>
      <c r="FO18" s="780"/>
      <c r="FP18" s="780"/>
      <c r="FQ18" s="780"/>
      <c r="FR18" s="780"/>
      <c r="FS18" s="780"/>
      <c r="FT18" s="780"/>
      <c r="FU18" s="780"/>
      <c r="FV18" s="780"/>
      <c r="FW18" s="780"/>
      <c r="FX18" s="780"/>
      <c r="FY18" s="780"/>
      <c r="FZ18" s="780"/>
      <c r="GA18" s="781"/>
      <c r="GB18" s="779"/>
      <c r="GC18" s="780"/>
      <c r="GD18" s="780"/>
      <c r="GE18" s="780"/>
      <c r="GF18" s="780"/>
      <c r="GG18" s="780"/>
      <c r="GH18" s="780"/>
      <c r="GI18" s="780"/>
      <c r="GJ18" s="780"/>
      <c r="GK18" s="780"/>
      <c r="GL18" s="780"/>
      <c r="GM18" s="780"/>
      <c r="GN18" s="780"/>
      <c r="GO18" s="781"/>
      <c r="GP18" s="779"/>
      <c r="GQ18" s="780"/>
      <c r="GR18" s="780"/>
      <c r="GS18" s="780"/>
      <c r="GT18" s="780"/>
      <c r="GU18" s="780"/>
      <c r="GV18" s="780"/>
      <c r="GW18" s="780"/>
      <c r="GX18" s="780"/>
      <c r="GY18" s="780"/>
      <c r="GZ18" s="780"/>
      <c r="HA18" s="780"/>
      <c r="HB18" s="780"/>
      <c r="HC18" s="781"/>
      <c r="HD18" s="779"/>
      <c r="HE18" s="780"/>
      <c r="HF18" s="780"/>
      <c r="HG18" s="780"/>
      <c r="HH18" s="780"/>
      <c r="HI18" s="780"/>
      <c r="HJ18" s="780"/>
      <c r="HK18" s="780"/>
      <c r="HL18" s="780"/>
      <c r="HM18" s="780"/>
      <c r="HN18" s="780"/>
      <c r="HO18" s="780"/>
      <c r="HP18" s="780"/>
      <c r="HQ18" s="781"/>
      <c r="HR18" s="779"/>
      <c r="HS18" s="780"/>
      <c r="HT18" s="780"/>
      <c r="HU18" s="780"/>
      <c r="HV18" s="780"/>
      <c r="HW18" s="780"/>
      <c r="HX18" s="780"/>
      <c r="HY18" s="780"/>
      <c r="HZ18" s="780"/>
      <c r="IA18" s="780"/>
      <c r="IB18" s="780"/>
      <c r="IC18" s="780"/>
      <c r="ID18" s="780"/>
      <c r="IE18" s="781"/>
    </row>
    <row r="19" spans="1:239" ht="15" customHeight="1"/>
    <row r="20" spans="1:239" ht="15">
      <c r="E20" s="13" t="s">
        <v>109</v>
      </c>
    </row>
    <row r="21" spans="1:239" ht="15">
      <c r="E21" s="13" t="s">
        <v>110</v>
      </c>
      <c r="H21" s="13" t="s">
        <v>687</v>
      </c>
    </row>
    <row r="22" spans="1:239" ht="15">
      <c r="E22" s="13" t="s">
        <v>112</v>
      </c>
      <c r="H22" s="13" t="s">
        <v>725</v>
      </c>
    </row>
    <row r="23" spans="1:239" s="20" customFormat="1" ht="15">
      <c r="E23" s="20" t="s">
        <v>114</v>
      </c>
      <c r="H23" s="20" t="s">
        <v>726</v>
      </c>
    </row>
    <row r="24" spans="1:239" s="20" customFormat="1" ht="15">
      <c r="E24" s="20" t="s">
        <v>116</v>
      </c>
      <c r="H24" s="20" t="s">
        <v>727</v>
      </c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</row>
    <row r="25" spans="1:239" s="20" customFormat="1" ht="15">
      <c r="E25" s="20" t="s">
        <v>118</v>
      </c>
      <c r="H25" s="20" t="s">
        <v>728</v>
      </c>
    </row>
    <row r="26" spans="1:239" s="20" customFormat="1" ht="15">
      <c r="E26" s="20" t="s">
        <v>422</v>
      </c>
      <c r="H26" s="20" t="s">
        <v>729</v>
      </c>
    </row>
    <row r="27" spans="1:239" s="20" customFormat="1" ht="15">
      <c r="H27" s="20" t="s">
        <v>730</v>
      </c>
    </row>
    <row r="28" spans="1:239" s="20" customFormat="1" ht="15">
      <c r="H28" s="20" t="s">
        <v>731</v>
      </c>
    </row>
    <row r="29" spans="1:239" s="20" customFormat="1" ht="15">
      <c r="H29" s="20" t="s">
        <v>732</v>
      </c>
    </row>
    <row r="30" spans="1:239" ht="15">
      <c r="E30" s="13" t="s">
        <v>530</v>
      </c>
      <c r="H30" s="13" t="s">
        <v>733</v>
      </c>
    </row>
    <row r="31" spans="1:239" ht="15">
      <c r="E31" s="13" t="s">
        <v>532</v>
      </c>
      <c r="H31" s="13" t="s">
        <v>734</v>
      </c>
    </row>
    <row r="33" spans="6:78" s="13" customFormat="1" ht="20.25" customHeight="1">
      <c r="F33" s="326" t="s">
        <v>1203</v>
      </c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26"/>
      <c r="AC33" s="326"/>
      <c r="AD33" s="326"/>
      <c r="AE33" s="326"/>
      <c r="AF33" s="326"/>
      <c r="AG33" s="326"/>
      <c r="AH33" s="326"/>
      <c r="AI33" s="326"/>
      <c r="AJ33" s="326"/>
      <c r="AK33" s="326"/>
      <c r="AL33" s="326"/>
      <c r="AM33" s="326"/>
      <c r="AN33" s="327"/>
      <c r="AO33" s="327"/>
      <c r="AP33" s="327"/>
      <c r="AQ33" s="325"/>
      <c r="AR33" s="325"/>
      <c r="AS33" s="325"/>
      <c r="AT33" s="325"/>
      <c r="AU33" s="325"/>
      <c r="AV33" s="325"/>
      <c r="AW33" s="325"/>
      <c r="AX33" s="325"/>
      <c r="AY33" s="325"/>
      <c r="AZ33" s="325"/>
      <c r="BA33" s="325"/>
      <c r="BB33" s="325"/>
      <c r="BC33" s="325"/>
      <c r="BD33" s="325"/>
      <c r="BE33" s="325"/>
      <c r="BF33" s="325"/>
      <c r="BG33" s="323"/>
      <c r="BH33" s="326" t="s">
        <v>1344</v>
      </c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BY33" s="326"/>
      <c r="BZ33" s="326"/>
    </row>
  </sheetData>
  <mergeCells count="215">
    <mergeCell ref="AV17:BI17"/>
    <mergeCell ref="AV18:BI18"/>
    <mergeCell ref="AV5:BI6"/>
    <mergeCell ref="BJ17:BW17"/>
    <mergeCell ref="BJ18:BW18"/>
    <mergeCell ref="AV7:BI7"/>
    <mergeCell ref="AV8:BI8"/>
    <mergeCell ref="AV9:BI9"/>
    <mergeCell ref="AV10:BI10"/>
    <mergeCell ref="AV11:BI11"/>
    <mergeCell ref="AV12:BI12"/>
    <mergeCell ref="AV13:BI13"/>
    <mergeCell ref="BJ11:BW11"/>
    <mergeCell ref="BJ12:BW12"/>
    <mergeCell ref="BJ13:BW13"/>
    <mergeCell ref="BJ14:BW14"/>
    <mergeCell ref="BJ15:BW15"/>
    <mergeCell ref="BJ16:BW16"/>
    <mergeCell ref="FN18:GA18"/>
    <mergeCell ref="BJ7:BW7"/>
    <mergeCell ref="BJ8:BW8"/>
    <mergeCell ref="BJ9:BW9"/>
    <mergeCell ref="BJ10:BW10"/>
    <mergeCell ref="DN17:EA17"/>
    <mergeCell ref="EB17:EM17"/>
    <mergeCell ref="EN17:EY17"/>
    <mergeCell ref="EZ17:FM17"/>
    <mergeCell ref="FN17:GA17"/>
    <mergeCell ref="FN16:GA16"/>
    <mergeCell ref="DN15:EA15"/>
    <mergeCell ref="EB15:EM15"/>
    <mergeCell ref="EN15:EY15"/>
    <mergeCell ref="EZ15:FM15"/>
    <mergeCell ref="FN15:GA15"/>
    <mergeCell ref="DN14:EA14"/>
    <mergeCell ref="EB14:EM14"/>
    <mergeCell ref="EN14:EY14"/>
    <mergeCell ref="EZ14:FM14"/>
    <mergeCell ref="FN11:GA11"/>
    <mergeCell ref="FN12:GA12"/>
    <mergeCell ref="FN9:GA9"/>
    <mergeCell ref="FN10:GA10"/>
    <mergeCell ref="A18:G18"/>
    <mergeCell ref="I18:AU18"/>
    <mergeCell ref="BX18:CK18"/>
    <mergeCell ref="CL18:CY18"/>
    <mergeCell ref="CZ18:DM18"/>
    <mergeCell ref="DN16:EA16"/>
    <mergeCell ref="EB16:EM16"/>
    <mergeCell ref="EN16:EY16"/>
    <mergeCell ref="EZ16:FM16"/>
    <mergeCell ref="A17:G17"/>
    <mergeCell ref="I17:AT17"/>
    <mergeCell ref="BX17:CK17"/>
    <mergeCell ref="CL17:CY17"/>
    <mergeCell ref="CZ17:DM17"/>
    <mergeCell ref="A16:G16"/>
    <mergeCell ref="I16:AT16"/>
    <mergeCell ref="BX16:CK16"/>
    <mergeCell ref="CL16:CY16"/>
    <mergeCell ref="CZ16:DM16"/>
    <mergeCell ref="DN18:EA18"/>
    <mergeCell ref="EB18:EM18"/>
    <mergeCell ref="EN18:EY18"/>
    <mergeCell ref="EZ18:FM18"/>
    <mergeCell ref="AV16:BI16"/>
    <mergeCell ref="A13:G13"/>
    <mergeCell ref="I13:AT13"/>
    <mergeCell ref="BX13:CK13"/>
    <mergeCell ref="CL13:CY13"/>
    <mergeCell ref="CZ13:DM13"/>
    <mergeCell ref="FN14:GA14"/>
    <mergeCell ref="A15:G15"/>
    <mergeCell ref="I15:AT15"/>
    <mergeCell ref="BX15:CK15"/>
    <mergeCell ref="CL15:CY15"/>
    <mergeCell ref="CZ15:DM15"/>
    <mergeCell ref="DN13:EA13"/>
    <mergeCell ref="EB13:EM13"/>
    <mergeCell ref="EN13:EY13"/>
    <mergeCell ref="EZ13:FM13"/>
    <mergeCell ref="FN13:GA13"/>
    <mergeCell ref="A14:G14"/>
    <mergeCell ref="I14:AT14"/>
    <mergeCell ref="BX14:CK14"/>
    <mergeCell ref="CL14:CY14"/>
    <mergeCell ref="CZ14:DM14"/>
    <mergeCell ref="AV14:BI14"/>
    <mergeCell ref="AV15:BI15"/>
    <mergeCell ref="A12:G12"/>
    <mergeCell ref="I12:AT12"/>
    <mergeCell ref="BX12:CK12"/>
    <mergeCell ref="CL12:CY12"/>
    <mergeCell ref="CZ12:DM12"/>
    <mergeCell ref="DN12:EA12"/>
    <mergeCell ref="EB12:EM12"/>
    <mergeCell ref="EN12:EY12"/>
    <mergeCell ref="EZ12:FM12"/>
    <mergeCell ref="A11:G11"/>
    <mergeCell ref="I11:AT11"/>
    <mergeCell ref="BX11:CK11"/>
    <mergeCell ref="CL11:CY11"/>
    <mergeCell ref="CZ11:DM11"/>
    <mergeCell ref="DN11:EA11"/>
    <mergeCell ref="EB11:EM11"/>
    <mergeCell ref="EN11:EY11"/>
    <mergeCell ref="EZ11:FM11"/>
    <mergeCell ref="A10:G10"/>
    <mergeCell ref="I10:AT10"/>
    <mergeCell ref="BX10:CK10"/>
    <mergeCell ref="CL10:CY10"/>
    <mergeCell ref="CZ10:DM10"/>
    <mergeCell ref="DN10:EA10"/>
    <mergeCell ref="EB10:EM10"/>
    <mergeCell ref="EN10:EY10"/>
    <mergeCell ref="EZ10:FM10"/>
    <mergeCell ref="A9:G9"/>
    <mergeCell ref="I9:AU9"/>
    <mergeCell ref="BX9:CK9"/>
    <mergeCell ref="CL9:CY9"/>
    <mergeCell ref="CZ9:DM9"/>
    <mergeCell ref="DN9:EA9"/>
    <mergeCell ref="EB9:EM9"/>
    <mergeCell ref="EN9:EY9"/>
    <mergeCell ref="EZ9:FM9"/>
    <mergeCell ref="FN7:GA7"/>
    <mergeCell ref="A8:G8"/>
    <mergeCell ref="I8:AT8"/>
    <mergeCell ref="BX8:CK8"/>
    <mergeCell ref="CL8:CY8"/>
    <mergeCell ref="CZ8:DM8"/>
    <mergeCell ref="DN8:EA8"/>
    <mergeCell ref="EB8:EM8"/>
    <mergeCell ref="EN8:EY8"/>
    <mergeCell ref="EZ8:FM8"/>
    <mergeCell ref="FN8:GA8"/>
    <mergeCell ref="A7:G7"/>
    <mergeCell ref="H7:AU7"/>
    <mergeCell ref="BX7:CK7"/>
    <mergeCell ref="CL7:CY7"/>
    <mergeCell ref="CZ7:DM7"/>
    <mergeCell ref="DN7:EA7"/>
    <mergeCell ref="EB7:EM7"/>
    <mergeCell ref="EN7:EY7"/>
    <mergeCell ref="EZ7:FM7"/>
    <mergeCell ref="A3:GA3"/>
    <mergeCell ref="A5:G6"/>
    <mergeCell ref="H5:AU6"/>
    <mergeCell ref="BX5:CY5"/>
    <mergeCell ref="CZ5:EA5"/>
    <mergeCell ref="EB5:EY5"/>
    <mergeCell ref="EZ5:GA5"/>
    <mergeCell ref="BX6:CK6"/>
    <mergeCell ref="CL6:CY6"/>
    <mergeCell ref="CZ6:DM6"/>
    <mergeCell ref="DN6:EA6"/>
    <mergeCell ref="EB6:EM6"/>
    <mergeCell ref="EN6:EY6"/>
    <mergeCell ref="EZ6:FM6"/>
    <mergeCell ref="FN6:GA6"/>
    <mergeCell ref="BJ5:BW6"/>
    <mergeCell ref="GB5:HC5"/>
    <mergeCell ref="GB6:GO6"/>
    <mergeCell ref="GP6:HC6"/>
    <mergeCell ref="GB7:GO7"/>
    <mergeCell ref="GP7:HC7"/>
    <mergeCell ref="GB8:GO8"/>
    <mergeCell ref="GP8:HC8"/>
    <mergeCell ref="GB9:GO9"/>
    <mergeCell ref="GP9:HC9"/>
    <mergeCell ref="GB10:GO10"/>
    <mergeCell ref="GP10:HC10"/>
    <mergeCell ref="GB11:GO11"/>
    <mergeCell ref="GP11:HC11"/>
    <mergeCell ref="GB12:GO12"/>
    <mergeCell ref="GP12:HC12"/>
    <mergeCell ref="GB13:GO13"/>
    <mergeCell ref="GP13:HC13"/>
    <mergeCell ref="GB14:GO14"/>
    <mergeCell ref="GP14:HC14"/>
    <mergeCell ref="GB15:GO15"/>
    <mergeCell ref="GP15:HC15"/>
    <mergeCell ref="GB16:GO16"/>
    <mergeCell ref="GP16:HC16"/>
    <mergeCell ref="GB17:GO17"/>
    <mergeCell ref="GP17:HC17"/>
    <mergeCell ref="GB18:GO18"/>
    <mergeCell ref="GP18:HC18"/>
    <mergeCell ref="HD5:IE5"/>
    <mergeCell ref="HD6:HQ6"/>
    <mergeCell ref="HR6:IE6"/>
    <mergeCell ref="HD7:HQ7"/>
    <mergeCell ref="HR7:IE7"/>
    <mergeCell ref="HD8:HQ8"/>
    <mergeCell ref="HR8:IE8"/>
    <mergeCell ref="HD9:HQ9"/>
    <mergeCell ref="HR9:IE9"/>
    <mergeCell ref="HD10:HQ10"/>
    <mergeCell ref="HR10:IE10"/>
    <mergeCell ref="HD11:HQ11"/>
    <mergeCell ref="HR11:IE11"/>
    <mergeCell ref="HD12:HQ12"/>
    <mergeCell ref="HR12:IE12"/>
    <mergeCell ref="HD13:HQ13"/>
    <mergeCell ref="HD18:HQ18"/>
    <mergeCell ref="HR18:IE18"/>
    <mergeCell ref="HR13:IE13"/>
    <mergeCell ref="HD14:HQ14"/>
    <mergeCell ref="HR14:IE14"/>
    <mergeCell ref="HD15:HQ15"/>
    <mergeCell ref="HR15:IE15"/>
    <mergeCell ref="HD16:HQ16"/>
    <mergeCell ref="HR16:IE16"/>
    <mergeCell ref="HD17:HQ17"/>
    <mergeCell ref="HR17:IE17"/>
  </mergeCells>
  <pageMargins left="0.78740157480314965" right="0.70866141732283472" top="0.78740157480314965" bottom="0.39370078740157483" header="0.19685039370078741" footer="0.19685039370078741"/>
  <pageSetup paperSize="9" scale="5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DQ51"/>
  <sheetViews>
    <sheetView view="pageBreakPreview" zoomScaleSheetLayoutView="100" workbookViewId="0">
      <pane xSplit="73" ySplit="6" topLeftCell="BV7" activePane="bottomRight" state="frozen"/>
      <selection pane="topRight" activeCell="BV1" sqref="BV1"/>
      <selection pane="bottomLeft" activeCell="A7" sqref="A7"/>
      <selection pane="bottomRight" activeCell="DB8" sqref="DB8:DQ8"/>
    </sheetView>
  </sheetViews>
  <sheetFormatPr defaultColWidth="0.85546875" defaultRowHeight="15"/>
  <cols>
    <col min="1" max="88" width="0.85546875" style="1"/>
    <col min="89" max="89" width="8.85546875" style="1" customWidth="1"/>
    <col min="90" max="104" width="0.85546875" style="1"/>
    <col min="105" max="105" width="6.28515625" style="1" customWidth="1"/>
    <col min="106" max="120" width="0.85546875" style="1"/>
    <col min="121" max="121" width="8.85546875" style="1" customWidth="1"/>
    <col min="122" max="16384" width="0.85546875" style="1"/>
  </cols>
  <sheetData>
    <row r="1" spans="1:121" s="6" customFormat="1" ht="12" customHeight="1">
      <c r="DQ1" s="7" t="s">
        <v>323</v>
      </c>
    </row>
    <row r="2" spans="1:121" s="6" customFormat="1" ht="12.75" customHeight="1">
      <c r="DQ2" s="7"/>
    </row>
    <row r="3" spans="1:121" ht="15.75">
      <c r="A3" s="728" t="s">
        <v>324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8"/>
      <c r="AY3" s="728"/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</row>
    <row r="4" spans="1:121" ht="12.75" customHeight="1"/>
    <row r="5" spans="1:121" s="3" customFormat="1" ht="42.75" customHeight="1">
      <c r="A5" s="729" t="s">
        <v>325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2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791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792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  <c r="DB5" s="729" t="s">
        <v>793</v>
      </c>
      <c r="DC5" s="729"/>
      <c r="DD5" s="729"/>
      <c r="DE5" s="729"/>
      <c r="DF5" s="729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</row>
    <row r="6" spans="1:121" s="2" customForma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>
        <v>6</v>
      </c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25" customFormat="1" ht="14.25">
      <c r="A7" s="759" t="s">
        <v>3</v>
      </c>
      <c r="B7" s="759"/>
      <c r="C7" s="759"/>
      <c r="D7" s="759"/>
      <c r="E7" s="759"/>
      <c r="F7" s="759"/>
      <c r="G7" s="759"/>
      <c r="H7" s="759"/>
      <c r="I7" s="759"/>
      <c r="J7" s="24"/>
      <c r="K7" s="760" t="s">
        <v>326</v>
      </c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60"/>
      <c r="AC7" s="760"/>
      <c r="AD7" s="760"/>
      <c r="AE7" s="760"/>
      <c r="AF7" s="760"/>
      <c r="AG7" s="760"/>
      <c r="AH7" s="760"/>
      <c r="AI7" s="760"/>
      <c r="AJ7" s="760"/>
      <c r="AK7" s="760"/>
      <c r="AL7" s="760"/>
      <c r="AM7" s="760"/>
      <c r="AN7" s="760"/>
      <c r="AO7" s="760"/>
      <c r="AP7" s="760"/>
      <c r="AQ7" s="760"/>
      <c r="AR7" s="760"/>
      <c r="AS7" s="760"/>
      <c r="AT7" s="760"/>
      <c r="AU7" s="760"/>
      <c r="AV7" s="760"/>
      <c r="AW7" s="760"/>
      <c r="AX7" s="760"/>
      <c r="AY7" s="760"/>
      <c r="AZ7" s="760"/>
      <c r="BA7" s="760"/>
      <c r="BB7" s="760"/>
      <c r="BC7" s="760"/>
      <c r="BD7" s="760"/>
      <c r="BE7" s="760"/>
      <c r="BF7" s="761"/>
      <c r="BG7" s="24"/>
      <c r="BH7" s="766" t="s">
        <v>327</v>
      </c>
      <c r="BI7" s="766"/>
      <c r="BJ7" s="766"/>
      <c r="BK7" s="766"/>
      <c r="BL7" s="766"/>
      <c r="BM7" s="766"/>
      <c r="BN7" s="766"/>
      <c r="BO7" s="766"/>
      <c r="BP7" s="766"/>
      <c r="BQ7" s="766"/>
      <c r="BR7" s="766"/>
      <c r="BS7" s="766"/>
      <c r="BT7" s="766"/>
      <c r="BU7" s="767"/>
      <c r="BV7" s="762">
        <v>42.5</v>
      </c>
      <c r="BW7" s="762"/>
      <c r="BX7" s="762"/>
      <c r="BY7" s="762"/>
      <c r="BZ7" s="762"/>
      <c r="CA7" s="762"/>
      <c r="CB7" s="762"/>
      <c r="CC7" s="762"/>
      <c r="CD7" s="762"/>
      <c r="CE7" s="762"/>
      <c r="CF7" s="762"/>
      <c r="CG7" s="762"/>
      <c r="CH7" s="762"/>
      <c r="CI7" s="762"/>
      <c r="CJ7" s="762"/>
      <c r="CK7" s="762"/>
      <c r="CL7" s="762">
        <v>42.5</v>
      </c>
      <c r="CM7" s="762"/>
      <c r="CN7" s="762"/>
      <c r="CO7" s="762"/>
      <c r="CP7" s="762"/>
      <c r="CQ7" s="762"/>
      <c r="CR7" s="762"/>
      <c r="CS7" s="762"/>
      <c r="CT7" s="762"/>
      <c r="CU7" s="762"/>
      <c r="CV7" s="762"/>
      <c r="CW7" s="762"/>
      <c r="CX7" s="762"/>
      <c r="CY7" s="762"/>
      <c r="CZ7" s="762"/>
      <c r="DA7" s="762"/>
      <c r="DB7" s="762">
        <v>42.5</v>
      </c>
      <c r="DC7" s="762"/>
      <c r="DD7" s="762"/>
      <c r="DE7" s="762"/>
      <c r="DF7" s="762"/>
      <c r="DG7" s="762"/>
      <c r="DH7" s="762"/>
      <c r="DI7" s="762"/>
      <c r="DJ7" s="762"/>
      <c r="DK7" s="762"/>
      <c r="DL7" s="762"/>
      <c r="DM7" s="762"/>
      <c r="DN7" s="762"/>
      <c r="DO7" s="762"/>
      <c r="DP7" s="762"/>
      <c r="DQ7" s="762"/>
    </row>
    <row r="8" spans="1:121" s="23" customFormat="1">
      <c r="A8" s="747" t="s">
        <v>19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328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22"/>
      <c r="BH8" s="992"/>
      <c r="BI8" s="992"/>
      <c r="BJ8" s="992"/>
      <c r="BK8" s="992"/>
      <c r="BL8" s="992"/>
      <c r="BM8" s="992"/>
      <c r="BN8" s="992"/>
      <c r="BO8" s="992"/>
      <c r="BP8" s="992"/>
      <c r="BQ8" s="992"/>
      <c r="BR8" s="992"/>
      <c r="BS8" s="992"/>
      <c r="BT8" s="992"/>
      <c r="BU8" s="993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  <c r="DB8" s="668"/>
      <c r="DC8" s="668"/>
      <c r="DD8" s="668"/>
      <c r="DE8" s="668"/>
      <c r="DF8" s="668"/>
      <c r="DG8" s="668"/>
      <c r="DH8" s="668"/>
      <c r="DI8" s="668"/>
      <c r="DJ8" s="668"/>
      <c r="DK8" s="668"/>
      <c r="DL8" s="668"/>
      <c r="DM8" s="668"/>
      <c r="DN8" s="668"/>
      <c r="DO8" s="668"/>
      <c r="DP8" s="668"/>
      <c r="DQ8" s="668"/>
    </row>
    <row r="9" spans="1:121" s="23" customFormat="1">
      <c r="A9" s="747" t="s">
        <v>20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329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22"/>
      <c r="BH9" s="992" t="s">
        <v>330</v>
      </c>
      <c r="BI9" s="992"/>
      <c r="BJ9" s="992"/>
      <c r="BK9" s="992"/>
      <c r="BL9" s="992"/>
      <c r="BM9" s="992"/>
      <c r="BN9" s="992"/>
      <c r="BO9" s="992"/>
      <c r="BP9" s="992"/>
      <c r="BQ9" s="992"/>
      <c r="BR9" s="992"/>
      <c r="BS9" s="992"/>
      <c r="BT9" s="992"/>
      <c r="BU9" s="993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668"/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</row>
    <row r="10" spans="1:121" s="23" customFormat="1">
      <c r="A10" s="747" t="s">
        <v>20</v>
      </c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331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22"/>
      <c r="BH10" s="992"/>
      <c r="BI10" s="992"/>
      <c r="BJ10" s="992"/>
      <c r="BK10" s="992"/>
      <c r="BL10" s="992"/>
      <c r="BM10" s="992"/>
      <c r="BN10" s="992"/>
      <c r="BO10" s="992"/>
      <c r="BP10" s="992"/>
      <c r="BQ10" s="992"/>
      <c r="BR10" s="992"/>
      <c r="BS10" s="992"/>
      <c r="BT10" s="992"/>
      <c r="BU10" s="993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668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</row>
    <row r="11" spans="1:121" s="25" customFormat="1" ht="30" customHeight="1">
      <c r="A11" s="759" t="s">
        <v>148</v>
      </c>
      <c r="B11" s="759"/>
      <c r="C11" s="759"/>
      <c r="D11" s="759"/>
      <c r="E11" s="759"/>
      <c r="F11" s="759"/>
      <c r="G11" s="759"/>
      <c r="H11" s="759"/>
      <c r="I11" s="759"/>
      <c r="J11" s="24"/>
      <c r="K11" s="760" t="s">
        <v>332</v>
      </c>
      <c r="L11" s="760"/>
      <c r="M11" s="760"/>
      <c r="N11" s="760"/>
      <c r="O11" s="760"/>
      <c r="P11" s="760"/>
      <c r="Q11" s="760"/>
      <c r="R11" s="760"/>
      <c r="S11" s="760"/>
      <c r="T11" s="760"/>
      <c r="U11" s="760"/>
      <c r="V11" s="760"/>
      <c r="W11" s="760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60"/>
      <c r="AK11" s="760"/>
      <c r="AL11" s="760"/>
      <c r="AM11" s="760"/>
      <c r="AN11" s="760"/>
      <c r="AO11" s="760"/>
      <c r="AP11" s="760"/>
      <c r="AQ11" s="760"/>
      <c r="AR11" s="760"/>
      <c r="AS11" s="760"/>
      <c r="AT11" s="760"/>
      <c r="AU11" s="760"/>
      <c r="AV11" s="760"/>
      <c r="AW11" s="760"/>
      <c r="AX11" s="760"/>
      <c r="AY11" s="760"/>
      <c r="AZ11" s="760"/>
      <c r="BA11" s="760"/>
      <c r="BB11" s="760"/>
      <c r="BC11" s="760"/>
      <c r="BD11" s="760"/>
      <c r="BE11" s="760"/>
      <c r="BF11" s="761"/>
      <c r="BG11" s="24"/>
      <c r="BH11" s="766" t="s">
        <v>330</v>
      </c>
      <c r="BI11" s="766"/>
      <c r="BJ11" s="766"/>
      <c r="BK11" s="766"/>
      <c r="BL11" s="766"/>
      <c r="BM11" s="766"/>
      <c r="BN11" s="766"/>
      <c r="BO11" s="766"/>
      <c r="BP11" s="766"/>
      <c r="BQ11" s="766"/>
      <c r="BR11" s="766"/>
      <c r="BS11" s="766"/>
      <c r="BT11" s="766"/>
      <c r="BU11" s="767"/>
      <c r="BV11" s="704">
        <f>BV10*BV9</f>
        <v>0</v>
      </c>
      <c r="BW11" s="704"/>
      <c r="BX11" s="704"/>
      <c r="BY11" s="704"/>
      <c r="BZ11" s="704"/>
      <c r="CA11" s="704"/>
      <c r="CB11" s="704"/>
      <c r="CC11" s="704"/>
      <c r="CD11" s="704"/>
      <c r="CE11" s="704"/>
      <c r="CF11" s="704"/>
      <c r="CG11" s="704"/>
      <c r="CH11" s="704"/>
      <c r="CI11" s="704"/>
      <c r="CJ11" s="704"/>
      <c r="CK11" s="704"/>
      <c r="CL11" s="704">
        <f>CL10*CL9</f>
        <v>0</v>
      </c>
      <c r="CM11" s="704"/>
      <c r="CN11" s="704"/>
      <c r="CO11" s="704"/>
      <c r="CP11" s="704"/>
      <c r="CQ11" s="704"/>
      <c r="CR11" s="704"/>
      <c r="CS11" s="704"/>
      <c r="CT11" s="704"/>
      <c r="CU11" s="704"/>
      <c r="CV11" s="704"/>
      <c r="CW11" s="704"/>
      <c r="CX11" s="704"/>
      <c r="CY11" s="704"/>
      <c r="CZ11" s="704"/>
      <c r="DA11" s="704"/>
      <c r="DB11" s="704">
        <f>DB10*DB9</f>
        <v>0</v>
      </c>
      <c r="DC11" s="704"/>
      <c r="DD11" s="704"/>
      <c r="DE11" s="704"/>
      <c r="DF11" s="704"/>
      <c r="DG11" s="704"/>
      <c r="DH11" s="704"/>
      <c r="DI11" s="704"/>
      <c r="DJ11" s="704"/>
      <c r="DK11" s="704"/>
      <c r="DL11" s="704"/>
      <c r="DM11" s="704"/>
      <c r="DN11" s="704"/>
      <c r="DO11" s="704"/>
      <c r="DP11" s="704"/>
      <c r="DQ11" s="704"/>
    </row>
    <row r="12" spans="1:121" s="23" customFormat="1">
      <c r="A12" s="747" t="s">
        <v>273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333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22"/>
      <c r="BH12" s="992"/>
      <c r="BI12" s="992"/>
      <c r="BJ12" s="992"/>
      <c r="BK12" s="992"/>
      <c r="BL12" s="992"/>
      <c r="BM12" s="992"/>
      <c r="BN12" s="992"/>
      <c r="BO12" s="992"/>
      <c r="BP12" s="992"/>
      <c r="BQ12" s="992"/>
      <c r="BR12" s="992"/>
      <c r="BS12" s="992"/>
      <c r="BT12" s="992"/>
      <c r="BU12" s="993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  <c r="DB12" s="668"/>
      <c r="DC12" s="668"/>
      <c r="DD12" s="668"/>
      <c r="DE12" s="668"/>
      <c r="DF12" s="668"/>
      <c r="DG12" s="668"/>
      <c r="DH12" s="668"/>
      <c r="DI12" s="668"/>
      <c r="DJ12" s="668"/>
      <c r="DK12" s="668"/>
      <c r="DL12" s="668"/>
      <c r="DM12" s="668"/>
      <c r="DN12" s="668"/>
      <c r="DO12" s="668"/>
      <c r="DP12" s="668"/>
      <c r="DQ12" s="668"/>
    </row>
    <row r="13" spans="1:121" s="23" customFormat="1" ht="30" customHeight="1">
      <c r="A13" s="747" t="s">
        <v>274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334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22"/>
      <c r="BH13" s="992"/>
      <c r="BI13" s="992"/>
      <c r="BJ13" s="992"/>
      <c r="BK13" s="992"/>
      <c r="BL13" s="992"/>
      <c r="BM13" s="992"/>
      <c r="BN13" s="992"/>
      <c r="BO13" s="992"/>
      <c r="BP13" s="992"/>
      <c r="BQ13" s="992"/>
      <c r="BR13" s="992"/>
      <c r="BS13" s="992"/>
      <c r="BT13" s="992"/>
      <c r="BU13" s="993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  <c r="DB13" s="668"/>
      <c r="DC13" s="668"/>
      <c r="DD13" s="668"/>
      <c r="DE13" s="668"/>
      <c r="DF13" s="668"/>
      <c r="DG13" s="668"/>
      <c r="DH13" s="668"/>
      <c r="DI13" s="668"/>
      <c r="DJ13" s="668"/>
      <c r="DK13" s="668"/>
      <c r="DL13" s="668"/>
      <c r="DM13" s="668"/>
      <c r="DN13" s="668"/>
      <c r="DO13" s="668"/>
      <c r="DP13" s="668"/>
      <c r="DQ13" s="668"/>
    </row>
    <row r="14" spans="1:121" s="23" customFormat="1" ht="18" customHeight="1">
      <c r="A14" s="759" t="s">
        <v>335</v>
      </c>
      <c r="B14" s="759"/>
      <c r="C14" s="759"/>
      <c r="D14" s="759"/>
      <c r="E14" s="759"/>
      <c r="F14" s="759"/>
      <c r="G14" s="759"/>
      <c r="H14" s="759"/>
      <c r="I14" s="759"/>
      <c r="J14" s="24"/>
      <c r="K14" s="760" t="s">
        <v>336</v>
      </c>
      <c r="L14" s="760"/>
      <c r="M14" s="760"/>
      <c r="N14" s="760"/>
      <c r="O14" s="760"/>
      <c r="P14" s="760"/>
      <c r="Q14" s="760"/>
      <c r="R14" s="760"/>
      <c r="S14" s="760"/>
      <c r="T14" s="760"/>
      <c r="U14" s="760"/>
      <c r="V14" s="760"/>
      <c r="W14" s="760"/>
      <c r="X14" s="760"/>
      <c r="Y14" s="760"/>
      <c r="Z14" s="760"/>
      <c r="AA14" s="760"/>
      <c r="AB14" s="760"/>
      <c r="AC14" s="760"/>
      <c r="AD14" s="760"/>
      <c r="AE14" s="760"/>
      <c r="AF14" s="760"/>
      <c r="AG14" s="760"/>
      <c r="AH14" s="760"/>
      <c r="AI14" s="760"/>
      <c r="AJ14" s="760"/>
      <c r="AK14" s="760"/>
      <c r="AL14" s="760"/>
      <c r="AM14" s="760"/>
      <c r="AN14" s="760"/>
      <c r="AO14" s="760"/>
      <c r="AP14" s="760"/>
      <c r="AQ14" s="760"/>
      <c r="AR14" s="760"/>
      <c r="AS14" s="760"/>
      <c r="AT14" s="760"/>
      <c r="AU14" s="760"/>
      <c r="AV14" s="760"/>
      <c r="AW14" s="760"/>
      <c r="AX14" s="760"/>
      <c r="AY14" s="760"/>
      <c r="AZ14" s="760"/>
      <c r="BA14" s="760"/>
      <c r="BB14" s="760"/>
      <c r="BC14" s="760"/>
      <c r="BD14" s="760"/>
      <c r="BE14" s="760"/>
      <c r="BF14" s="761"/>
      <c r="BG14" s="24"/>
      <c r="BH14" s="766" t="s">
        <v>330</v>
      </c>
      <c r="BI14" s="766"/>
      <c r="BJ14" s="766"/>
      <c r="BK14" s="766"/>
      <c r="BL14" s="766"/>
      <c r="BM14" s="766"/>
      <c r="BN14" s="766"/>
      <c r="BO14" s="766"/>
      <c r="BP14" s="766"/>
      <c r="BQ14" s="766"/>
      <c r="BR14" s="766"/>
      <c r="BS14" s="766"/>
      <c r="BT14" s="766"/>
      <c r="BU14" s="767"/>
      <c r="BV14" s="762">
        <f>BV11*BV13</f>
        <v>0</v>
      </c>
      <c r="BW14" s="762"/>
      <c r="BX14" s="762"/>
      <c r="BY14" s="762"/>
      <c r="BZ14" s="762"/>
      <c r="CA14" s="762"/>
      <c r="CB14" s="762"/>
      <c r="CC14" s="762"/>
      <c r="CD14" s="762"/>
      <c r="CE14" s="762"/>
      <c r="CF14" s="762"/>
      <c r="CG14" s="762"/>
      <c r="CH14" s="762"/>
      <c r="CI14" s="762"/>
      <c r="CJ14" s="762"/>
      <c r="CK14" s="762"/>
      <c r="CL14" s="762">
        <f>CL11*CL13</f>
        <v>0</v>
      </c>
      <c r="CM14" s="762"/>
      <c r="CN14" s="762"/>
      <c r="CO14" s="762"/>
      <c r="CP14" s="762"/>
      <c r="CQ14" s="762"/>
      <c r="CR14" s="762"/>
      <c r="CS14" s="762"/>
      <c r="CT14" s="762"/>
      <c r="CU14" s="762"/>
      <c r="CV14" s="762"/>
      <c r="CW14" s="762"/>
      <c r="CX14" s="762"/>
      <c r="CY14" s="762"/>
      <c r="CZ14" s="762"/>
      <c r="DA14" s="762"/>
      <c r="DB14" s="762">
        <f>DB11*DB13</f>
        <v>0</v>
      </c>
      <c r="DC14" s="762"/>
      <c r="DD14" s="762"/>
      <c r="DE14" s="762"/>
      <c r="DF14" s="762"/>
      <c r="DG14" s="762"/>
      <c r="DH14" s="762"/>
      <c r="DI14" s="762"/>
      <c r="DJ14" s="762"/>
      <c r="DK14" s="762"/>
      <c r="DL14" s="762"/>
      <c r="DM14" s="762"/>
      <c r="DN14" s="762"/>
      <c r="DO14" s="762"/>
      <c r="DP14" s="762"/>
      <c r="DQ14" s="762"/>
    </row>
    <row r="15" spans="1:121" s="23" customFormat="1" ht="30" customHeight="1">
      <c r="A15" s="747" t="s">
        <v>337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338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22"/>
      <c r="BH15" s="992"/>
      <c r="BI15" s="992"/>
      <c r="BJ15" s="992"/>
      <c r="BK15" s="992"/>
      <c r="BL15" s="992"/>
      <c r="BM15" s="992"/>
      <c r="BN15" s="992"/>
      <c r="BO15" s="992"/>
      <c r="BP15" s="992"/>
      <c r="BQ15" s="992"/>
      <c r="BR15" s="992"/>
      <c r="BS15" s="992"/>
      <c r="BT15" s="992"/>
      <c r="BU15" s="993"/>
      <c r="BV15" s="1016"/>
      <c r="BW15" s="1016"/>
      <c r="BX15" s="1016"/>
      <c r="BY15" s="1016"/>
      <c r="BZ15" s="1016"/>
      <c r="CA15" s="1016"/>
      <c r="CB15" s="1016"/>
      <c r="CC15" s="1016"/>
      <c r="CD15" s="1016"/>
      <c r="CE15" s="1016"/>
      <c r="CF15" s="1016"/>
      <c r="CG15" s="1016"/>
      <c r="CH15" s="1016"/>
      <c r="CI15" s="1016"/>
      <c r="CJ15" s="1016"/>
      <c r="CK15" s="1016"/>
      <c r="CL15" s="1016"/>
      <c r="CM15" s="1016"/>
      <c r="CN15" s="1016"/>
      <c r="CO15" s="1016"/>
      <c r="CP15" s="1016"/>
      <c r="CQ15" s="1016"/>
      <c r="CR15" s="1016"/>
      <c r="CS15" s="1016"/>
      <c r="CT15" s="1016"/>
      <c r="CU15" s="1016"/>
      <c r="CV15" s="1016"/>
      <c r="CW15" s="1016"/>
      <c r="CX15" s="1016"/>
      <c r="CY15" s="1016"/>
      <c r="CZ15" s="1016"/>
      <c r="DA15" s="1016"/>
      <c r="DB15" s="1016"/>
      <c r="DC15" s="1016"/>
      <c r="DD15" s="1016"/>
      <c r="DE15" s="1016"/>
      <c r="DF15" s="1016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</row>
    <row r="16" spans="1:121" s="23" customFormat="1">
      <c r="A16" s="747"/>
      <c r="B16" s="747"/>
      <c r="C16" s="747"/>
      <c r="D16" s="747"/>
      <c r="E16" s="747"/>
      <c r="F16" s="747"/>
      <c r="G16" s="747"/>
      <c r="H16" s="747"/>
      <c r="I16" s="747"/>
      <c r="J16" s="22"/>
      <c r="K16" s="1026" t="s">
        <v>339</v>
      </c>
      <c r="L16" s="1026"/>
      <c r="M16" s="1026"/>
      <c r="N16" s="1026"/>
      <c r="O16" s="1026"/>
      <c r="P16" s="1026"/>
      <c r="Q16" s="1026"/>
      <c r="R16" s="1026"/>
      <c r="S16" s="1026"/>
      <c r="T16" s="1026"/>
      <c r="U16" s="1026"/>
      <c r="V16" s="1026"/>
      <c r="W16" s="1026"/>
      <c r="X16" s="1026"/>
      <c r="Y16" s="1026"/>
      <c r="Z16" s="1026"/>
      <c r="AA16" s="1026"/>
      <c r="AB16" s="1026"/>
      <c r="AC16" s="1026"/>
      <c r="AD16" s="1026"/>
      <c r="AE16" s="1026"/>
      <c r="AF16" s="1026"/>
      <c r="AG16" s="1026"/>
      <c r="AH16" s="1026"/>
      <c r="AI16" s="1026"/>
      <c r="AJ16" s="1026"/>
      <c r="AK16" s="1026"/>
      <c r="AL16" s="1026"/>
      <c r="AM16" s="1026"/>
      <c r="AN16" s="1026"/>
      <c r="AO16" s="1026"/>
      <c r="AP16" s="1026"/>
      <c r="AQ16" s="1026"/>
      <c r="AR16" s="1026"/>
      <c r="AS16" s="1026"/>
      <c r="AT16" s="1026"/>
      <c r="AU16" s="1026"/>
      <c r="AV16" s="1026"/>
      <c r="AW16" s="1026"/>
      <c r="AX16" s="1026"/>
      <c r="AY16" s="1026"/>
      <c r="AZ16" s="1026"/>
      <c r="BA16" s="1026"/>
      <c r="BB16" s="1026"/>
      <c r="BC16" s="1026"/>
      <c r="BD16" s="1026"/>
      <c r="BE16" s="1026"/>
      <c r="BF16" s="1027"/>
      <c r="BG16" s="22"/>
      <c r="BH16" s="992" t="s">
        <v>147</v>
      </c>
      <c r="BI16" s="992"/>
      <c r="BJ16" s="992"/>
      <c r="BK16" s="992"/>
      <c r="BL16" s="992"/>
      <c r="BM16" s="992"/>
      <c r="BN16" s="992"/>
      <c r="BO16" s="992"/>
      <c r="BP16" s="992"/>
      <c r="BQ16" s="992"/>
      <c r="BR16" s="992"/>
      <c r="BS16" s="992"/>
      <c r="BT16" s="992"/>
      <c r="BU16" s="993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  <c r="DB16" s="668"/>
      <c r="DC16" s="668"/>
      <c r="DD16" s="668"/>
      <c r="DE16" s="668"/>
      <c r="DF16" s="668"/>
      <c r="DG16" s="668"/>
      <c r="DH16" s="668"/>
      <c r="DI16" s="668"/>
      <c r="DJ16" s="668"/>
      <c r="DK16" s="668"/>
      <c r="DL16" s="668"/>
      <c r="DM16" s="668"/>
      <c r="DN16" s="668"/>
      <c r="DO16" s="668"/>
      <c r="DP16" s="668"/>
      <c r="DQ16" s="668"/>
    </row>
    <row r="17" spans="1:121" s="23" customFormat="1">
      <c r="A17" s="747"/>
      <c r="B17" s="747"/>
      <c r="C17" s="747"/>
      <c r="D17" s="747"/>
      <c r="E17" s="747"/>
      <c r="F17" s="747"/>
      <c r="G17" s="747"/>
      <c r="H17" s="747"/>
      <c r="I17" s="747"/>
      <c r="J17" s="22"/>
      <c r="K17" s="1026" t="s">
        <v>340</v>
      </c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1026"/>
      <c r="AL17" s="1026"/>
      <c r="AM17" s="1026"/>
      <c r="AN17" s="1026"/>
      <c r="AO17" s="1026"/>
      <c r="AP17" s="1026"/>
      <c r="AQ17" s="1026"/>
      <c r="AR17" s="1026"/>
      <c r="AS17" s="1026"/>
      <c r="AT17" s="1026"/>
      <c r="AU17" s="1026"/>
      <c r="AV17" s="1026"/>
      <c r="AW17" s="1026"/>
      <c r="AX17" s="1026"/>
      <c r="AY17" s="1026"/>
      <c r="AZ17" s="1026"/>
      <c r="BA17" s="1026"/>
      <c r="BB17" s="1026"/>
      <c r="BC17" s="1026"/>
      <c r="BD17" s="1026"/>
      <c r="BE17" s="1026"/>
      <c r="BF17" s="1027"/>
      <c r="BG17" s="22"/>
      <c r="BH17" s="992" t="s">
        <v>330</v>
      </c>
      <c r="BI17" s="992"/>
      <c r="BJ17" s="992"/>
      <c r="BK17" s="992"/>
      <c r="BL17" s="992"/>
      <c r="BM17" s="992"/>
      <c r="BN17" s="992"/>
      <c r="BO17" s="992"/>
      <c r="BP17" s="992"/>
      <c r="BQ17" s="992"/>
      <c r="BR17" s="992"/>
      <c r="BS17" s="992"/>
      <c r="BT17" s="992"/>
      <c r="BU17" s="993"/>
      <c r="BV17" s="668">
        <f>BV14*BV16/100</f>
        <v>0</v>
      </c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>
        <f>CL14*CL16/100</f>
        <v>0</v>
      </c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  <c r="DB17" s="668">
        <f>DB14*DB16/100</f>
        <v>0</v>
      </c>
      <c r="DC17" s="668"/>
      <c r="DD17" s="668"/>
      <c r="DE17" s="668"/>
      <c r="DF17" s="668"/>
      <c r="DG17" s="668"/>
      <c r="DH17" s="668"/>
      <c r="DI17" s="668"/>
      <c r="DJ17" s="668"/>
      <c r="DK17" s="668"/>
      <c r="DL17" s="668"/>
      <c r="DM17" s="668"/>
      <c r="DN17" s="668"/>
      <c r="DO17" s="668"/>
      <c r="DP17" s="668"/>
      <c r="DQ17" s="668"/>
    </row>
    <row r="18" spans="1:121" s="23" customFormat="1">
      <c r="A18" s="747" t="s">
        <v>341</v>
      </c>
      <c r="B18" s="747"/>
      <c r="C18" s="747"/>
      <c r="D18" s="747"/>
      <c r="E18" s="747"/>
      <c r="F18" s="747"/>
      <c r="G18" s="747"/>
      <c r="H18" s="747"/>
      <c r="I18" s="747"/>
      <c r="J18" s="22"/>
      <c r="K18" s="750" t="s">
        <v>342</v>
      </c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  <c r="AA18" s="750"/>
      <c r="AB18" s="750"/>
      <c r="AC18" s="750"/>
      <c r="AD18" s="750"/>
      <c r="AE18" s="750"/>
      <c r="AF18" s="750"/>
      <c r="AG18" s="750"/>
      <c r="AH18" s="750"/>
      <c r="AI18" s="750"/>
      <c r="AJ18" s="750"/>
      <c r="AK18" s="750"/>
      <c r="AL18" s="750"/>
      <c r="AM18" s="750"/>
      <c r="AN18" s="750"/>
      <c r="AO18" s="750"/>
      <c r="AP18" s="750"/>
      <c r="AQ18" s="750"/>
      <c r="AR18" s="750"/>
      <c r="AS18" s="750"/>
      <c r="AT18" s="750"/>
      <c r="AU18" s="750"/>
      <c r="AV18" s="750"/>
      <c r="AW18" s="750"/>
      <c r="AX18" s="750"/>
      <c r="AY18" s="750"/>
      <c r="AZ18" s="750"/>
      <c r="BA18" s="750"/>
      <c r="BB18" s="750"/>
      <c r="BC18" s="750"/>
      <c r="BD18" s="750"/>
      <c r="BE18" s="750"/>
      <c r="BF18" s="751"/>
      <c r="BG18" s="22"/>
      <c r="BH18" s="992"/>
      <c r="BI18" s="992"/>
      <c r="BJ18" s="992"/>
      <c r="BK18" s="992"/>
      <c r="BL18" s="992"/>
      <c r="BM18" s="992"/>
      <c r="BN18" s="992"/>
      <c r="BO18" s="992"/>
      <c r="BP18" s="992"/>
      <c r="BQ18" s="992"/>
      <c r="BR18" s="992"/>
      <c r="BS18" s="992"/>
      <c r="BT18" s="992"/>
      <c r="BU18" s="993"/>
      <c r="BV18" s="1016"/>
      <c r="BW18" s="1016"/>
      <c r="BX18" s="1016"/>
      <c r="BY18" s="1016"/>
      <c r="BZ18" s="1016"/>
      <c r="CA18" s="1016"/>
      <c r="CB18" s="1016"/>
      <c r="CC18" s="1016"/>
      <c r="CD18" s="1016"/>
      <c r="CE18" s="1016"/>
      <c r="CF18" s="1016"/>
      <c r="CG18" s="1016"/>
      <c r="CH18" s="1016"/>
      <c r="CI18" s="1016"/>
      <c r="CJ18" s="1016"/>
      <c r="CK18" s="1016"/>
      <c r="CL18" s="1016"/>
      <c r="CM18" s="1016"/>
      <c r="CN18" s="1016"/>
      <c r="CO18" s="1016"/>
      <c r="CP18" s="1016"/>
      <c r="CQ18" s="1016"/>
      <c r="CR18" s="1016"/>
      <c r="CS18" s="1016"/>
      <c r="CT18" s="1016"/>
      <c r="CU18" s="1016"/>
      <c r="CV18" s="1016"/>
      <c r="CW18" s="1016"/>
      <c r="CX18" s="1016"/>
      <c r="CY18" s="1016"/>
      <c r="CZ18" s="1016"/>
      <c r="DA18" s="1016"/>
      <c r="DB18" s="1016"/>
      <c r="DC18" s="1016"/>
      <c r="DD18" s="1016"/>
      <c r="DE18" s="1016"/>
      <c r="DF18" s="1016"/>
      <c r="DG18" s="1016"/>
      <c r="DH18" s="1016"/>
      <c r="DI18" s="1016"/>
      <c r="DJ18" s="1016"/>
      <c r="DK18" s="1016"/>
      <c r="DL18" s="1016"/>
      <c r="DM18" s="1016"/>
      <c r="DN18" s="1016"/>
      <c r="DO18" s="1016"/>
      <c r="DP18" s="1016"/>
      <c r="DQ18" s="1016"/>
    </row>
    <row r="19" spans="1:121" s="23" customFormat="1">
      <c r="A19" s="747"/>
      <c r="B19" s="747"/>
      <c r="C19" s="747"/>
      <c r="D19" s="747"/>
      <c r="E19" s="747"/>
      <c r="F19" s="747"/>
      <c r="G19" s="747"/>
      <c r="H19" s="747"/>
      <c r="I19" s="747"/>
      <c r="J19" s="22"/>
      <c r="K19" s="1026" t="s">
        <v>339</v>
      </c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26"/>
      <c r="AX19" s="1026"/>
      <c r="AY19" s="1026"/>
      <c r="AZ19" s="1026"/>
      <c r="BA19" s="1026"/>
      <c r="BB19" s="1026"/>
      <c r="BC19" s="1026"/>
      <c r="BD19" s="1026"/>
      <c r="BE19" s="1026"/>
      <c r="BF19" s="1027"/>
      <c r="BG19" s="22"/>
      <c r="BH19" s="992" t="s">
        <v>147</v>
      </c>
      <c r="BI19" s="992"/>
      <c r="BJ19" s="992"/>
      <c r="BK19" s="992"/>
      <c r="BL19" s="992"/>
      <c r="BM19" s="992"/>
      <c r="BN19" s="992"/>
      <c r="BO19" s="992"/>
      <c r="BP19" s="992"/>
      <c r="BQ19" s="992"/>
      <c r="BR19" s="992"/>
      <c r="BS19" s="992"/>
      <c r="BT19" s="992"/>
      <c r="BU19" s="993"/>
      <c r="BV19" s="668"/>
      <c r="BW19" s="668"/>
      <c r="BX19" s="668"/>
      <c r="BY19" s="668"/>
      <c r="BZ19" s="668"/>
      <c r="CA19" s="668"/>
      <c r="CB19" s="668"/>
      <c r="CC19" s="668"/>
      <c r="CD19" s="668"/>
      <c r="CE19" s="668"/>
      <c r="CF19" s="668"/>
      <c r="CG19" s="668"/>
      <c r="CH19" s="668"/>
      <c r="CI19" s="668"/>
      <c r="CJ19" s="668"/>
      <c r="CK19" s="668"/>
      <c r="CL19" s="668"/>
      <c r="CM19" s="668"/>
      <c r="CN19" s="668"/>
      <c r="CO19" s="668"/>
      <c r="CP19" s="668"/>
      <c r="CQ19" s="668"/>
      <c r="CR19" s="668"/>
      <c r="CS19" s="668"/>
      <c r="CT19" s="668"/>
      <c r="CU19" s="668"/>
      <c r="CV19" s="668"/>
      <c r="CW19" s="668"/>
      <c r="CX19" s="668"/>
      <c r="CY19" s="668"/>
      <c r="CZ19" s="668"/>
      <c r="DA19" s="668"/>
      <c r="DB19" s="668"/>
      <c r="DC19" s="668"/>
      <c r="DD19" s="668"/>
      <c r="DE19" s="668"/>
      <c r="DF19" s="668"/>
      <c r="DG19" s="668"/>
      <c r="DH19" s="668"/>
      <c r="DI19" s="668"/>
      <c r="DJ19" s="668"/>
      <c r="DK19" s="668"/>
      <c r="DL19" s="668"/>
      <c r="DM19" s="668"/>
      <c r="DN19" s="668"/>
      <c r="DO19" s="668"/>
      <c r="DP19" s="668"/>
      <c r="DQ19" s="668"/>
    </row>
    <row r="20" spans="1:121" s="23" customFormat="1">
      <c r="A20" s="747"/>
      <c r="B20" s="747"/>
      <c r="C20" s="747"/>
      <c r="D20" s="747"/>
      <c r="E20" s="747"/>
      <c r="F20" s="747"/>
      <c r="G20" s="747"/>
      <c r="H20" s="747"/>
      <c r="I20" s="747"/>
      <c r="J20" s="22"/>
      <c r="K20" s="1026" t="s">
        <v>340</v>
      </c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26"/>
      <c r="AX20" s="1026"/>
      <c r="AY20" s="1026"/>
      <c r="AZ20" s="1026"/>
      <c r="BA20" s="1026"/>
      <c r="BB20" s="1026"/>
      <c r="BC20" s="1026"/>
      <c r="BD20" s="1026"/>
      <c r="BE20" s="1026"/>
      <c r="BF20" s="1027"/>
      <c r="BG20" s="22"/>
      <c r="BH20" s="992" t="s">
        <v>330</v>
      </c>
      <c r="BI20" s="992"/>
      <c r="BJ20" s="992"/>
      <c r="BK20" s="992"/>
      <c r="BL20" s="992"/>
      <c r="BM20" s="992"/>
      <c r="BN20" s="992"/>
      <c r="BO20" s="992"/>
      <c r="BP20" s="992"/>
      <c r="BQ20" s="992"/>
      <c r="BR20" s="992"/>
      <c r="BS20" s="992"/>
      <c r="BT20" s="992"/>
      <c r="BU20" s="993"/>
      <c r="BV20" s="668">
        <f>BV19*BV14/100</f>
        <v>0</v>
      </c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>
        <f>CL19*CL14/100</f>
        <v>0</v>
      </c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668">
        <f>DB19*DB14/100</f>
        <v>0</v>
      </c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</row>
    <row r="21" spans="1:121" s="23" customFormat="1">
      <c r="A21" s="747" t="s">
        <v>343</v>
      </c>
      <c r="B21" s="747"/>
      <c r="C21" s="747"/>
      <c r="D21" s="747"/>
      <c r="E21" s="747"/>
      <c r="F21" s="747"/>
      <c r="G21" s="747"/>
      <c r="H21" s="747"/>
      <c r="I21" s="747"/>
      <c r="J21" s="22"/>
      <c r="K21" s="750" t="s">
        <v>344</v>
      </c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1"/>
      <c r="BG21" s="22"/>
      <c r="BH21" s="992"/>
      <c r="BI21" s="992"/>
      <c r="BJ21" s="992"/>
      <c r="BK21" s="992"/>
      <c r="BL21" s="992"/>
      <c r="BM21" s="992"/>
      <c r="BN21" s="992"/>
      <c r="BO21" s="992"/>
      <c r="BP21" s="992"/>
      <c r="BQ21" s="992"/>
      <c r="BR21" s="992"/>
      <c r="BS21" s="992"/>
      <c r="BT21" s="992"/>
      <c r="BU21" s="993"/>
      <c r="BV21" s="1016"/>
      <c r="BW21" s="1016"/>
      <c r="BX21" s="1016"/>
      <c r="BY21" s="1016"/>
      <c r="BZ21" s="1016"/>
      <c r="CA21" s="1016"/>
      <c r="CB21" s="1016"/>
      <c r="CC21" s="1016"/>
      <c r="CD21" s="1016"/>
      <c r="CE21" s="1016"/>
      <c r="CF21" s="1016"/>
      <c r="CG21" s="1016"/>
      <c r="CH21" s="1016"/>
      <c r="CI21" s="1016"/>
      <c r="CJ21" s="1016"/>
      <c r="CK21" s="1016"/>
      <c r="CL21" s="1016"/>
      <c r="CM21" s="1016"/>
      <c r="CN21" s="1016"/>
      <c r="CO21" s="1016"/>
      <c r="CP21" s="1016"/>
      <c r="CQ21" s="1016"/>
      <c r="CR21" s="1016"/>
      <c r="CS21" s="1016"/>
      <c r="CT21" s="1016"/>
      <c r="CU21" s="1016"/>
      <c r="CV21" s="1016"/>
      <c r="CW21" s="1016"/>
      <c r="CX21" s="1016"/>
      <c r="CY21" s="1016"/>
      <c r="CZ21" s="1016"/>
      <c r="DA21" s="1016"/>
      <c r="DB21" s="1016"/>
      <c r="DC21" s="1016"/>
      <c r="DD21" s="1016"/>
      <c r="DE21" s="1016"/>
      <c r="DF21" s="1016"/>
      <c r="DG21" s="1016"/>
      <c r="DH21" s="1016"/>
      <c r="DI21" s="1016"/>
      <c r="DJ21" s="1016"/>
      <c r="DK21" s="1016"/>
      <c r="DL21" s="1016"/>
      <c r="DM21" s="1016"/>
      <c r="DN21" s="1016"/>
      <c r="DO21" s="1016"/>
      <c r="DP21" s="1016"/>
      <c r="DQ21" s="1016"/>
    </row>
    <row r="22" spans="1:121" s="23" customFormat="1">
      <c r="A22" s="747"/>
      <c r="B22" s="747"/>
      <c r="C22" s="747"/>
      <c r="D22" s="747"/>
      <c r="E22" s="747"/>
      <c r="F22" s="747"/>
      <c r="G22" s="747"/>
      <c r="H22" s="747"/>
      <c r="I22" s="747"/>
      <c r="J22" s="22"/>
      <c r="K22" s="1026" t="s">
        <v>339</v>
      </c>
      <c r="L22" s="1026"/>
      <c r="M22" s="1026"/>
      <c r="N22" s="1026"/>
      <c r="O22" s="1026"/>
      <c r="P22" s="1026"/>
      <c r="Q22" s="1026"/>
      <c r="R22" s="1026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6"/>
      <c r="AL22" s="1026"/>
      <c r="AM22" s="1026"/>
      <c r="AN22" s="1026"/>
      <c r="AO22" s="1026"/>
      <c r="AP22" s="1026"/>
      <c r="AQ22" s="1026"/>
      <c r="AR22" s="1026"/>
      <c r="AS22" s="1026"/>
      <c r="AT22" s="1026"/>
      <c r="AU22" s="1026"/>
      <c r="AV22" s="1026"/>
      <c r="AW22" s="1026"/>
      <c r="AX22" s="1026"/>
      <c r="AY22" s="1026"/>
      <c r="AZ22" s="1026"/>
      <c r="BA22" s="1026"/>
      <c r="BB22" s="1026"/>
      <c r="BC22" s="1026"/>
      <c r="BD22" s="1026"/>
      <c r="BE22" s="1026"/>
      <c r="BF22" s="1027"/>
      <c r="BG22" s="22"/>
      <c r="BH22" s="992" t="s">
        <v>147</v>
      </c>
      <c r="BI22" s="992"/>
      <c r="BJ22" s="992"/>
      <c r="BK22" s="992"/>
      <c r="BL22" s="992"/>
      <c r="BM22" s="992"/>
      <c r="BN22" s="992"/>
      <c r="BO22" s="992"/>
      <c r="BP22" s="992"/>
      <c r="BQ22" s="992"/>
      <c r="BR22" s="992"/>
      <c r="BS22" s="992"/>
      <c r="BT22" s="992"/>
      <c r="BU22" s="993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668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</row>
    <row r="23" spans="1:121" s="23" customFormat="1">
      <c r="A23" s="747"/>
      <c r="B23" s="747"/>
      <c r="C23" s="747"/>
      <c r="D23" s="747"/>
      <c r="E23" s="747"/>
      <c r="F23" s="747"/>
      <c r="G23" s="747"/>
      <c r="H23" s="747"/>
      <c r="I23" s="747"/>
      <c r="J23" s="22"/>
      <c r="K23" s="1026" t="s">
        <v>340</v>
      </c>
      <c r="L23" s="1026"/>
      <c r="M23" s="1026"/>
      <c r="N23" s="1026"/>
      <c r="O23" s="1026"/>
      <c r="P23" s="1026"/>
      <c r="Q23" s="1026"/>
      <c r="R23" s="1026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6"/>
      <c r="AL23" s="1026"/>
      <c r="AM23" s="1026"/>
      <c r="AN23" s="1026"/>
      <c r="AO23" s="1026"/>
      <c r="AP23" s="1026"/>
      <c r="AQ23" s="1026"/>
      <c r="AR23" s="1026"/>
      <c r="AS23" s="1026"/>
      <c r="AT23" s="1026"/>
      <c r="AU23" s="1026"/>
      <c r="AV23" s="1026"/>
      <c r="AW23" s="1026"/>
      <c r="AX23" s="1026"/>
      <c r="AY23" s="1026"/>
      <c r="AZ23" s="1026"/>
      <c r="BA23" s="1026"/>
      <c r="BB23" s="1026"/>
      <c r="BC23" s="1026"/>
      <c r="BD23" s="1026"/>
      <c r="BE23" s="1026"/>
      <c r="BF23" s="1027"/>
      <c r="BG23" s="22"/>
      <c r="BH23" s="992" t="s">
        <v>330</v>
      </c>
      <c r="BI23" s="992"/>
      <c r="BJ23" s="992"/>
      <c r="BK23" s="992"/>
      <c r="BL23" s="992"/>
      <c r="BM23" s="992"/>
      <c r="BN23" s="992"/>
      <c r="BO23" s="992"/>
      <c r="BP23" s="992"/>
      <c r="BQ23" s="992"/>
      <c r="BR23" s="992"/>
      <c r="BS23" s="992"/>
      <c r="BT23" s="992"/>
      <c r="BU23" s="993"/>
      <c r="BV23" s="668">
        <f>BV22*BV14/100</f>
        <v>0</v>
      </c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>
        <f>CL22*CL14/100</f>
        <v>0</v>
      </c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  <c r="DB23" s="668">
        <f>DB22*DB14/100</f>
        <v>0</v>
      </c>
      <c r="DC23" s="668"/>
      <c r="DD23" s="668"/>
      <c r="DE23" s="668"/>
      <c r="DF23" s="668"/>
      <c r="DG23" s="668"/>
      <c r="DH23" s="668"/>
      <c r="DI23" s="668"/>
      <c r="DJ23" s="668"/>
      <c r="DK23" s="668"/>
      <c r="DL23" s="668"/>
      <c r="DM23" s="668"/>
      <c r="DN23" s="668"/>
      <c r="DO23" s="668"/>
      <c r="DP23" s="668"/>
      <c r="DQ23" s="668"/>
    </row>
    <row r="24" spans="1:121" s="23" customFormat="1">
      <c r="A24" s="747" t="s">
        <v>345</v>
      </c>
      <c r="B24" s="747"/>
      <c r="C24" s="747"/>
      <c r="D24" s="747"/>
      <c r="E24" s="747"/>
      <c r="F24" s="747"/>
      <c r="G24" s="747"/>
      <c r="H24" s="747"/>
      <c r="I24" s="747"/>
      <c r="J24" s="22"/>
      <c r="K24" s="750" t="s">
        <v>346</v>
      </c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1"/>
      <c r="BG24" s="22"/>
      <c r="BH24" s="992"/>
      <c r="BI24" s="992"/>
      <c r="BJ24" s="992"/>
      <c r="BK24" s="992"/>
      <c r="BL24" s="992"/>
      <c r="BM24" s="992"/>
      <c r="BN24" s="992"/>
      <c r="BO24" s="992"/>
      <c r="BP24" s="992"/>
      <c r="BQ24" s="992"/>
      <c r="BR24" s="992"/>
      <c r="BS24" s="992"/>
      <c r="BT24" s="992"/>
      <c r="BU24" s="993"/>
      <c r="BV24" s="1016"/>
      <c r="BW24" s="1016"/>
      <c r="BX24" s="1016"/>
      <c r="BY24" s="1016"/>
      <c r="BZ24" s="1016"/>
      <c r="CA24" s="1016"/>
      <c r="CB24" s="1016"/>
      <c r="CC24" s="1016"/>
      <c r="CD24" s="1016"/>
      <c r="CE24" s="1016"/>
      <c r="CF24" s="1016"/>
      <c r="CG24" s="1016"/>
      <c r="CH24" s="1016"/>
      <c r="CI24" s="1016"/>
      <c r="CJ24" s="1016"/>
      <c r="CK24" s="1016"/>
      <c r="CL24" s="1016"/>
      <c r="CM24" s="1016"/>
      <c r="CN24" s="1016"/>
      <c r="CO24" s="1016"/>
      <c r="CP24" s="1016"/>
      <c r="CQ24" s="1016"/>
      <c r="CR24" s="1016"/>
      <c r="CS24" s="1016"/>
      <c r="CT24" s="1016"/>
      <c r="CU24" s="1016"/>
      <c r="CV24" s="1016"/>
      <c r="CW24" s="1016"/>
      <c r="CX24" s="1016"/>
      <c r="CY24" s="1016"/>
      <c r="CZ24" s="1016"/>
      <c r="DA24" s="1016"/>
      <c r="DB24" s="1016"/>
      <c r="DC24" s="1016"/>
      <c r="DD24" s="1016"/>
      <c r="DE24" s="1016"/>
      <c r="DF24" s="1016"/>
      <c r="DG24" s="1016"/>
      <c r="DH24" s="1016"/>
      <c r="DI24" s="1016"/>
      <c r="DJ24" s="1016"/>
      <c r="DK24" s="1016"/>
      <c r="DL24" s="1016"/>
      <c r="DM24" s="1016"/>
      <c r="DN24" s="1016"/>
      <c r="DO24" s="1016"/>
      <c r="DP24" s="1016"/>
      <c r="DQ24" s="1016"/>
    </row>
    <row r="25" spans="1:121" s="23" customFormat="1">
      <c r="A25" s="747"/>
      <c r="B25" s="747"/>
      <c r="C25" s="747"/>
      <c r="D25" s="747"/>
      <c r="E25" s="747"/>
      <c r="F25" s="747"/>
      <c r="G25" s="747"/>
      <c r="H25" s="747"/>
      <c r="I25" s="747"/>
      <c r="J25" s="22"/>
      <c r="K25" s="1026" t="s">
        <v>339</v>
      </c>
      <c r="L25" s="1026"/>
      <c r="M25" s="1026"/>
      <c r="N25" s="1026"/>
      <c r="O25" s="1026"/>
      <c r="P25" s="1026"/>
      <c r="Q25" s="1026"/>
      <c r="R25" s="1026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6"/>
      <c r="AL25" s="1026"/>
      <c r="AM25" s="1026"/>
      <c r="AN25" s="1026"/>
      <c r="AO25" s="1026"/>
      <c r="AP25" s="1026"/>
      <c r="AQ25" s="1026"/>
      <c r="AR25" s="1026"/>
      <c r="AS25" s="1026"/>
      <c r="AT25" s="1026"/>
      <c r="AU25" s="1026"/>
      <c r="AV25" s="1026"/>
      <c r="AW25" s="1026"/>
      <c r="AX25" s="1026"/>
      <c r="AY25" s="1026"/>
      <c r="AZ25" s="1026"/>
      <c r="BA25" s="1026"/>
      <c r="BB25" s="1026"/>
      <c r="BC25" s="1026"/>
      <c r="BD25" s="1026"/>
      <c r="BE25" s="1026"/>
      <c r="BF25" s="1027"/>
      <c r="BG25" s="22"/>
      <c r="BH25" s="992" t="s">
        <v>147</v>
      </c>
      <c r="BI25" s="992"/>
      <c r="BJ25" s="992"/>
      <c r="BK25" s="992"/>
      <c r="BL25" s="992"/>
      <c r="BM25" s="992"/>
      <c r="BN25" s="992"/>
      <c r="BO25" s="992"/>
      <c r="BP25" s="992"/>
      <c r="BQ25" s="992"/>
      <c r="BR25" s="992"/>
      <c r="BS25" s="992"/>
      <c r="BT25" s="992"/>
      <c r="BU25" s="993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</row>
    <row r="26" spans="1:121" s="23" customFormat="1">
      <c r="A26" s="747"/>
      <c r="B26" s="747"/>
      <c r="C26" s="747"/>
      <c r="D26" s="747"/>
      <c r="E26" s="747"/>
      <c r="F26" s="747"/>
      <c r="G26" s="747"/>
      <c r="H26" s="747"/>
      <c r="I26" s="747"/>
      <c r="J26" s="22"/>
      <c r="K26" s="1026" t="s">
        <v>340</v>
      </c>
      <c r="L26" s="1026"/>
      <c r="M26" s="1026"/>
      <c r="N26" s="1026"/>
      <c r="O26" s="1026"/>
      <c r="P26" s="1026"/>
      <c r="Q26" s="1026"/>
      <c r="R26" s="1026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6"/>
      <c r="AL26" s="1026"/>
      <c r="AM26" s="1026"/>
      <c r="AN26" s="1026"/>
      <c r="AO26" s="1026"/>
      <c r="AP26" s="1026"/>
      <c r="AQ26" s="1026"/>
      <c r="AR26" s="1026"/>
      <c r="AS26" s="1026"/>
      <c r="AT26" s="1026"/>
      <c r="AU26" s="1026"/>
      <c r="AV26" s="1026"/>
      <c r="AW26" s="1026"/>
      <c r="AX26" s="1026"/>
      <c r="AY26" s="1026"/>
      <c r="AZ26" s="1026"/>
      <c r="BA26" s="1026"/>
      <c r="BB26" s="1026"/>
      <c r="BC26" s="1026"/>
      <c r="BD26" s="1026"/>
      <c r="BE26" s="1026"/>
      <c r="BF26" s="1027"/>
      <c r="BG26" s="22"/>
      <c r="BH26" s="992" t="s">
        <v>330</v>
      </c>
      <c r="BI26" s="992"/>
      <c r="BJ26" s="992"/>
      <c r="BK26" s="992"/>
      <c r="BL26" s="992"/>
      <c r="BM26" s="992"/>
      <c r="BN26" s="992"/>
      <c r="BO26" s="992"/>
      <c r="BP26" s="992"/>
      <c r="BQ26" s="992"/>
      <c r="BR26" s="992"/>
      <c r="BS26" s="992"/>
      <c r="BT26" s="992"/>
      <c r="BU26" s="993"/>
      <c r="BV26" s="668">
        <f>BV25*BV14/100</f>
        <v>0</v>
      </c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668">
        <f>CL25*CL14/100</f>
        <v>0</v>
      </c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  <c r="DB26" s="668">
        <f>DB25*DB14/100</f>
        <v>0</v>
      </c>
      <c r="DC26" s="668"/>
      <c r="DD26" s="668"/>
      <c r="DE26" s="668"/>
      <c r="DF26" s="668"/>
      <c r="DG26" s="668"/>
      <c r="DH26" s="668"/>
      <c r="DI26" s="668"/>
      <c r="DJ26" s="668"/>
      <c r="DK26" s="668"/>
      <c r="DL26" s="668"/>
      <c r="DM26" s="668"/>
      <c r="DN26" s="668"/>
      <c r="DO26" s="668"/>
      <c r="DP26" s="668"/>
      <c r="DQ26" s="668"/>
    </row>
    <row r="27" spans="1:121" s="23" customFormat="1" ht="45" customHeight="1">
      <c r="A27" s="747" t="s">
        <v>347</v>
      </c>
      <c r="B27" s="747"/>
      <c r="C27" s="747"/>
      <c r="D27" s="747"/>
      <c r="E27" s="747"/>
      <c r="F27" s="747"/>
      <c r="G27" s="747"/>
      <c r="H27" s="747"/>
      <c r="I27" s="747"/>
      <c r="J27" s="22"/>
      <c r="K27" s="1028" t="s">
        <v>348</v>
      </c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8"/>
      <c r="AW27" s="1028"/>
      <c r="AX27" s="1028"/>
      <c r="AY27" s="1028"/>
      <c r="AZ27" s="1028"/>
      <c r="BA27" s="1028"/>
      <c r="BB27" s="1028"/>
      <c r="BC27" s="1028"/>
      <c r="BD27" s="1028"/>
      <c r="BE27" s="1028"/>
      <c r="BF27" s="1029"/>
      <c r="BG27" s="22"/>
      <c r="BH27" s="992"/>
      <c r="BI27" s="992"/>
      <c r="BJ27" s="992"/>
      <c r="BK27" s="992"/>
      <c r="BL27" s="992"/>
      <c r="BM27" s="992"/>
      <c r="BN27" s="992"/>
      <c r="BO27" s="992"/>
      <c r="BP27" s="992"/>
      <c r="BQ27" s="992"/>
      <c r="BR27" s="992"/>
      <c r="BS27" s="992"/>
      <c r="BT27" s="992"/>
      <c r="BU27" s="993"/>
      <c r="BV27" s="1016"/>
      <c r="BW27" s="1016"/>
      <c r="BX27" s="1016"/>
      <c r="BY27" s="1016"/>
      <c r="BZ27" s="1016"/>
      <c r="CA27" s="1016"/>
      <c r="CB27" s="1016"/>
      <c r="CC27" s="1016"/>
      <c r="CD27" s="1016"/>
      <c r="CE27" s="1016"/>
      <c r="CF27" s="1016"/>
      <c r="CG27" s="1016"/>
      <c r="CH27" s="1016"/>
      <c r="CI27" s="1016"/>
      <c r="CJ27" s="1016"/>
      <c r="CK27" s="1016"/>
      <c r="CL27" s="1016"/>
      <c r="CM27" s="1016"/>
      <c r="CN27" s="1016"/>
      <c r="CO27" s="1016"/>
      <c r="CP27" s="1016"/>
      <c r="CQ27" s="1016"/>
      <c r="CR27" s="1016"/>
      <c r="CS27" s="1016"/>
      <c r="CT27" s="1016"/>
      <c r="CU27" s="1016"/>
      <c r="CV27" s="1016"/>
      <c r="CW27" s="1016"/>
      <c r="CX27" s="1016"/>
      <c r="CY27" s="1016"/>
      <c r="CZ27" s="1016"/>
      <c r="DA27" s="1016"/>
      <c r="DB27" s="1016"/>
      <c r="DC27" s="1016"/>
      <c r="DD27" s="1016"/>
      <c r="DE27" s="1016"/>
      <c r="DF27" s="1016"/>
      <c r="DG27" s="1016"/>
      <c r="DH27" s="1016"/>
      <c r="DI27" s="1016"/>
      <c r="DJ27" s="1016"/>
      <c r="DK27" s="1016"/>
      <c r="DL27" s="1016"/>
      <c r="DM27" s="1016"/>
      <c r="DN27" s="1016"/>
      <c r="DO27" s="1016"/>
      <c r="DP27" s="1016"/>
      <c r="DQ27" s="1016"/>
    </row>
    <row r="28" spans="1:121" s="23" customFormat="1">
      <c r="A28" s="747"/>
      <c r="B28" s="747"/>
      <c r="C28" s="747"/>
      <c r="D28" s="747"/>
      <c r="E28" s="747"/>
      <c r="F28" s="747"/>
      <c r="G28" s="747"/>
      <c r="H28" s="747"/>
      <c r="I28" s="747"/>
      <c r="J28" s="22"/>
      <c r="K28" s="1026" t="s">
        <v>339</v>
      </c>
      <c r="L28" s="1026"/>
      <c r="M28" s="1026"/>
      <c r="N28" s="1026"/>
      <c r="O28" s="1026"/>
      <c r="P28" s="1026"/>
      <c r="Q28" s="1026"/>
      <c r="R28" s="1026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6"/>
      <c r="AL28" s="1026"/>
      <c r="AM28" s="1026"/>
      <c r="AN28" s="1026"/>
      <c r="AO28" s="1026"/>
      <c r="AP28" s="1026"/>
      <c r="AQ28" s="1026"/>
      <c r="AR28" s="1026"/>
      <c r="AS28" s="1026"/>
      <c r="AT28" s="1026"/>
      <c r="AU28" s="1026"/>
      <c r="AV28" s="1026"/>
      <c r="AW28" s="1026"/>
      <c r="AX28" s="1026"/>
      <c r="AY28" s="1026"/>
      <c r="AZ28" s="1026"/>
      <c r="BA28" s="1026"/>
      <c r="BB28" s="1026"/>
      <c r="BC28" s="1026"/>
      <c r="BD28" s="1026"/>
      <c r="BE28" s="1026"/>
      <c r="BF28" s="1027"/>
      <c r="BG28" s="22"/>
      <c r="BH28" s="992" t="s">
        <v>147</v>
      </c>
      <c r="BI28" s="992"/>
      <c r="BJ28" s="992"/>
      <c r="BK28" s="992"/>
      <c r="BL28" s="992"/>
      <c r="BM28" s="992"/>
      <c r="BN28" s="992"/>
      <c r="BO28" s="992"/>
      <c r="BP28" s="992"/>
      <c r="BQ28" s="992"/>
      <c r="BR28" s="992"/>
      <c r="BS28" s="992"/>
      <c r="BT28" s="992"/>
      <c r="BU28" s="993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68"/>
      <c r="DI28" s="668"/>
      <c r="DJ28" s="668"/>
      <c r="DK28" s="668"/>
      <c r="DL28" s="668"/>
      <c r="DM28" s="668"/>
      <c r="DN28" s="668"/>
      <c r="DO28" s="668"/>
      <c r="DP28" s="668"/>
      <c r="DQ28" s="668"/>
    </row>
    <row r="29" spans="1:121" s="23" customFormat="1">
      <c r="A29" s="747"/>
      <c r="B29" s="747"/>
      <c r="C29" s="747"/>
      <c r="D29" s="747"/>
      <c r="E29" s="747"/>
      <c r="F29" s="747"/>
      <c r="G29" s="747"/>
      <c r="H29" s="747"/>
      <c r="I29" s="747"/>
      <c r="J29" s="22"/>
      <c r="K29" s="1026" t="s">
        <v>340</v>
      </c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6"/>
      <c r="AL29" s="1026"/>
      <c r="AM29" s="1026"/>
      <c r="AN29" s="1026"/>
      <c r="AO29" s="1026"/>
      <c r="AP29" s="1026"/>
      <c r="AQ29" s="1026"/>
      <c r="AR29" s="1026"/>
      <c r="AS29" s="1026"/>
      <c r="AT29" s="1026"/>
      <c r="AU29" s="1026"/>
      <c r="AV29" s="1026"/>
      <c r="AW29" s="1026"/>
      <c r="AX29" s="1026"/>
      <c r="AY29" s="1026"/>
      <c r="AZ29" s="1026"/>
      <c r="BA29" s="1026"/>
      <c r="BB29" s="1026"/>
      <c r="BC29" s="1026"/>
      <c r="BD29" s="1026"/>
      <c r="BE29" s="1026"/>
      <c r="BF29" s="1027"/>
      <c r="BG29" s="22"/>
      <c r="BH29" s="992" t="s">
        <v>330</v>
      </c>
      <c r="BI29" s="992"/>
      <c r="BJ29" s="992"/>
      <c r="BK29" s="992"/>
      <c r="BL29" s="992"/>
      <c r="BM29" s="992"/>
      <c r="BN29" s="992"/>
      <c r="BO29" s="992"/>
      <c r="BP29" s="992"/>
      <c r="BQ29" s="992"/>
      <c r="BR29" s="992"/>
      <c r="BS29" s="992"/>
      <c r="BT29" s="992"/>
      <c r="BU29" s="993"/>
      <c r="BV29" s="668">
        <f>BV28*BV14/100</f>
        <v>0</v>
      </c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>
        <f>CL28*CL14/100</f>
        <v>0</v>
      </c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>
        <f>DB28*DB14/100</f>
        <v>0</v>
      </c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</row>
    <row r="30" spans="1:121" s="23" customFormat="1" ht="30" customHeight="1">
      <c r="A30" s="747" t="s">
        <v>349</v>
      </c>
      <c r="B30" s="747"/>
      <c r="C30" s="747"/>
      <c r="D30" s="747"/>
      <c r="E30" s="747"/>
      <c r="F30" s="747"/>
      <c r="G30" s="747"/>
      <c r="H30" s="747"/>
      <c r="I30" s="747"/>
      <c r="J30" s="22"/>
      <c r="K30" s="750" t="s">
        <v>350</v>
      </c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  <c r="AB30" s="750"/>
      <c r="AC30" s="750"/>
      <c r="AD30" s="750"/>
      <c r="AE30" s="750"/>
      <c r="AF30" s="750"/>
      <c r="AG30" s="750"/>
      <c r="AH30" s="750"/>
      <c r="AI30" s="750"/>
      <c r="AJ30" s="750"/>
      <c r="AK30" s="750"/>
      <c r="AL30" s="750"/>
      <c r="AM30" s="750"/>
      <c r="AN30" s="750"/>
      <c r="AO30" s="750"/>
      <c r="AP30" s="750"/>
      <c r="AQ30" s="750"/>
      <c r="AR30" s="750"/>
      <c r="AS30" s="750"/>
      <c r="AT30" s="750"/>
      <c r="AU30" s="750"/>
      <c r="AV30" s="750"/>
      <c r="AW30" s="750"/>
      <c r="AX30" s="750"/>
      <c r="AY30" s="750"/>
      <c r="AZ30" s="750"/>
      <c r="BA30" s="750"/>
      <c r="BB30" s="750"/>
      <c r="BC30" s="750"/>
      <c r="BD30" s="750"/>
      <c r="BE30" s="750"/>
      <c r="BF30" s="751"/>
      <c r="BG30" s="22"/>
      <c r="BH30" s="992"/>
      <c r="BI30" s="992"/>
      <c r="BJ30" s="992"/>
      <c r="BK30" s="992"/>
      <c r="BL30" s="992"/>
      <c r="BM30" s="992"/>
      <c r="BN30" s="992"/>
      <c r="BO30" s="992"/>
      <c r="BP30" s="992"/>
      <c r="BQ30" s="992"/>
      <c r="BR30" s="992"/>
      <c r="BS30" s="992"/>
      <c r="BT30" s="992"/>
      <c r="BU30" s="993"/>
      <c r="BV30" s="1016"/>
      <c r="BW30" s="1016"/>
      <c r="BX30" s="1016"/>
      <c r="BY30" s="1016"/>
      <c r="BZ30" s="1016"/>
      <c r="CA30" s="1016"/>
      <c r="CB30" s="1016"/>
      <c r="CC30" s="1016"/>
      <c r="CD30" s="1016"/>
      <c r="CE30" s="1016"/>
      <c r="CF30" s="1016"/>
      <c r="CG30" s="1016"/>
      <c r="CH30" s="1016"/>
      <c r="CI30" s="1016"/>
      <c r="CJ30" s="1016"/>
      <c r="CK30" s="1016"/>
      <c r="CL30" s="1016"/>
      <c r="CM30" s="1016"/>
      <c r="CN30" s="1016"/>
      <c r="CO30" s="1016"/>
      <c r="CP30" s="1016"/>
      <c r="CQ30" s="1016"/>
      <c r="CR30" s="1016"/>
      <c r="CS30" s="1016"/>
      <c r="CT30" s="1016"/>
      <c r="CU30" s="1016"/>
      <c r="CV30" s="1016"/>
      <c r="CW30" s="1016"/>
      <c r="CX30" s="1016"/>
      <c r="CY30" s="1016"/>
      <c r="CZ30" s="1016"/>
      <c r="DA30" s="1016"/>
      <c r="DB30" s="1016"/>
      <c r="DC30" s="1016"/>
      <c r="DD30" s="1016"/>
      <c r="DE30" s="1016"/>
      <c r="DF30" s="1016"/>
      <c r="DG30" s="1016"/>
      <c r="DH30" s="1016"/>
      <c r="DI30" s="1016"/>
      <c r="DJ30" s="1016"/>
      <c r="DK30" s="1016"/>
      <c r="DL30" s="1016"/>
      <c r="DM30" s="1016"/>
      <c r="DN30" s="1016"/>
      <c r="DO30" s="1016"/>
      <c r="DP30" s="1016"/>
      <c r="DQ30" s="1016"/>
    </row>
    <row r="31" spans="1:121" s="23" customFormat="1">
      <c r="A31" s="747"/>
      <c r="B31" s="747"/>
      <c r="C31" s="747"/>
      <c r="D31" s="747"/>
      <c r="E31" s="747"/>
      <c r="F31" s="747"/>
      <c r="G31" s="747"/>
      <c r="H31" s="747"/>
      <c r="I31" s="747"/>
      <c r="J31" s="22"/>
      <c r="K31" s="1026" t="s">
        <v>339</v>
      </c>
      <c r="L31" s="1026"/>
      <c r="M31" s="1026"/>
      <c r="N31" s="1026"/>
      <c r="O31" s="1026"/>
      <c r="P31" s="1026"/>
      <c r="Q31" s="1026"/>
      <c r="R31" s="1026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6"/>
      <c r="AL31" s="1026"/>
      <c r="AM31" s="1026"/>
      <c r="AN31" s="1026"/>
      <c r="AO31" s="1026"/>
      <c r="AP31" s="1026"/>
      <c r="AQ31" s="1026"/>
      <c r="AR31" s="1026"/>
      <c r="AS31" s="1026"/>
      <c r="AT31" s="1026"/>
      <c r="AU31" s="1026"/>
      <c r="AV31" s="1026"/>
      <c r="AW31" s="1026"/>
      <c r="AX31" s="1026"/>
      <c r="AY31" s="1026"/>
      <c r="AZ31" s="1026"/>
      <c r="BA31" s="1026"/>
      <c r="BB31" s="1026"/>
      <c r="BC31" s="1026"/>
      <c r="BD31" s="1026"/>
      <c r="BE31" s="1026"/>
      <c r="BF31" s="1027"/>
      <c r="BG31" s="22"/>
      <c r="BH31" s="992" t="s">
        <v>147</v>
      </c>
      <c r="BI31" s="992"/>
      <c r="BJ31" s="992"/>
      <c r="BK31" s="992"/>
      <c r="BL31" s="992"/>
      <c r="BM31" s="992"/>
      <c r="BN31" s="992"/>
      <c r="BO31" s="992"/>
      <c r="BP31" s="992"/>
      <c r="BQ31" s="992"/>
      <c r="BR31" s="992"/>
      <c r="BS31" s="992"/>
      <c r="BT31" s="992"/>
      <c r="BU31" s="993"/>
      <c r="BV31" s="668"/>
      <c r="BW31" s="668"/>
      <c r="BX31" s="668"/>
      <c r="BY31" s="668"/>
      <c r="BZ31" s="668"/>
      <c r="CA31" s="668"/>
      <c r="CB31" s="668"/>
      <c r="CC31" s="668"/>
      <c r="CD31" s="668"/>
      <c r="CE31" s="668"/>
      <c r="CF31" s="668"/>
      <c r="CG31" s="668"/>
      <c r="CH31" s="668"/>
      <c r="CI31" s="668"/>
      <c r="CJ31" s="668"/>
      <c r="CK31" s="668"/>
      <c r="CL31" s="668"/>
      <c r="CM31" s="668"/>
      <c r="CN31" s="668"/>
      <c r="CO31" s="668"/>
      <c r="CP31" s="668"/>
      <c r="CQ31" s="668"/>
      <c r="CR31" s="668"/>
      <c r="CS31" s="668"/>
      <c r="CT31" s="668"/>
      <c r="CU31" s="668"/>
      <c r="CV31" s="668"/>
      <c r="CW31" s="668"/>
      <c r="CX31" s="668"/>
      <c r="CY31" s="668"/>
      <c r="CZ31" s="668"/>
      <c r="DA31" s="668"/>
      <c r="DB31" s="668"/>
      <c r="DC31" s="668"/>
      <c r="DD31" s="668"/>
      <c r="DE31" s="668"/>
      <c r="DF31" s="668"/>
      <c r="DG31" s="668"/>
      <c r="DH31" s="668"/>
      <c r="DI31" s="668"/>
      <c r="DJ31" s="668"/>
      <c r="DK31" s="668"/>
      <c r="DL31" s="668"/>
      <c r="DM31" s="668"/>
      <c r="DN31" s="668"/>
      <c r="DO31" s="668"/>
      <c r="DP31" s="668"/>
      <c r="DQ31" s="668"/>
    </row>
    <row r="32" spans="1:121" s="23" customFormat="1">
      <c r="A32" s="747"/>
      <c r="B32" s="747"/>
      <c r="C32" s="747"/>
      <c r="D32" s="747"/>
      <c r="E32" s="747"/>
      <c r="F32" s="747"/>
      <c r="G32" s="747"/>
      <c r="H32" s="747"/>
      <c r="I32" s="747"/>
      <c r="J32" s="22"/>
      <c r="K32" s="1026" t="s">
        <v>340</v>
      </c>
      <c r="L32" s="1026"/>
      <c r="M32" s="1026"/>
      <c r="N32" s="1026"/>
      <c r="O32" s="1026"/>
      <c r="P32" s="1026"/>
      <c r="Q32" s="1026"/>
      <c r="R32" s="1026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6"/>
      <c r="AL32" s="1026"/>
      <c r="AM32" s="1026"/>
      <c r="AN32" s="1026"/>
      <c r="AO32" s="1026"/>
      <c r="AP32" s="1026"/>
      <c r="AQ32" s="1026"/>
      <c r="AR32" s="1026"/>
      <c r="AS32" s="1026"/>
      <c r="AT32" s="1026"/>
      <c r="AU32" s="1026"/>
      <c r="AV32" s="1026"/>
      <c r="AW32" s="1026"/>
      <c r="AX32" s="1026"/>
      <c r="AY32" s="1026"/>
      <c r="AZ32" s="1026"/>
      <c r="BA32" s="1026"/>
      <c r="BB32" s="1026"/>
      <c r="BC32" s="1026"/>
      <c r="BD32" s="1026"/>
      <c r="BE32" s="1026"/>
      <c r="BF32" s="1027"/>
      <c r="BG32" s="22"/>
      <c r="BH32" s="992" t="s">
        <v>330</v>
      </c>
      <c r="BI32" s="992"/>
      <c r="BJ32" s="992"/>
      <c r="BK32" s="992"/>
      <c r="BL32" s="992"/>
      <c r="BM32" s="992"/>
      <c r="BN32" s="992"/>
      <c r="BO32" s="992"/>
      <c r="BP32" s="992"/>
      <c r="BQ32" s="992"/>
      <c r="BR32" s="992"/>
      <c r="BS32" s="992"/>
      <c r="BT32" s="992"/>
      <c r="BU32" s="993"/>
      <c r="BV32" s="668">
        <f>(BV14+BV17+BV20+BV23+BV26+BV29)*BV31/100</f>
        <v>0</v>
      </c>
      <c r="BW32" s="668"/>
      <c r="BX32" s="668"/>
      <c r="BY32" s="668"/>
      <c r="BZ32" s="668"/>
      <c r="CA32" s="668"/>
      <c r="CB32" s="668"/>
      <c r="CC32" s="668"/>
      <c r="CD32" s="668"/>
      <c r="CE32" s="668"/>
      <c r="CF32" s="668"/>
      <c r="CG32" s="668"/>
      <c r="CH32" s="668"/>
      <c r="CI32" s="668"/>
      <c r="CJ32" s="668"/>
      <c r="CK32" s="668"/>
      <c r="CL32" s="668">
        <f>(CL14+CL17+CL20+CL23+CL26+CL29)*CL31/100</f>
        <v>0</v>
      </c>
      <c r="CM32" s="668"/>
      <c r="CN32" s="668"/>
      <c r="CO32" s="668"/>
      <c r="CP32" s="668"/>
      <c r="CQ32" s="668"/>
      <c r="CR32" s="668"/>
      <c r="CS32" s="668"/>
      <c r="CT32" s="668"/>
      <c r="CU32" s="668"/>
      <c r="CV32" s="668"/>
      <c r="CW32" s="668"/>
      <c r="CX32" s="668"/>
      <c r="CY32" s="668"/>
      <c r="CZ32" s="668"/>
      <c r="DA32" s="668"/>
      <c r="DB32" s="668">
        <f>(DB14+DB17+DB20+DB23+DB26+DB29)*DB31/100</f>
        <v>0</v>
      </c>
      <c r="DC32" s="668"/>
      <c r="DD32" s="668"/>
      <c r="DE32" s="668"/>
      <c r="DF32" s="668"/>
      <c r="DG32" s="668"/>
      <c r="DH32" s="668"/>
      <c r="DI32" s="668"/>
      <c r="DJ32" s="668"/>
      <c r="DK32" s="668"/>
      <c r="DL32" s="668"/>
      <c r="DM32" s="668"/>
      <c r="DN32" s="668"/>
      <c r="DO32" s="668"/>
      <c r="DP32" s="668"/>
      <c r="DQ32" s="668"/>
    </row>
    <row r="33" spans="1:121" s="25" customFormat="1" ht="30" customHeight="1">
      <c r="A33" s="759" t="s">
        <v>23</v>
      </c>
      <c r="B33" s="759"/>
      <c r="C33" s="759"/>
      <c r="D33" s="759"/>
      <c r="E33" s="759"/>
      <c r="F33" s="759"/>
      <c r="G33" s="759"/>
      <c r="H33" s="759"/>
      <c r="I33" s="759"/>
      <c r="J33" s="24"/>
      <c r="K33" s="760" t="s">
        <v>351</v>
      </c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760"/>
      <c r="BB33" s="760"/>
      <c r="BC33" s="760"/>
      <c r="BD33" s="760"/>
      <c r="BE33" s="760"/>
      <c r="BF33" s="761"/>
      <c r="BG33" s="24"/>
      <c r="BH33" s="766" t="s">
        <v>330</v>
      </c>
      <c r="BI33" s="766"/>
      <c r="BJ33" s="766"/>
      <c r="BK33" s="766"/>
      <c r="BL33" s="766"/>
      <c r="BM33" s="766"/>
      <c r="BN33" s="766"/>
      <c r="BO33" s="766"/>
      <c r="BP33" s="766"/>
      <c r="BQ33" s="766"/>
      <c r="BR33" s="766"/>
      <c r="BS33" s="766"/>
      <c r="BT33" s="766"/>
      <c r="BU33" s="767"/>
      <c r="BV33" s="704">
        <f>BV14+BV17+BV20+BV23+BV26+BV29+BV32</f>
        <v>0</v>
      </c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>
        <f>CL14+CL17+CL20+CL23+CL26+CL29+CL32</f>
        <v>0</v>
      </c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>
        <f>DB14+DB17+DB20+DB23+DB26+DB29+DB32</f>
        <v>0</v>
      </c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</row>
    <row r="34" spans="1:121" s="23" customFormat="1" ht="30" customHeight="1">
      <c r="A34" s="747" t="s">
        <v>26</v>
      </c>
      <c r="B34" s="747"/>
      <c r="C34" s="747"/>
      <c r="D34" s="747"/>
      <c r="E34" s="747"/>
      <c r="F34" s="747"/>
      <c r="G34" s="747"/>
      <c r="H34" s="747"/>
      <c r="I34" s="747"/>
      <c r="J34" s="22"/>
      <c r="K34" s="750" t="s">
        <v>352</v>
      </c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1"/>
      <c r="BG34" s="22"/>
      <c r="BH34" s="992" t="s">
        <v>353</v>
      </c>
      <c r="BI34" s="992"/>
      <c r="BJ34" s="992"/>
      <c r="BK34" s="992"/>
      <c r="BL34" s="992"/>
      <c r="BM34" s="992"/>
      <c r="BN34" s="992"/>
      <c r="BO34" s="992"/>
      <c r="BP34" s="992"/>
      <c r="BQ34" s="992"/>
      <c r="BR34" s="992"/>
      <c r="BS34" s="992"/>
      <c r="BT34" s="992"/>
      <c r="BU34" s="9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693"/>
      <c r="CJ34" s="693"/>
      <c r="CK34" s="693"/>
      <c r="CL34" s="693"/>
      <c r="CM34" s="693"/>
      <c r="CN34" s="693"/>
      <c r="CO34" s="693"/>
      <c r="CP34" s="693"/>
      <c r="CQ34" s="693"/>
      <c r="CR34" s="693"/>
      <c r="CS34" s="693"/>
      <c r="CT34" s="693"/>
      <c r="CU34" s="693"/>
      <c r="CV34" s="693"/>
      <c r="CW34" s="693"/>
      <c r="CX34" s="693"/>
      <c r="CY34" s="693"/>
      <c r="CZ34" s="693"/>
      <c r="DA34" s="693"/>
      <c r="DB34" s="693"/>
      <c r="DC34" s="693"/>
      <c r="DD34" s="693"/>
      <c r="DE34" s="693"/>
      <c r="DF34" s="693"/>
      <c r="DG34" s="693"/>
      <c r="DH34" s="693"/>
      <c r="DI34" s="693"/>
      <c r="DJ34" s="693"/>
      <c r="DK34" s="693"/>
      <c r="DL34" s="693"/>
      <c r="DM34" s="693"/>
      <c r="DN34" s="693"/>
      <c r="DO34" s="693"/>
      <c r="DP34" s="693"/>
      <c r="DQ34" s="693"/>
    </row>
    <row r="35" spans="1:121" s="25" customFormat="1" ht="30" customHeight="1">
      <c r="A35" s="759" t="s">
        <v>87</v>
      </c>
      <c r="B35" s="759"/>
      <c r="C35" s="759"/>
      <c r="D35" s="759"/>
      <c r="E35" s="759"/>
      <c r="F35" s="759"/>
      <c r="G35" s="759"/>
      <c r="H35" s="759"/>
      <c r="I35" s="759"/>
      <c r="J35" s="24"/>
      <c r="K35" s="760" t="s">
        <v>354</v>
      </c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760"/>
      <c r="BB35" s="760"/>
      <c r="BC35" s="760"/>
      <c r="BD35" s="760"/>
      <c r="BE35" s="760"/>
      <c r="BF35" s="761"/>
      <c r="BG35" s="24"/>
      <c r="BH35" s="766" t="s">
        <v>216</v>
      </c>
      <c r="BI35" s="766"/>
      <c r="BJ35" s="766"/>
      <c r="BK35" s="766"/>
      <c r="BL35" s="766"/>
      <c r="BM35" s="766"/>
      <c r="BN35" s="766"/>
      <c r="BO35" s="766"/>
      <c r="BP35" s="766"/>
      <c r="BQ35" s="766"/>
      <c r="BR35" s="766"/>
      <c r="BS35" s="766"/>
      <c r="BT35" s="766"/>
      <c r="BU35" s="767"/>
      <c r="BV35" s="1007">
        <f>BV34*BV33*BV7/1000</f>
        <v>0</v>
      </c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  <c r="CH35" s="1008"/>
      <c r="CI35" s="1008"/>
      <c r="CJ35" s="1008"/>
      <c r="CK35" s="1009"/>
      <c r="CL35" s="1007">
        <f>CL34*CL33*CL7/1000</f>
        <v>0</v>
      </c>
      <c r="CM35" s="1008"/>
      <c r="CN35" s="1008"/>
      <c r="CO35" s="1008"/>
      <c r="CP35" s="1008"/>
      <c r="CQ35" s="1008"/>
      <c r="CR35" s="1008"/>
      <c r="CS35" s="1008"/>
      <c r="CT35" s="1008"/>
      <c r="CU35" s="1008"/>
      <c r="CV35" s="1008"/>
      <c r="CW35" s="1008"/>
      <c r="CX35" s="1008"/>
      <c r="CY35" s="1008"/>
      <c r="CZ35" s="1008"/>
      <c r="DA35" s="1009"/>
      <c r="DB35" s="1007">
        <f>DB34*DB33*DB7/1000</f>
        <v>0</v>
      </c>
      <c r="DC35" s="1008"/>
      <c r="DD35" s="1008"/>
      <c r="DE35" s="1008"/>
      <c r="DF35" s="1008"/>
      <c r="DG35" s="1008"/>
      <c r="DH35" s="1008"/>
      <c r="DI35" s="1008"/>
      <c r="DJ35" s="1008"/>
      <c r="DK35" s="1008"/>
      <c r="DL35" s="1008"/>
      <c r="DM35" s="1008"/>
      <c r="DN35" s="1008"/>
      <c r="DO35" s="1008"/>
      <c r="DP35" s="1008"/>
      <c r="DQ35" s="1009"/>
    </row>
    <row r="36" spans="1:121" s="23" customFormat="1">
      <c r="A36" s="747" t="s">
        <v>89</v>
      </c>
      <c r="B36" s="747"/>
      <c r="C36" s="747"/>
      <c r="D36" s="747"/>
      <c r="E36" s="747"/>
      <c r="F36" s="747"/>
      <c r="G36" s="747"/>
      <c r="H36" s="747"/>
      <c r="I36" s="747"/>
      <c r="J36" s="22"/>
      <c r="K36" s="750" t="s">
        <v>355</v>
      </c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  <c r="AT36" s="750"/>
      <c r="AU36" s="750"/>
      <c r="AV36" s="750"/>
      <c r="AW36" s="750"/>
      <c r="AX36" s="750"/>
      <c r="AY36" s="750"/>
      <c r="AZ36" s="750"/>
      <c r="BA36" s="750"/>
      <c r="BB36" s="750"/>
      <c r="BC36" s="750"/>
      <c r="BD36" s="750"/>
      <c r="BE36" s="750"/>
      <c r="BF36" s="751"/>
      <c r="BG36" s="22"/>
      <c r="BH36" s="992" t="s">
        <v>216</v>
      </c>
      <c r="BI36" s="992"/>
      <c r="BJ36" s="992"/>
      <c r="BK36" s="992"/>
      <c r="BL36" s="992"/>
      <c r="BM36" s="992"/>
      <c r="BN36" s="992"/>
      <c r="BO36" s="992"/>
      <c r="BP36" s="992"/>
      <c r="BQ36" s="992"/>
      <c r="BR36" s="992"/>
      <c r="BS36" s="992"/>
      <c r="BT36" s="992"/>
      <c r="BU36" s="993"/>
      <c r="BV36" s="668"/>
      <c r="BW36" s="668"/>
      <c r="BX36" s="668"/>
      <c r="BY36" s="668"/>
      <c r="BZ36" s="668"/>
      <c r="CA36" s="668"/>
      <c r="CB36" s="668"/>
      <c r="CC36" s="668"/>
      <c r="CD36" s="668"/>
      <c r="CE36" s="668"/>
      <c r="CF36" s="668"/>
      <c r="CG36" s="668"/>
      <c r="CH36" s="668"/>
      <c r="CI36" s="668"/>
      <c r="CJ36" s="668"/>
      <c r="CK36" s="668"/>
      <c r="CL36" s="668"/>
      <c r="CM36" s="668"/>
      <c r="CN36" s="668"/>
      <c r="CO36" s="668"/>
      <c r="CP36" s="668"/>
      <c r="CQ36" s="668"/>
      <c r="CR36" s="668"/>
      <c r="CS36" s="668"/>
      <c r="CT36" s="668"/>
      <c r="CU36" s="668"/>
      <c r="CV36" s="668"/>
      <c r="CW36" s="668"/>
      <c r="CX36" s="668"/>
      <c r="CY36" s="668"/>
      <c r="CZ36" s="668"/>
      <c r="DA36" s="668"/>
      <c r="DB36" s="668"/>
      <c r="DC36" s="668"/>
      <c r="DD36" s="668"/>
      <c r="DE36" s="668"/>
      <c r="DF36" s="668"/>
      <c r="DG36" s="668"/>
      <c r="DH36" s="668"/>
      <c r="DI36" s="668"/>
      <c r="DJ36" s="668"/>
      <c r="DK36" s="668"/>
      <c r="DL36" s="668"/>
      <c r="DM36" s="668"/>
      <c r="DN36" s="668"/>
      <c r="DO36" s="668"/>
      <c r="DP36" s="668"/>
      <c r="DQ36" s="668"/>
    </row>
    <row r="37" spans="1:121" s="23" customFormat="1" ht="60" customHeight="1">
      <c r="A37" s="1023" t="s">
        <v>93</v>
      </c>
      <c r="B37" s="1024"/>
      <c r="C37" s="1024"/>
      <c r="D37" s="1024"/>
      <c r="E37" s="1024"/>
      <c r="F37" s="1024"/>
      <c r="G37" s="1024"/>
      <c r="H37" s="1024"/>
      <c r="I37" s="1025"/>
      <c r="J37" s="22"/>
      <c r="K37" s="750" t="s">
        <v>356</v>
      </c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  <c r="AA37" s="750"/>
      <c r="AB37" s="750"/>
      <c r="AC37" s="750"/>
      <c r="AD37" s="750"/>
      <c r="AE37" s="750"/>
      <c r="AF37" s="750"/>
      <c r="AG37" s="750"/>
      <c r="AH37" s="750"/>
      <c r="AI37" s="750"/>
      <c r="AJ37" s="750"/>
      <c r="AK37" s="750"/>
      <c r="AL37" s="750"/>
      <c r="AM37" s="750"/>
      <c r="AN37" s="750"/>
      <c r="AO37" s="750"/>
      <c r="AP37" s="750"/>
      <c r="AQ37" s="750"/>
      <c r="AR37" s="750"/>
      <c r="AS37" s="750"/>
      <c r="AT37" s="750"/>
      <c r="AU37" s="750"/>
      <c r="AV37" s="750"/>
      <c r="AW37" s="750"/>
      <c r="AX37" s="750"/>
      <c r="AY37" s="750"/>
      <c r="AZ37" s="750"/>
      <c r="BA37" s="750"/>
      <c r="BB37" s="750"/>
      <c r="BC37" s="750"/>
      <c r="BD37" s="750"/>
      <c r="BE37" s="750"/>
      <c r="BF37" s="751"/>
      <c r="BG37" s="22"/>
      <c r="BH37" s="992" t="s">
        <v>216</v>
      </c>
      <c r="BI37" s="992"/>
      <c r="BJ37" s="992"/>
      <c r="BK37" s="992"/>
      <c r="BL37" s="992"/>
      <c r="BM37" s="992"/>
      <c r="BN37" s="992"/>
      <c r="BO37" s="992"/>
      <c r="BP37" s="992"/>
      <c r="BQ37" s="992"/>
      <c r="BR37" s="992"/>
      <c r="BS37" s="992"/>
      <c r="BT37" s="992"/>
      <c r="BU37" s="993"/>
      <c r="BV37" s="668"/>
      <c r="BW37" s="668"/>
      <c r="BX37" s="668"/>
      <c r="BY37" s="668"/>
      <c r="BZ37" s="668"/>
      <c r="CA37" s="668"/>
      <c r="CB37" s="668"/>
      <c r="CC37" s="668"/>
      <c r="CD37" s="668"/>
      <c r="CE37" s="668"/>
      <c r="CF37" s="668"/>
      <c r="CG37" s="668"/>
      <c r="CH37" s="668"/>
      <c r="CI37" s="668"/>
      <c r="CJ37" s="668"/>
      <c r="CK37" s="668"/>
      <c r="CL37" s="668"/>
      <c r="CM37" s="668"/>
      <c r="CN37" s="668"/>
      <c r="CO37" s="668"/>
      <c r="CP37" s="668"/>
      <c r="CQ37" s="668"/>
      <c r="CR37" s="668"/>
      <c r="CS37" s="668"/>
      <c r="CT37" s="668"/>
      <c r="CU37" s="668"/>
      <c r="CV37" s="668"/>
      <c r="CW37" s="668"/>
      <c r="CX37" s="668"/>
      <c r="CY37" s="668"/>
      <c r="CZ37" s="668"/>
      <c r="DA37" s="668"/>
      <c r="DB37" s="668"/>
      <c r="DC37" s="668"/>
      <c r="DD37" s="668"/>
      <c r="DE37" s="668"/>
      <c r="DF37" s="668"/>
      <c r="DG37" s="668"/>
      <c r="DH37" s="668"/>
      <c r="DI37" s="668"/>
      <c r="DJ37" s="668"/>
      <c r="DK37" s="668"/>
      <c r="DL37" s="668"/>
      <c r="DM37" s="668"/>
      <c r="DN37" s="668"/>
      <c r="DO37" s="668"/>
      <c r="DP37" s="668"/>
      <c r="DQ37" s="668"/>
    </row>
    <row r="38" spans="1:121" s="25" customFormat="1" ht="20.25" customHeight="1">
      <c r="A38" s="759" t="s">
        <v>161</v>
      </c>
      <c r="B38" s="759"/>
      <c r="C38" s="759"/>
      <c r="D38" s="759"/>
      <c r="E38" s="759"/>
      <c r="F38" s="759"/>
      <c r="G38" s="759"/>
      <c r="H38" s="759"/>
      <c r="I38" s="759"/>
      <c r="J38" s="24"/>
      <c r="K38" s="702" t="s">
        <v>357</v>
      </c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3"/>
      <c r="BG38" s="24"/>
      <c r="BH38" s="766" t="s">
        <v>216</v>
      </c>
      <c r="BI38" s="766"/>
      <c r="BJ38" s="766"/>
      <c r="BK38" s="766"/>
      <c r="BL38" s="766"/>
      <c r="BM38" s="766"/>
      <c r="BN38" s="766"/>
      <c r="BO38" s="766"/>
      <c r="BP38" s="766"/>
      <c r="BQ38" s="766"/>
      <c r="BR38" s="766"/>
      <c r="BS38" s="766"/>
      <c r="BT38" s="766"/>
      <c r="BU38" s="767"/>
      <c r="BV38" s="762">
        <f>BV35+BV36+BV37</f>
        <v>0</v>
      </c>
      <c r="BW38" s="762"/>
      <c r="BX38" s="762"/>
      <c r="BY38" s="762"/>
      <c r="BZ38" s="762"/>
      <c r="CA38" s="762"/>
      <c r="CB38" s="762"/>
      <c r="CC38" s="762"/>
      <c r="CD38" s="762"/>
      <c r="CE38" s="762"/>
      <c r="CF38" s="762"/>
      <c r="CG38" s="762"/>
      <c r="CH38" s="762"/>
      <c r="CI38" s="762"/>
      <c r="CJ38" s="762"/>
      <c r="CK38" s="762"/>
      <c r="CL38" s="762">
        <f>CL35+CL36+CL37</f>
        <v>0</v>
      </c>
      <c r="CM38" s="762"/>
      <c r="CN38" s="762"/>
      <c r="CO38" s="762"/>
      <c r="CP38" s="762"/>
      <c r="CQ38" s="762"/>
      <c r="CR38" s="762"/>
      <c r="CS38" s="762"/>
      <c r="CT38" s="762"/>
      <c r="CU38" s="762"/>
      <c r="CV38" s="762"/>
      <c r="CW38" s="762"/>
      <c r="CX38" s="762"/>
      <c r="CY38" s="762"/>
      <c r="CZ38" s="762"/>
      <c r="DA38" s="762"/>
      <c r="DB38" s="762">
        <f>DB35+DB36+DB37</f>
        <v>0</v>
      </c>
      <c r="DC38" s="762"/>
      <c r="DD38" s="762"/>
      <c r="DE38" s="762"/>
      <c r="DF38" s="762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</row>
    <row r="39" spans="1:121" s="23" customFormat="1">
      <c r="A39" s="747" t="s">
        <v>358</v>
      </c>
      <c r="B39" s="747"/>
      <c r="C39" s="747"/>
      <c r="D39" s="747"/>
      <c r="E39" s="747"/>
      <c r="F39" s="747"/>
      <c r="G39" s="747"/>
      <c r="H39" s="747"/>
      <c r="I39" s="747"/>
      <c r="J39" s="22"/>
      <c r="K39" s="1014" t="s">
        <v>279</v>
      </c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4"/>
      <c r="AX39" s="1014"/>
      <c r="AY39" s="1014"/>
      <c r="AZ39" s="1014"/>
      <c r="BA39" s="1014"/>
      <c r="BB39" s="1014"/>
      <c r="BC39" s="1014"/>
      <c r="BD39" s="1014"/>
      <c r="BE39" s="1014"/>
      <c r="BF39" s="1015"/>
      <c r="BG39" s="22"/>
      <c r="BH39" s="992" t="s">
        <v>216</v>
      </c>
      <c r="BI39" s="992"/>
      <c r="BJ39" s="992"/>
      <c r="BK39" s="992"/>
      <c r="BL39" s="992"/>
      <c r="BM39" s="992"/>
      <c r="BN39" s="992"/>
      <c r="BO39" s="992"/>
      <c r="BP39" s="992"/>
      <c r="BQ39" s="992"/>
      <c r="BR39" s="992"/>
      <c r="BS39" s="992"/>
      <c r="BT39" s="992"/>
      <c r="BU39" s="993"/>
      <c r="BV39" s="668"/>
      <c r="BW39" s="668"/>
      <c r="BX39" s="668"/>
      <c r="BY39" s="668"/>
      <c r="BZ39" s="668"/>
      <c r="CA39" s="668"/>
      <c r="CB39" s="668"/>
      <c r="CC39" s="668"/>
      <c r="CD39" s="668"/>
      <c r="CE39" s="668"/>
      <c r="CF39" s="668"/>
      <c r="CG39" s="668"/>
      <c r="CH39" s="668"/>
      <c r="CI39" s="668"/>
      <c r="CJ39" s="668"/>
      <c r="CK39" s="668"/>
      <c r="CL39" s="668"/>
      <c r="CM39" s="668"/>
      <c r="CN39" s="668"/>
      <c r="CO39" s="668"/>
      <c r="CP39" s="668"/>
      <c r="CQ39" s="668"/>
      <c r="CR39" s="668"/>
      <c r="CS39" s="668"/>
      <c r="CT39" s="668"/>
      <c r="CU39" s="668"/>
      <c r="CV39" s="668"/>
      <c r="CW39" s="668"/>
      <c r="CX39" s="668"/>
      <c r="CY39" s="668"/>
      <c r="CZ39" s="668"/>
      <c r="DA39" s="668"/>
      <c r="DB39" s="668"/>
      <c r="DC39" s="668"/>
      <c r="DD39" s="668"/>
      <c r="DE39" s="668"/>
      <c r="DF39" s="668"/>
      <c r="DG39" s="668"/>
      <c r="DH39" s="668"/>
      <c r="DI39" s="668"/>
      <c r="DJ39" s="668"/>
      <c r="DK39" s="668"/>
      <c r="DL39" s="668"/>
      <c r="DM39" s="668"/>
      <c r="DN39" s="668"/>
      <c r="DO39" s="668"/>
      <c r="DP39" s="668"/>
      <c r="DQ39" s="668"/>
    </row>
    <row r="40" spans="1:121" s="25" customFormat="1" ht="14.25">
      <c r="A40" s="759" t="s">
        <v>359</v>
      </c>
      <c r="B40" s="759"/>
      <c r="C40" s="759"/>
      <c r="D40" s="759"/>
      <c r="E40" s="759"/>
      <c r="F40" s="759"/>
      <c r="G40" s="759"/>
      <c r="H40" s="759"/>
      <c r="I40" s="759"/>
      <c r="J40" s="24"/>
      <c r="K40" s="1021" t="s">
        <v>280</v>
      </c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1021"/>
      <c r="BC40" s="1021"/>
      <c r="BD40" s="1021"/>
      <c r="BE40" s="1021"/>
      <c r="BF40" s="1022"/>
      <c r="BG40" s="24"/>
      <c r="BH40" s="766" t="s">
        <v>216</v>
      </c>
      <c r="BI40" s="766"/>
      <c r="BJ40" s="766"/>
      <c r="BK40" s="766"/>
      <c r="BL40" s="766"/>
      <c r="BM40" s="766"/>
      <c r="BN40" s="766"/>
      <c r="BO40" s="766"/>
      <c r="BP40" s="766"/>
      <c r="BQ40" s="766"/>
      <c r="BR40" s="766"/>
      <c r="BS40" s="766"/>
      <c r="BT40" s="766"/>
      <c r="BU40" s="767"/>
      <c r="BV40" s="762"/>
      <c r="BW40" s="762"/>
      <c r="BX40" s="762"/>
      <c r="BY40" s="762"/>
      <c r="BZ40" s="762"/>
      <c r="CA40" s="762"/>
      <c r="CB40" s="762"/>
      <c r="CC40" s="762"/>
      <c r="CD40" s="762"/>
      <c r="CE40" s="762"/>
      <c r="CF40" s="762"/>
      <c r="CG40" s="762"/>
      <c r="CH40" s="762"/>
      <c r="CI40" s="762"/>
      <c r="CJ40" s="762"/>
      <c r="CK40" s="762"/>
      <c r="CL40" s="762"/>
      <c r="CM40" s="762"/>
      <c r="CN40" s="762"/>
      <c r="CO40" s="762"/>
      <c r="CP40" s="762"/>
      <c r="CQ40" s="762"/>
      <c r="CR40" s="762"/>
      <c r="CS40" s="762"/>
      <c r="CT40" s="762"/>
      <c r="CU40" s="762"/>
      <c r="CV40" s="762"/>
      <c r="CW40" s="762"/>
      <c r="CX40" s="762"/>
      <c r="CY40" s="762"/>
      <c r="CZ40" s="762"/>
      <c r="DA40" s="762"/>
      <c r="DB40" s="762"/>
      <c r="DC40" s="762"/>
      <c r="DD40" s="762"/>
      <c r="DE40" s="762"/>
      <c r="DF40" s="762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</row>
    <row r="41" spans="1:121" s="23" customFormat="1">
      <c r="A41" s="747" t="s">
        <v>360</v>
      </c>
      <c r="B41" s="747"/>
      <c r="C41" s="747"/>
      <c r="D41" s="747"/>
      <c r="E41" s="747"/>
      <c r="F41" s="747"/>
      <c r="G41" s="747"/>
      <c r="H41" s="747"/>
      <c r="I41" s="747"/>
      <c r="J41" s="22"/>
      <c r="K41" s="1014" t="s">
        <v>281</v>
      </c>
      <c r="L41" s="1014"/>
      <c r="M41" s="1014"/>
      <c r="N41" s="1014"/>
      <c r="O41" s="1014"/>
      <c r="P41" s="1014"/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  <c r="BF41" s="1015"/>
      <c r="BG41" s="22"/>
      <c r="BH41" s="992" t="s">
        <v>216</v>
      </c>
      <c r="BI41" s="992"/>
      <c r="BJ41" s="992"/>
      <c r="BK41" s="992"/>
      <c r="BL41" s="992"/>
      <c r="BM41" s="992"/>
      <c r="BN41" s="992"/>
      <c r="BO41" s="992"/>
      <c r="BP41" s="992"/>
      <c r="BQ41" s="992"/>
      <c r="BR41" s="992"/>
      <c r="BS41" s="992"/>
      <c r="BT41" s="992"/>
      <c r="BU41" s="993"/>
      <c r="BV41" s="668"/>
      <c r="BW41" s="668"/>
      <c r="BX41" s="668"/>
      <c r="BY41" s="668"/>
      <c r="BZ41" s="668"/>
      <c r="CA41" s="668"/>
      <c r="CB41" s="668"/>
      <c r="CC41" s="668"/>
      <c r="CD41" s="668"/>
      <c r="CE41" s="668"/>
      <c r="CF41" s="668"/>
      <c r="CG41" s="668"/>
      <c r="CH41" s="668"/>
      <c r="CI41" s="668"/>
      <c r="CJ41" s="668"/>
      <c r="CK41" s="668"/>
      <c r="CL41" s="668"/>
      <c r="CM41" s="668"/>
      <c r="CN41" s="668"/>
      <c r="CO41" s="668"/>
      <c r="CP41" s="668"/>
      <c r="CQ41" s="668"/>
      <c r="CR41" s="668"/>
      <c r="CS41" s="668"/>
      <c r="CT41" s="668"/>
      <c r="CU41" s="668"/>
      <c r="CV41" s="668"/>
      <c r="CW41" s="668"/>
      <c r="CX41" s="668"/>
      <c r="CY41" s="668"/>
      <c r="CZ41" s="668"/>
      <c r="DA41" s="668"/>
      <c r="DB41" s="668"/>
      <c r="DC41" s="668"/>
      <c r="DD41" s="668"/>
      <c r="DE41" s="668"/>
      <c r="DF41" s="668"/>
      <c r="DG41" s="668"/>
      <c r="DH41" s="668"/>
      <c r="DI41" s="668"/>
      <c r="DJ41" s="668"/>
      <c r="DK41" s="668"/>
      <c r="DL41" s="668"/>
      <c r="DM41" s="668"/>
      <c r="DN41" s="668"/>
      <c r="DO41" s="668"/>
      <c r="DP41" s="668"/>
      <c r="DQ41" s="668"/>
    </row>
    <row r="42" spans="1:121" s="23" customFormat="1">
      <c r="A42" s="747" t="s">
        <v>361</v>
      </c>
      <c r="B42" s="747"/>
      <c r="C42" s="747"/>
      <c r="D42" s="747"/>
      <c r="E42" s="747"/>
      <c r="F42" s="747"/>
      <c r="G42" s="747"/>
      <c r="H42" s="747"/>
      <c r="I42" s="747"/>
      <c r="J42" s="22"/>
      <c r="K42" s="1014" t="s">
        <v>282</v>
      </c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  <c r="BF42" s="1015"/>
      <c r="BG42" s="22"/>
      <c r="BH42" s="992" t="s">
        <v>216</v>
      </c>
      <c r="BI42" s="992"/>
      <c r="BJ42" s="992"/>
      <c r="BK42" s="992"/>
      <c r="BL42" s="992"/>
      <c r="BM42" s="992"/>
      <c r="BN42" s="992"/>
      <c r="BO42" s="992"/>
      <c r="BP42" s="992"/>
      <c r="BQ42" s="992"/>
      <c r="BR42" s="992"/>
      <c r="BS42" s="992"/>
      <c r="BT42" s="992"/>
      <c r="BU42" s="993"/>
      <c r="BV42" s="668"/>
      <c r="BW42" s="668"/>
      <c r="BX42" s="668"/>
      <c r="BY42" s="668"/>
      <c r="BZ42" s="668"/>
      <c r="CA42" s="668"/>
      <c r="CB42" s="668"/>
      <c r="CC42" s="668"/>
      <c r="CD42" s="668"/>
      <c r="CE42" s="668"/>
      <c r="CF42" s="668"/>
      <c r="CG42" s="668"/>
      <c r="CH42" s="668"/>
      <c r="CI42" s="668"/>
      <c r="CJ42" s="668"/>
      <c r="CK42" s="668"/>
      <c r="CL42" s="668"/>
      <c r="CM42" s="668"/>
      <c r="CN42" s="668"/>
      <c r="CO42" s="668"/>
      <c r="CP42" s="668"/>
      <c r="CQ42" s="668"/>
      <c r="CR42" s="668"/>
      <c r="CS42" s="668"/>
      <c r="CT42" s="668"/>
      <c r="CU42" s="668"/>
      <c r="CV42" s="668"/>
      <c r="CW42" s="668"/>
      <c r="CX42" s="668"/>
      <c r="CY42" s="668"/>
      <c r="CZ42" s="668"/>
      <c r="DA42" s="668"/>
      <c r="DB42" s="668"/>
      <c r="DC42" s="668"/>
      <c r="DD42" s="668"/>
      <c r="DE42" s="668"/>
      <c r="DF42" s="668"/>
      <c r="DG42" s="668"/>
      <c r="DH42" s="668"/>
      <c r="DI42" s="668"/>
      <c r="DJ42" s="668"/>
      <c r="DK42" s="668"/>
      <c r="DL42" s="668"/>
      <c r="DM42" s="668"/>
      <c r="DN42" s="668"/>
      <c r="DO42" s="668"/>
      <c r="DP42" s="668"/>
      <c r="DQ42" s="668"/>
    </row>
    <row r="43" spans="1:121" s="36" customFormat="1" ht="14.25">
      <c r="A43" s="1017" t="s">
        <v>165</v>
      </c>
      <c r="B43" s="1017"/>
      <c r="C43" s="1017"/>
      <c r="D43" s="1017"/>
      <c r="E43" s="1017"/>
      <c r="F43" s="1017"/>
      <c r="G43" s="1017"/>
      <c r="H43" s="1017"/>
      <c r="I43" s="1017"/>
      <c r="J43" s="29"/>
      <c r="K43" s="1018" t="s">
        <v>362</v>
      </c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  <c r="X43" s="1018"/>
      <c r="Y43" s="1018"/>
      <c r="Z43" s="1018"/>
      <c r="AA43" s="1018"/>
      <c r="AB43" s="1018"/>
      <c r="AC43" s="1018"/>
      <c r="AD43" s="1018"/>
      <c r="AE43" s="1018"/>
      <c r="AF43" s="1018"/>
      <c r="AG43" s="1018"/>
      <c r="AH43" s="1018"/>
      <c r="AI43" s="1018"/>
      <c r="AJ43" s="1018"/>
      <c r="AK43" s="1018"/>
      <c r="AL43" s="1018"/>
      <c r="AM43" s="1018"/>
      <c r="AN43" s="1018"/>
      <c r="AO43" s="1018"/>
      <c r="AP43" s="1018"/>
      <c r="AQ43" s="1018"/>
      <c r="AR43" s="1018"/>
      <c r="AS43" s="1018"/>
      <c r="AT43" s="1018"/>
      <c r="AU43" s="1018"/>
      <c r="AV43" s="1018"/>
      <c r="AW43" s="1018"/>
      <c r="AX43" s="1018"/>
      <c r="AY43" s="1018"/>
      <c r="AZ43" s="1018"/>
      <c r="BA43" s="1018"/>
      <c r="BB43" s="1018"/>
      <c r="BC43" s="1018"/>
      <c r="BD43" s="1018"/>
      <c r="BE43" s="1018"/>
      <c r="BF43" s="1019"/>
      <c r="BG43" s="29"/>
      <c r="BH43" s="1008" t="s">
        <v>216</v>
      </c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9"/>
      <c r="BV43" s="1020">
        <f>BV44*BV35/100</f>
        <v>0</v>
      </c>
      <c r="BW43" s="1020"/>
      <c r="BX43" s="1020"/>
      <c r="BY43" s="1020"/>
      <c r="BZ43" s="1020"/>
      <c r="CA43" s="1020"/>
      <c r="CB43" s="1020"/>
      <c r="CC43" s="1020"/>
      <c r="CD43" s="1020"/>
      <c r="CE43" s="1020"/>
      <c r="CF43" s="1020"/>
      <c r="CG43" s="1020"/>
      <c r="CH43" s="1020"/>
      <c r="CI43" s="1020"/>
      <c r="CJ43" s="1020"/>
      <c r="CK43" s="1020"/>
      <c r="CL43" s="1020">
        <f>CL44*CL35/100</f>
        <v>0</v>
      </c>
      <c r="CM43" s="1020"/>
      <c r="CN43" s="1020"/>
      <c r="CO43" s="1020"/>
      <c r="CP43" s="1020"/>
      <c r="CQ43" s="1020"/>
      <c r="CR43" s="1020"/>
      <c r="CS43" s="1020"/>
      <c r="CT43" s="1020"/>
      <c r="CU43" s="1020"/>
      <c r="CV43" s="1020"/>
      <c r="CW43" s="1020"/>
      <c r="CX43" s="1020"/>
      <c r="CY43" s="1020"/>
      <c r="CZ43" s="1020"/>
      <c r="DA43" s="1020"/>
      <c r="DB43" s="1020">
        <f>DB44*DB35/100</f>
        <v>0</v>
      </c>
      <c r="DC43" s="1020"/>
      <c r="DD43" s="1020"/>
      <c r="DE43" s="1020"/>
      <c r="DF43" s="1020"/>
      <c r="DG43" s="1020"/>
      <c r="DH43" s="1020"/>
      <c r="DI43" s="1020"/>
      <c r="DJ43" s="1020"/>
      <c r="DK43" s="1020"/>
      <c r="DL43" s="1020"/>
      <c r="DM43" s="1020"/>
      <c r="DN43" s="1020"/>
      <c r="DO43" s="1020"/>
      <c r="DP43" s="1020"/>
      <c r="DQ43" s="1020"/>
    </row>
    <row r="44" spans="1:121" s="37" customFormat="1">
      <c r="A44" s="1010" t="s">
        <v>363</v>
      </c>
      <c r="B44" s="1010"/>
      <c r="C44" s="1010"/>
      <c r="D44" s="1010"/>
      <c r="E44" s="1010"/>
      <c r="F44" s="1010"/>
      <c r="G44" s="1010"/>
      <c r="H44" s="1010"/>
      <c r="I44" s="1010"/>
      <c r="J44" s="30"/>
      <c r="K44" s="1011" t="s">
        <v>364</v>
      </c>
      <c r="L44" s="1011"/>
      <c r="M44" s="1011"/>
      <c r="N44" s="1011"/>
      <c r="O44" s="1011"/>
      <c r="P44" s="1011"/>
      <c r="Q44" s="1011"/>
      <c r="R44" s="1011"/>
      <c r="S44" s="1011"/>
      <c r="T44" s="1011"/>
      <c r="U44" s="1011"/>
      <c r="V44" s="1011"/>
      <c r="W44" s="1011"/>
      <c r="X44" s="1011"/>
      <c r="Y44" s="1011"/>
      <c r="Z44" s="1011"/>
      <c r="AA44" s="1011"/>
      <c r="AB44" s="1011"/>
      <c r="AC44" s="1011"/>
      <c r="AD44" s="1011"/>
      <c r="AE44" s="1011"/>
      <c r="AF44" s="1011"/>
      <c r="AG44" s="1011"/>
      <c r="AH44" s="1011"/>
      <c r="AI44" s="1011"/>
      <c r="AJ44" s="1011"/>
      <c r="AK44" s="1011"/>
      <c r="AL44" s="1011"/>
      <c r="AM44" s="1011"/>
      <c r="AN44" s="1011"/>
      <c r="AO44" s="1011"/>
      <c r="AP44" s="1011"/>
      <c r="AQ44" s="1011"/>
      <c r="AR44" s="1011"/>
      <c r="AS44" s="1011"/>
      <c r="AT44" s="1011"/>
      <c r="AU44" s="1011"/>
      <c r="AV44" s="1011"/>
      <c r="AW44" s="1011"/>
      <c r="AX44" s="1011"/>
      <c r="AY44" s="1011"/>
      <c r="AZ44" s="1011"/>
      <c r="BA44" s="1011"/>
      <c r="BB44" s="1011"/>
      <c r="BC44" s="1011"/>
      <c r="BD44" s="1011"/>
      <c r="BE44" s="1011"/>
      <c r="BF44" s="1012"/>
      <c r="BG44" s="30"/>
      <c r="BH44" s="723" t="s">
        <v>147</v>
      </c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4"/>
      <c r="BV44" s="1006"/>
      <c r="BW44" s="1006"/>
      <c r="BX44" s="1006"/>
      <c r="BY44" s="1006"/>
      <c r="BZ44" s="1006"/>
      <c r="CA44" s="1006"/>
      <c r="CB44" s="1006"/>
      <c r="CC44" s="1006"/>
      <c r="CD44" s="1006"/>
      <c r="CE44" s="1006"/>
      <c r="CF44" s="1006"/>
      <c r="CG44" s="1006"/>
      <c r="CH44" s="1006"/>
      <c r="CI44" s="1006"/>
      <c r="CJ44" s="1006"/>
      <c r="CK44" s="1006"/>
      <c r="CL44" s="1006"/>
      <c r="CM44" s="1006"/>
      <c r="CN44" s="1006"/>
      <c r="CO44" s="1006"/>
      <c r="CP44" s="1006"/>
      <c r="CQ44" s="1006"/>
      <c r="CR44" s="1006"/>
      <c r="CS44" s="1006"/>
      <c r="CT44" s="1006"/>
      <c r="CU44" s="1006"/>
      <c r="CV44" s="1006"/>
      <c r="CW44" s="1006"/>
      <c r="CX44" s="1006"/>
      <c r="CY44" s="1006"/>
      <c r="CZ44" s="1006"/>
      <c r="DA44" s="1006"/>
      <c r="DB44" s="1006"/>
      <c r="DC44" s="1006"/>
      <c r="DD44" s="1006"/>
      <c r="DE44" s="1006"/>
      <c r="DF44" s="1006"/>
      <c r="DG44" s="1006"/>
      <c r="DH44" s="1006"/>
      <c r="DI44" s="1006"/>
      <c r="DJ44" s="1006"/>
      <c r="DK44" s="1006"/>
      <c r="DL44" s="1006"/>
      <c r="DM44" s="1006"/>
      <c r="DN44" s="1006"/>
      <c r="DO44" s="1006"/>
      <c r="DP44" s="1006"/>
      <c r="DQ44" s="1006"/>
    </row>
    <row r="45" spans="1:121" s="23" customFormat="1" ht="3" customHeight="1">
      <c r="A45" s="38"/>
      <c r="B45" s="38"/>
      <c r="C45" s="38"/>
      <c r="D45" s="38"/>
      <c r="E45" s="38"/>
      <c r="F45" s="38"/>
      <c r="G45" s="38"/>
      <c r="H45" s="38"/>
      <c r="I45" s="38"/>
      <c r="J45" s="39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</row>
    <row r="46" spans="1:121" s="6" customFormat="1" ht="50.25" customHeight="1">
      <c r="A46" s="1013" t="s">
        <v>365</v>
      </c>
      <c r="B46" s="1013"/>
      <c r="C46" s="1013"/>
      <c r="D46" s="1013"/>
      <c r="E46" s="1013"/>
      <c r="F46" s="1013"/>
      <c r="G46" s="1013"/>
      <c r="H46" s="1013"/>
      <c r="I46" s="1013"/>
      <c r="J46" s="1013"/>
      <c r="K46" s="1013"/>
      <c r="L46" s="1013"/>
      <c r="M46" s="1013"/>
      <c r="N46" s="1013"/>
      <c r="O46" s="1013"/>
      <c r="P46" s="1013"/>
      <c r="Q46" s="1013"/>
      <c r="R46" s="1013"/>
      <c r="S46" s="1013"/>
      <c r="T46" s="1013"/>
      <c r="U46" s="1013"/>
      <c r="V46" s="1013"/>
      <c r="W46" s="1013"/>
      <c r="X46" s="1013"/>
      <c r="Y46" s="1013"/>
      <c r="Z46" s="1013"/>
      <c r="AA46" s="1013"/>
      <c r="AB46" s="1013"/>
      <c r="AC46" s="1013"/>
      <c r="AD46" s="1013"/>
      <c r="AE46" s="1013"/>
      <c r="AF46" s="1013"/>
      <c r="AG46" s="1013"/>
      <c r="AH46" s="1013"/>
      <c r="AI46" s="1013"/>
      <c r="AJ46" s="1013"/>
      <c r="AK46" s="1013"/>
      <c r="AL46" s="1013"/>
      <c r="AM46" s="1013"/>
      <c r="AN46" s="1013"/>
      <c r="AO46" s="1013"/>
      <c r="AP46" s="1013"/>
      <c r="AQ46" s="1013"/>
      <c r="AR46" s="1013"/>
      <c r="AS46" s="1013"/>
      <c r="AT46" s="1013"/>
      <c r="AU46" s="1013"/>
      <c r="AV46" s="1013"/>
      <c r="AW46" s="1013"/>
      <c r="AX46" s="1013"/>
      <c r="AY46" s="1013"/>
      <c r="AZ46" s="1013"/>
      <c r="BA46" s="1013"/>
      <c r="BB46" s="1013"/>
      <c r="BC46" s="1013"/>
      <c r="BD46" s="1013"/>
      <c r="BE46" s="1013"/>
      <c r="BF46" s="1013"/>
      <c r="BG46" s="1013"/>
      <c r="BH46" s="1013"/>
      <c r="BI46" s="1013"/>
      <c r="BJ46" s="1013"/>
      <c r="BK46" s="1013"/>
      <c r="BL46" s="1013"/>
      <c r="BM46" s="1013"/>
      <c r="BN46" s="1013"/>
      <c r="BO46" s="1013"/>
      <c r="BP46" s="1013"/>
      <c r="BQ46" s="1013"/>
      <c r="BR46" s="1013"/>
      <c r="BS46" s="1013"/>
      <c r="BT46" s="1013"/>
      <c r="BU46" s="1013"/>
      <c r="BV46" s="1013"/>
      <c r="BW46" s="1013"/>
      <c r="BX46" s="1013"/>
      <c r="BY46" s="1013"/>
      <c r="BZ46" s="1013"/>
      <c r="CA46" s="1013"/>
      <c r="CB46" s="1013"/>
      <c r="CC46" s="1013"/>
      <c r="CD46" s="1013"/>
      <c r="CE46" s="1013"/>
      <c r="CF46" s="1013"/>
      <c r="CG46" s="1013"/>
      <c r="CH46" s="1013"/>
      <c r="CI46" s="1013"/>
      <c r="CJ46" s="1013"/>
      <c r="CK46" s="1013"/>
      <c r="CL46" s="1013"/>
      <c r="CM46" s="1013"/>
      <c r="CN46" s="1013"/>
      <c r="CO46" s="1013"/>
      <c r="CP46" s="1013"/>
      <c r="CQ46" s="1013"/>
      <c r="CR46" s="1013"/>
      <c r="CS46" s="1013"/>
      <c r="CT46" s="1013"/>
      <c r="CU46" s="1013"/>
      <c r="CV46" s="1013"/>
      <c r="CW46" s="1013"/>
      <c r="CX46" s="1013"/>
      <c r="CY46" s="1013"/>
      <c r="CZ46" s="1013"/>
      <c r="DA46" s="1013"/>
      <c r="DB46" s="1013"/>
      <c r="DC46" s="1013"/>
      <c r="DD46" s="1013"/>
      <c r="DE46" s="1013"/>
      <c r="DF46" s="1013"/>
      <c r="DG46" s="1013"/>
      <c r="DH46" s="1013"/>
      <c r="DI46" s="1013"/>
      <c r="DJ46" s="1013"/>
      <c r="DK46" s="1013"/>
      <c r="DL46" s="1013"/>
      <c r="DM46" s="1013"/>
      <c r="DN46" s="1013"/>
      <c r="DO46" s="1013"/>
      <c r="DP46" s="1013"/>
      <c r="DQ46" s="1013"/>
    </row>
    <row r="48" spans="1:121" s="13" customFormat="1">
      <c r="E48" s="13" t="s">
        <v>109</v>
      </c>
    </row>
    <row r="49" spans="5:121" s="16" customFormat="1" ht="57.75" customHeight="1">
      <c r="E49" s="16" t="s">
        <v>110</v>
      </c>
      <c r="H49" s="685" t="s">
        <v>366</v>
      </c>
      <c r="I49" s="685"/>
      <c r="J49" s="685"/>
      <c r="K49" s="685"/>
      <c r="L49" s="685"/>
      <c r="M49" s="685"/>
      <c r="N49" s="685"/>
      <c r="O49" s="685"/>
      <c r="P49" s="685"/>
      <c r="Q49" s="685"/>
      <c r="R49" s="685"/>
      <c r="S49" s="685"/>
      <c r="T49" s="685"/>
      <c r="U49" s="685"/>
      <c r="V49" s="685"/>
      <c r="W49" s="685"/>
      <c r="X49" s="685"/>
      <c r="Y49" s="685"/>
      <c r="Z49" s="685"/>
      <c r="AA49" s="685"/>
      <c r="AB49" s="685"/>
      <c r="AC49" s="685"/>
      <c r="AD49" s="685"/>
      <c r="AE49" s="685"/>
      <c r="AF49" s="685"/>
      <c r="AG49" s="685"/>
      <c r="AH49" s="685"/>
      <c r="AI49" s="685"/>
      <c r="AJ49" s="685"/>
      <c r="AK49" s="685"/>
      <c r="AL49" s="685"/>
      <c r="AM49" s="685"/>
      <c r="AN49" s="685"/>
      <c r="AO49" s="685"/>
      <c r="AP49" s="685"/>
      <c r="AQ49" s="685"/>
      <c r="AR49" s="685"/>
      <c r="AS49" s="685"/>
      <c r="AT49" s="685"/>
      <c r="AU49" s="685"/>
      <c r="AV49" s="685"/>
      <c r="AW49" s="685"/>
      <c r="AX49" s="685"/>
      <c r="AY49" s="685"/>
      <c r="AZ49" s="685"/>
      <c r="BA49" s="685"/>
      <c r="BB49" s="685"/>
      <c r="BC49" s="685"/>
      <c r="BD49" s="685"/>
      <c r="BE49" s="685"/>
      <c r="BF49" s="685"/>
      <c r="BG49" s="685"/>
      <c r="BH49" s="685"/>
      <c r="BI49" s="685"/>
      <c r="BJ49" s="685"/>
      <c r="BK49" s="685"/>
      <c r="BL49" s="685"/>
      <c r="BM49" s="685"/>
      <c r="BN49" s="685"/>
      <c r="BO49" s="685"/>
      <c r="BP49" s="685"/>
      <c r="BQ49" s="685"/>
      <c r="BR49" s="685"/>
      <c r="BS49" s="685"/>
      <c r="BT49" s="685"/>
      <c r="BU49" s="685"/>
      <c r="BV49" s="685"/>
      <c r="BW49" s="685"/>
      <c r="BX49" s="685"/>
      <c r="BY49" s="685"/>
      <c r="BZ49" s="685"/>
      <c r="CA49" s="685"/>
      <c r="CB49" s="685"/>
      <c r="CC49" s="685"/>
      <c r="CD49" s="685"/>
      <c r="CE49" s="685"/>
      <c r="CF49" s="685"/>
      <c r="CG49" s="685"/>
      <c r="CH49" s="685"/>
      <c r="CI49" s="685"/>
      <c r="CJ49" s="685"/>
      <c r="CK49" s="685"/>
      <c r="CL49" s="685"/>
      <c r="CM49" s="685"/>
      <c r="CN49" s="685"/>
      <c r="CO49" s="685"/>
      <c r="CP49" s="685"/>
      <c r="CQ49" s="685"/>
      <c r="CR49" s="685"/>
      <c r="CS49" s="685"/>
      <c r="CT49" s="685"/>
      <c r="CU49" s="685"/>
      <c r="CV49" s="685"/>
      <c r="CW49" s="685"/>
      <c r="CX49" s="685"/>
      <c r="CY49" s="685"/>
      <c r="CZ49" s="685"/>
      <c r="DA49" s="685"/>
      <c r="DB49" s="685"/>
      <c r="DC49" s="685"/>
      <c r="DD49" s="685"/>
      <c r="DE49" s="685"/>
      <c r="DF49" s="685"/>
      <c r="DG49" s="685"/>
      <c r="DH49" s="685"/>
      <c r="DI49" s="685"/>
      <c r="DJ49" s="685"/>
      <c r="DK49" s="685"/>
      <c r="DL49" s="685"/>
      <c r="DM49" s="685"/>
      <c r="DN49" s="685"/>
      <c r="DO49" s="685"/>
      <c r="DP49" s="685"/>
      <c r="DQ49" s="685"/>
    </row>
    <row r="50" spans="5:121" s="16" customFormat="1" ht="75" customHeight="1">
      <c r="E50" s="16" t="s">
        <v>112</v>
      </c>
      <c r="H50" s="685" t="s">
        <v>367</v>
      </c>
      <c r="I50" s="685"/>
      <c r="J50" s="685"/>
      <c r="K50" s="685"/>
      <c r="L50" s="685"/>
      <c r="M50" s="685"/>
      <c r="N50" s="685"/>
      <c r="O50" s="685"/>
      <c r="P50" s="685"/>
      <c r="Q50" s="685"/>
      <c r="R50" s="685"/>
      <c r="S50" s="685"/>
      <c r="T50" s="685"/>
      <c r="U50" s="685"/>
      <c r="V50" s="685"/>
      <c r="W50" s="685"/>
      <c r="X50" s="685"/>
      <c r="Y50" s="685"/>
      <c r="Z50" s="685"/>
      <c r="AA50" s="685"/>
      <c r="AB50" s="685"/>
      <c r="AC50" s="685"/>
      <c r="AD50" s="685"/>
      <c r="AE50" s="685"/>
      <c r="AF50" s="685"/>
      <c r="AG50" s="685"/>
      <c r="AH50" s="685"/>
      <c r="AI50" s="685"/>
      <c r="AJ50" s="685"/>
      <c r="AK50" s="685"/>
      <c r="AL50" s="685"/>
      <c r="AM50" s="685"/>
      <c r="AN50" s="685"/>
      <c r="AO50" s="685"/>
      <c r="AP50" s="685"/>
      <c r="AQ50" s="685"/>
      <c r="AR50" s="685"/>
      <c r="AS50" s="685"/>
      <c r="AT50" s="685"/>
      <c r="AU50" s="685"/>
      <c r="AV50" s="685"/>
      <c r="AW50" s="685"/>
      <c r="AX50" s="685"/>
      <c r="AY50" s="685"/>
      <c r="AZ50" s="685"/>
      <c r="BA50" s="685"/>
      <c r="BB50" s="685"/>
      <c r="BC50" s="685"/>
      <c r="BD50" s="685"/>
      <c r="BE50" s="685"/>
      <c r="BF50" s="685"/>
      <c r="BG50" s="685"/>
      <c r="BH50" s="685"/>
      <c r="BI50" s="685"/>
      <c r="BJ50" s="685"/>
      <c r="BK50" s="685"/>
      <c r="BL50" s="685"/>
      <c r="BM50" s="685"/>
      <c r="BN50" s="685"/>
      <c r="BO50" s="685"/>
      <c r="BP50" s="685"/>
      <c r="BQ50" s="685"/>
      <c r="BR50" s="685"/>
      <c r="BS50" s="685"/>
      <c r="BT50" s="685"/>
      <c r="BU50" s="685"/>
      <c r="BV50" s="685"/>
      <c r="BW50" s="685"/>
      <c r="BX50" s="685"/>
      <c r="BY50" s="685"/>
      <c r="BZ50" s="685"/>
      <c r="CA50" s="685"/>
      <c r="CB50" s="685"/>
      <c r="CC50" s="685"/>
      <c r="CD50" s="685"/>
      <c r="CE50" s="685"/>
      <c r="CF50" s="685"/>
      <c r="CG50" s="685"/>
      <c r="CH50" s="685"/>
      <c r="CI50" s="685"/>
      <c r="CJ50" s="685"/>
      <c r="CK50" s="685"/>
      <c r="CL50" s="685"/>
      <c r="CM50" s="685"/>
      <c r="CN50" s="685"/>
      <c r="CO50" s="685"/>
      <c r="CP50" s="685"/>
      <c r="CQ50" s="685"/>
      <c r="CR50" s="685"/>
      <c r="CS50" s="685"/>
      <c r="CT50" s="685"/>
      <c r="CU50" s="685"/>
      <c r="CV50" s="685"/>
      <c r="CW50" s="685"/>
      <c r="CX50" s="685"/>
      <c r="CY50" s="685"/>
      <c r="CZ50" s="685"/>
      <c r="DA50" s="685"/>
      <c r="DB50" s="685"/>
      <c r="DC50" s="685"/>
      <c r="DD50" s="685"/>
      <c r="DE50" s="685"/>
      <c r="DF50" s="685"/>
      <c r="DG50" s="685"/>
      <c r="DH50" s="685"/>
      <c r="DI50" s="685"/>
      <c r="DJ50" s="685"/>
      <c r="DK50" s="685"/>
      <c r="DL50" s="685"/>
      <c r="DM50" s="685"/>
      <c r="DN50" s="685"/>
      <c r="DO50" s="685"/>
      <c r="DP50" s="685"/>
      <c r="DQ50" s="685"/>
    </row>
    <row r="51" spans="5:121" s="42" customFormat="1" ht="3" customHeight="1"/>
  </sheetData>
  <mergeCells count="244">
    <mergeCell ref="A3:DQ3"/>
    <mergeCell ref="A5:I5"/>
    <mergeCell ref="J5:BF5"/>
    <mergeCell ref="BG5:BU5"/>
    <mergeCell ref="CL5:DA5"/>
    <mergeCell ref="DB5:DQ5"/>
    <mergeCell ref="A6:I6"/>
    <mergeCell ref="J6:BF6"/>
    <mergeCell ref="BG6:BU6"/>
    <mergeCell ref="CL6:DA6"/>
    <mergeCell ref="DB6:DQ6"/>
    <mergeCell ref="A7:I7"/>
    <mergeCell ref="K7:BF7"/>
    <mergeCell ref="BH7:BU7"/>
    <mergeCell ref="CL7:DA7"/>
    <mergeCell ref="DB7:DQ7"/>
    <mergeCell ref="A8:I8"/>
    <mergeCell ref="K8:BF8"/>
    <mergeCell ref="BH8:BU8"/>
    <mergeCell ref="CL8:DA8"/>
    <mergeCell ref="DB8:DQ8"/>
    <mergeCell ref="A9:I9"/>
    <mergeCell ref="K9:BF9"/>
    <mergeCell ref="BH9:BU9"/>
    <mergeCell ref="CL9:DA9"/>
    <mergeCell ref="DB9:DQ9"/>
    <mergeCell ref="A10:I10"/>
    <mergeCell ref="K10:BF10"/>
    <mergeCell ref="BH10:BU10"/>
    <mergeCell ref="CL10:DA10"/>
    <mergeCell ref="DB10:DQ10"/>
    <mergeCell ref="A11:I11"/>
    <mergeCell ref="K11:BF11"/>
    <mergeCell ref="BH11:BU11"/>
    <mergeCell ref="CL11:DA11"/>
    <mergeCell ref="DB11:DQ11"/>
    <mergeCell ref="A12:I12"/>
    <mergeCell ref="K12:BF12"/>
    <mergeCell ref="BH12:BU12"/>
    <mergeCell ref="CL12:DA12"/>
    <mergeCell ref="DB12:DQ12"/>
    <mergeCell ref="A13:I13"/>
    <mergeCell ref="K13:BF13"/>
    <mergeCell ref="BH13:BU13"/>
    <mergeCell ref="CL13:DA13"/>
    <mergeCell ref="DB13:DQ13"/>
    <mergeCell ref="A14:I14"/>
    <mergeCell ref="K14:BF14"/>
    <mergeCell ref="BH14:BU14"/>
    <mergeCell ref="CL14:DA14"/>
    <mergeCell ref="DB14:DQ14"/>
    <mergeCell ref="BV13:CK13"/>
    <mergeCell ref="BV14:CK14"/>
    <mergeCell ref="A15:I15"/>
    <mergeCell ref="K15:BF15"/>
    <mergeCell ref="BH15:BU15"/>
    <mergeCell ref="CL15:DA15"/>
    <mergeCell ref="DB15:DQ15"/>
    <mergeCell ref="A16:I16"/>
    <mergeCell ref="K16:BF16"/>
    <mergeCell ref="BH16:BU16"/>
    <mergeCell ref="CL16:DA16"/>
    <mergeCell ref="DB16:DQ16"/>
    <mergeCell ref="BV15:CK15"/>
    <mergeCell ref="BV16:CK16"/>
    <mergeCell ref="A17:I17"/>
    <mergeCell ref="K17:BF17"/>
    <mergeCell ref="BH17:BU17"/>
    <mergeCell ref="CL17:DA17"/>
    <mergeCell ref="DB17:DQ17"/>
    <mergeCell ref="A18:I18"/>
    <mergeCell ref="K18:BF18"/>
    <mergeCell ref="BH18:BU18"/>
    <mergeCell ref="CL18:DA18"/>
    <mergeCell ref="DB18:DQ18"/>
    <mergeCell ref="BV17:CK17"/>
    <mergeCell ref="BV18:CK18"/>
    <mergeCell ref="A19:I19"/>
    <mergeCell ref="K19:BF19"/>
    <mergeCell ref="BH19:BU19"/>
    <mergeCell ref="CL19:DA19"/>
    <mergeCell ref="DB19:DQ19"/>
    <mergeCell ref="A20:I20"/>
    <mergeCell ref="K20:BF20"/>
    <mergeCell ref="BH20:BU20"/>
    <mergeCell ref="CL20:DA20"/>
    <mergeCell ref="DB20:DQ20"/>
    <mergeCell ref="BV19:CK19"/>
    <mergeCell ref="BV20:CK20"/>
    <mergeCell ref="A21:I21"/>
    <mergeCell ref="K21:BF21"/>
    <mergeCell ref="BH21:BU21"/>
    <mergeCell ref="CL21:DA21"/>
    <mergeCell ref="DB21:DQ21"/>
    <mergeCell ref="A22:I22"/>
    <mergeCell ref="K22:BF22"/>
    <mergeCell ref="BH22:BU22"/>
    <mergeCell ref="CL22:DA22"/>
    <mergeCell ref="DB22:DQ22"/>
    <mergeCell ref="BV21:CK21"/>
    <mergeCell ref="BV22:CK22"/>
    <mergeCell ref="A23:I23"/>
    <mergeCell ref="K23:BF23"/>
    <mergeCell ref="BH23:BU23"/>
    <mergeCell ref="CL23:DA23"/>
    <mergeCell ref="DB23:DQ23"/>
    <mergeCell ref="A24:I24"/>
    <mergeCell ref="K24:BF24"/>
    <mergeCell ref="BH24:BU24"/>
    <mergeCell ref="CL24:DA24"/>
    <mergeCell ref="DB24:DQ24"/>
    <mergeCell ref="BV23:CK23"/>
    <mergeCell ref="BV24:CK24"/>
    <mergeCell ref="A25:I25"/>
    <mergeCell ref="K25:BF25"/>
    <mergeCell ref="BH25:BU25"/>
    <mergeCell ref="CL25:DA25"/>
    <mergeCell ref="DB25:DQ25"/>
    <mergeCell ref="A26:I26"/>
    <mergeCell ref="K26:BF26"/>
    <mergeCell ref="BH26:BU26"/>
    <mergeCell ref="CL26:DA26"/>
    <mergeCell ref="DB26:DQ26"/>
    <mergeCell ref="A27:I27"/>
    <mergeCell ref="K27:BF27"/>
    <mergeCell ref="BH27:BU27"/>
    <mergeCell ref="CL27:DA27"/>
    <mergeCell ref="DB27:DQ27"/>
    <mergeCell ref="A28:I28"/>
    <mergeCell ref="K28:BF28"/>
    <mergeCell ref="BH28:BU28"/>
    <mergeCell ref="CL28:DA28"/>
    <mergeCell ref="DB28:DQ28"/>
    <mergeCell ref="A29:I29"/>
    <mergeCell ref="K29:BF29"/>
    <mergeCell ref="BH29:BU29"/>
    <mergeCell ref="CL29:DA29"/>
    <mergeCell ref="DB29:DQ29"/>
    <mergeCell ref="A30:I30"/>
    <mergeCell ref="K30:BF30"/>
    <mergeCell ref="BH30:BU30"/>
    <mergeCell ref="CL30:DA30"/>
    <mergeCell ref="DB30:DQ30"/>
    <mergeCell ref="A31:I31"/>
    <mergeCell ref="K31:BF31"/>
    <mergeCell ref="BH31:BU31"/>
    <mergeCell ref="CL31:DA31"/>
    <mergeCell ref="DB31:DQ31"/>
    <mergeCell ref="A32:I32"/>
    <mergeCell ref="K32:BF32"/>
    <mergeCell ref="BH32:BU32"/>
    <mergeCell ref="CL32:DA32"/>
    <mergeCell ref="DB32:DQ32"/>
    <mergeCell ref="A33:I33"/>
    <mergeCell ref="K33:BF33"/>
    <mergeCell ref="BH33:BU33"/>
    <mergeCell ref="CL33:DA33"/>
    <mergeCell ref="DB33:DQ33"/>
    <mergeCell ref="A34:I34"/>
    <mergeCell ref="K34:BF34"/>
    <mergeCell ref="BH34:BU34"/>
    <mergeCell ref="CL34:DA34"/>
    <mergeCell ref="DB34:DQ34"/>
    <mergeCell ref="A35:I35"/>
    <mergeCell ref="K35:BF35"/>
    <mergeCell ref="BH35:BU35"/>
    <mergeCell ref="CL35:DA35"/>
    <mergeCell ref="DB35:DQ35"/>
    <mergeCell ref="A36:I36"/>
    <mergeCell ref="K36:BF36"/>
    <mergeCell ref="BH36:BU36"/>
    <mergeCell ref="CL36:DA36"/>
    <mergeCell ref="DB36:DQ36"/>
    <mergeCell ref="A37:I37"/>
    <mergeCell ref="K37:BF37"/>
    <mergeCell ref="BH37:BU37"/>
    <mergeCell ref="CL37:DA37"/>
    <mergeCell ref="DB37:DQ37"/>
    <mergeCell ref="A38:I38"/>
    <mergeCell ref="K38:BF38"/>
    <mergeCell ref="BH38:BU38"/>
    <mergeCell ref="CL38:DA38"/>
    <mergeCell ref="DB38:DQ38"/>
    <mergeCell ref="A39:I39"/>
    <mergeCell ref="K39:BF39"/>
    <mergeCell ref="BH39:BU39"/>
    <mergeCell ref="CL39:DA39"/>
    <mergeCell ref="DB39:DQ39"/>
    <mergeCell ref="BH42:BU42"/>
    <mergeCell ref="CL42:DA42"/>
    <mergeCell ref="DB42:DQ42"/>
    <mergeCell ref="A43:I43"/>
    <mergeCell ref="K43:BF43"/>
    <mergeCell ref="BH43:BU43"/>
    <mergeCell ref="CL43:DA43"/>
    <mergeCell ref="DB43:DQ43"/>
    <mergeCell ref="A40:I40"/>
    <mergeCell ref="K40:BF40"/>
    <mergeCell ref="BH40:BU40"/>
    <mergeCell ref="CL40:DA40"/>
    <mergeCell ref="DB40:DQ40"/>
    <mergeCell ref="A41:I41"/>
    <mergeCell ref="K41:BF41"/>
    <mergeCell ref="BH41:BU41"/>
    <mergeCell ref="CL41:DA41"/>
    <mergeCell ref="DB41:DQ41"/>
    <mergeCell ref="BV43:CK43"/>
    <mergeCell ref="H49:DQ49"/>
    <mergeCell ref="H50:DQ50"/>
    <mergeCell ref="BV5:CK5"/>
    <mergeCell ref="BV6:CK6"/>
    <mergeCell ref="BV7:CK7"/>
    <mergeCell ref="BV8:CK8"/>
    <mergeCell ref="BV9:CK9"/>
    <mergeCell ref="BV10:CK10"/>
    <mergeCell ref="BV11:CK11"/>
    <mergeCell ref="BV12:CK12"/>
    <mergeCell ref="A44:I44"/>
    <mergeCell ref="K44:BF44"/>
    <mergeCell ref="BH44:BU44"/>
    <mergeCell ref="CL44:DA44"/>
    <mergeCell ref="DB44:DQ44"/>
    <mergeCell ref="A46:DQ46"/>
    <mergeCell ref="A42:I42"/>
    <mergeCell ref="K42:BF42"/>
    <mergeCell ref="BV25:CK25"/>
    <mergeCell ref="BV26:CK26"/>
    <mergeCell ref="BV27:CK27"/>
    <mergeCell ref="BV28:CK28"/>
    <mergeCell ref="BV29:CK29"/>
    <mergeCell ref="BV30:CK30"/>
    <mergeCell ref="BV44:CK44"/>
    <mergeCell ref="BV37:CK37"/>
    <mergeCell ref="BV38:CK38"/>
    <mergeCell ref="BV39:CK39"/>
    <mergeCell ref="BV40:CK40"/>
    <mergeCell ref="BV41:CK41"/>
    <mergeCell ref="BV42:CK42"/>
    <mergeCell ref="BV31:CK31"/>
    <mergeCell ref="BV32:CK32"/>
    <mergeCell ref="BV33:CK33"/>
    <mergeCell ref="BV34:CK34"/>
    <mergeCell ref="BV35:CK35"/>
    <mergeCell ref="BV36:CK36"/>
  </mergeCells>
  <pageMargins left="0.78740157480314965" right="0.51181102362204722" top="0.59055118110236227" bottom="0.39370078740157483" header="0.19685039370078741" footer="0.19685039370078741"/>
  <pageSetup paperSize="9" scale="67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50" max="12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DQ51"/>
  <sheetViews>
    <sheetView view="pageBreakPreview" zoomScaleSheetLayoutView="100" workbookViewId="0">
      <pane xSplit="73" ySplit="6" topLeftCell="BV7" activePane="bottomRight" state="frozen"/>
      <selection pane="topRight" activeCell="BV1" sqref="BV1"/>
      <selection pane="bottomLeft" activeCell="A7" sqref="A7"/>
      <selection pane="bottomRight" activeCell="DB8" sqref="DB8:DQ8"/>
    </sheetView>
  </sheetViews>
  <sheetFormatPr defaultColWidth="0.85546875" defaultRowHeight="15"/>
  <cols>
    <col min="1" max="88" width="0.85546875" style="1"/>
    <col min="89" max="89" width="4" style="1" customWidth="1"/>
    <col min="90" max="104" width="0.85546875" style="1"/>
    <col min="105" max="105" width="3.28515625" style="1" customWidth="1"/>
    <col min="106" max="120" width="0.85546875" style="1"/>
    <col min="121" max="121" width="3.7109375" style="1" customWidth="1"/>
    <col min="122" max="16384" width="0.85546875" style="1"/>
  </cols>
  <sheetData>
    <row r="1" spans="1:121" s="6" customFormat="1" ht="12" customHeight="1">
      <c r="DQ1" s="7" t="s">
        <v>368</v>
      </c>
    </row>
    <row r="2" spans="1:121" s="6" customFormat="1" ht="12.75" customHeight="1">
      <c r="DQ2" s="7"/>
    </row>
    <row r="3" spans="1:121" ht="15.75">
      <c r="A3" s="728" t="s">
        <v>369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8"/>
      <c r="AY3" s="728"/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</row>
    <row r="4" spans="1:121" ht="12.75" customHeight="1"/>
    <row r="5" spans="1:121" s="3" customFormat="1" ht="48.75" customHeight="1">
      <c r="A5" s="729" t="s">
        <v>325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2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791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792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  <c r="DB5" s="729" t="s">
        <v>793</v>
      </c>
      <c r="DC5" s="729"/>
      <c r="DD5" s="729"/>
      <c r="DE5" s="729"/>
      <c r="DF5" s="729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</row>
    <row r="6" spans="1:121" s="2" customForma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>
        <v>6</v>
      </c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25" customFormat="1" ht="14.25">
      <c r="A7" s="759" t="s">
        <v>3</v>
      </c>
      <c r="B7" s="759"/>
      <c r="C7" s="759"/>
      <c r="D7" s="759"/>
      <c r="E7" s="759"/>
      <c r="F7" s="759"/>
      <c r="G7" s="759"/>
      <c r="H7" s="759"/>
      <c r="I7" s="759"/>
      <c r="J7" s="24"/>
      <c r="K7" s="760" t="s">
        <v>370</v>
      </c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60"/>
      <c r="AC7" s="760"/>
      <c r="AD7" s="760"/>
      <c r="AE7" s="760"/>
      <c r="AF7" s="760"/>
      <c r="AG7" s="760"/>
      <c r="AH7" s="760"/>
      <c r="AI7" s="760"/>
      <c r="AJ7" s="760"/>
      <c r="AK7" s="760"/>
      <c r="AL7" s="760"/>
      <c r="AM7" s="760"/>
      <c r="AN7" s="760"/>
      <c r="AO7" s="760"/>
      <c r="AP7" s="760"/>
      <c r="AQ7" s="760"/>
      <c r="AR7" s="760"/>
      <c r="AS7" s="760"/>
      <c r="AT7" s="760"/>
      <c r="AU7" s="760"/>
      <c r="AV7" s="760"/>
      <c r="AW7" s="760"/>
      <c r="AX7" s="760"/>
      <c r="AY7" s="760"/>
      <c r="AZ7" s="760"/>
      <c r="BA7" s="760"/>
      <c r="BB7" s="760"/>
      <c r="BC7" s="760"/>
      <c r="BD7" s="760"/>
      <c r="BE7" s="760"/>
      <c r="BF7" s="761"/>
      <c r="BG7" s="24"/>
      <c r="BH7" s="766" t="s">
        <v>327</v>
      </c>
      <c r="BI7" s="766"/>
      <c r="BJ7" s="766"/>
      <c r="BK7" s="766"/>
      <c r="BL7" s="766"/>
      <c r="BM7" s="766"/>
      <c r="BN7" s="766"/>
      <c r="BO7" s="766"/>
      <c r="BP7" s="766"/>
      <c r="BQ7" s="766"/>
      <c r="BR7" s="766"/>
      <c r="BS7" s="766"/>
      <c r="BT7" s="766"/>
      <c r="BU7" s="767"/>
      <c r="BV7" s="762">
        <v>3</v>
      </c>
      <c r="BW7" s="762"/>
      <c r="BX7" s="762"/>
      <c r="BY7" s="762"/>
      <c r="BZ7" s="762"/>
      <c r="CA7" s="762"/>
      <c r="CB7" s="762"/>
      <c r="CC7" s="762"/>
      <c r="CD7" s="762"/>
      <c r="CE7" s="762"/>
      <c r="CF7" s="762"/>
      <c r="CG7" s="762"/>
      <c r="CH7" s="762"/>
      <c r="CI7" s="762"/>
      <c r="CJ7" s="762"/>
      <c r="CK7" s="762"/>
      <c r="CL7" s="762">
        <v>3</v>
      </c>
      <c r="CM7" s="762"/>
      <c r="CN7" s="762"/>
      <c r="CO7" s="762"/>
      <c r="CP7" s="762"/>
      <c r="CQ7" s="762"/>
      <c r="CR7" s="762"/>
      <c r="CS7" s="762"/>
      <c r="CT7" s="762"/>
      <c r="CU7" s="762"/>
      <c r="CV7" s="762"/>
      <c r="CW7" s="762"/>
      <c r="CX7" s="762"/>
      <c r="CY7" s="762"/>
      <c r="CZ7" s="762"/>
      <c r="DA7" s="762"/>
      <c r="DB7" s="762">
        <v>3</v>
      </c>
      <c r="DC7" s="762"/>
      <c r="DD7" s="762"/>
      <c r="DE7" s="762"/>
      <c r="DF7" s="762"/>
      <c r="DG7" s="762"/>
      <c r="DH7" s="762"/>
      <c r="DI7" s="762"/>
      <c r="DJ7" s="762"/>
      <c r="DK7" s="762"/>
      <c r="DL7" s="762"/>
      <c r="DM7" s="762"/>
      <c r="DN7" s="762"/>
      <c r="DO7" s="762"/>
      <c r="DP7" s="762"/>
      <c r="DQ7" s="762"/>
    </row>
    <row r="8" spans="1:121" s="23" customFormat="1">
      <c r="A8" s="747" t="s">
        <v>19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328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22"/>
      <c r="BH8" s="992"/>
      <c r="BI8" s="992"/>
      <c r="BJ8" s="992"/>
      <c r="BK8" s="992"/>
      <c r="BL8" s="992"/>
      <c r="BM8" s="992"/>
      <c r="BN8" s="992"/>
      <c r="BO8" s="992"/>
      <c r="BP8" s="992"/>
      <c r="BQ8" s="992"/>
      <c r="BR8" s="992"/>
      <c r="BS8" s="992"/>
      <c r="BT8" s="992"/>
      <c r="BU8" s="993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  <c r="DB8" s="668"/>
      <c r="DC8" s="668"/>
      <c r="DD8" s="668"/>
      <c r="DE8" s="668"/>
      <c r="DF8" s="668"/>
      <c r="DG8" s="668"/>
      <c r="DH8" s="668"/>
      <c r="DI8" s="668"/>
      <c r="DJ8" s="668"/>
      <c r="DK8" s="668"/>
      <c r="DL8" s="668"/>
      <c r="DM8" s="668"/>
      <c r="DN8" s="668"/>
      <c r="DO8" s="668"/>
      <c r="DP8" s="668"/>
      <c r="DQ8" s="668"/>
    </row>
    <row r="9" spans="1:121" s="23" customFormat="1">
      <c r="A9" s="747" t="s">
        <v>20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329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22"/>
      <c r="BH9" s="992" t="s">
        <v>330</v>
      </c>
      <c r="BI9" s="992"/>
      <c r="BJ9" s="992"/>
      <c r="BK9" s="992"/>
      <c r="BL9" s="992"/>
      <c r="BM9" s="992"/>
      <c r="BN9" s="992"/>
      <c r="BO9" s="992"/>
      <c r="BP9" s="992"/>
      <c r="BQ9" s="992"/>
      <c r="BR9" s="992"/>
      <c r="BS9" s="992"/>
      <c r="BT9" s="992"/>
      <c r="BU9" s="993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668"/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</row>
    <row r="10" spans="1:121" s="23" customFormat="1">
      <c r="A10" s="747" t="s">
        <v>20</v>
      </c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331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22"/>
      <c r="BH10" s="992"/>
      <c r="BI10" s="992"/>
      <c r="BJ10" s="992"/>
      <c r="BK10" s="992"/>
      <c r="BL10" s="992"/>
      <c r="BM10" s="992"/>
      <c r="BN10" s="992"/>
      <c r="BO10" s="992"/>
      <c r="BP10" s="992"/>
      <c r="BQ10" s="992"/>
      <c r="BR10" s="992"/>
      <c r="BS10" s="992"/>
      <c r="BT10" s="992"/>
      <c r="BU10" s="993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668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</row>
    <row r="11" spans="1:121" s="25" customFormat="1" ht="30" customHeight="1">
      <c r="A11" s="759" t="s">
        <v>148</v>
      </c>
      <c r="B11" s="759"/>
      <c r="C11" s="759"/>
      <c r="D11" s="759"/>
      <c r="E11" s="759"/>
      <c r="F11" s="759"/>
      <c r="G11" s="759"/>
      <c r="H11" s="759"/>
      <c r="I11" s="759"/>
      <c r="J11" s="24"/>
      <c r="K11" s="760" t="s">
        <v>332</v>
      </c>
      <c r="L11" s="760"/>
      <c r="M11" s="760"/>
      <c r="N11" s="760"/>
      <c r="O11" s="760"/>
      <c r="P11" s="760"/>
      <c r="Q11" s="760"/>
      <c r="R11" s="760"/>
      <c r="S11" s="760"/>
      <c r="T11" s="760"/>
      <c r="U11" s="760"/>
      <c r="V11" s="760"/>
      <c r="W11" s="760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60"/>
      <c r="AK11" s="760"/>
      <c r="AL11" s="760"/>
      <c r="AM11" s="760"/>
      <c r="AN11" s="760"/>
      <c r="AO11" s="760"/>
      <c r="AP11" s="760"/>
      <c r="AQ11" s="760"/>
      <c r="AR11" s="760"/>
      <c r="AS11" s="760"/>
      <c r="AT11" s="760"/>
      <c r="AU11" s="760"/>
      <c r="AV11" s="760"/>
      <c r="AW11" s="760"/>
      <c r="AX11" s="760"/>
      <c r="AY11" s="760"/>
      <c r="AZ11" s="760"/>
      <c r="BA11" s="760"/>
      <c r="BB11" s="760"/>
      <c r="BC11" s="760"/>
      <c r="BD11" s="760"/>
      <c r="BE11" s="760"/>
      <c r="BF11" s="761"/>
      <c r="BG11" s="24"/>
      <c r="BH11" s="766" t="s">
        <v>330</v>
      </c>
      <c r="BI11" s="766"/>
      <c r="BJ11" s="766"/>
      <c r="BK11" s="766"/>
      <c r="BL11" s="766"/>
      <c r="BM11" s="766"/>
      <c r="BN11" s="766"/>
      <c r="BO11" s="766"/>
      <c r="BP11" s="766"/>
      <c r="BQ11" s="766"/>
      <c r="BR11" s="766"/>
      <c r="BS11" s="766"/>
      <c r="BT11" s="766"/>
      <c r="BU11" s="767"/>
      <c r="BV11" s="704">
        <f>BV10*BV9</f>
        <v>0</v>
      </c>
      <c r="BW11" s="704"/>
      <c r="BX11" s="704"/>
      <c r="BY11" s="704"/>
      <c r="BZ11" s="704"/>
      <c r="CA11" s="704"/>
      <c r="CB11" s="704"/>
      <c r="CC11" s="704"/>
      <c r="CD11" s="704"/>
      <c r="CE11" s="704"/>
      <c r="CF11" s="704"/>
      <c r="CG11" s="704"/>
      <c r="CH11" s="704"/>
      <c r="CI11" s="704"/>
      <c r="CJ11" s="704"/>
      <c r="CK11" s="704"/>
      <c r="CL11" s="704">
        <f>CL10*CL9</f>
        <v>0</v>
      </c>
      <c r="CM11" s="704"/>
      <c r="CN11" s="704"/>
      <c r="CO11" s="704"/>
      <c r="CP11" s="704"/>
      <c r="CQ11" s="704"/>
      <c r="CR11" s="704"/>
      <c r="CS11" s="704"/>
      <c r="CT11" s="704"/>
      <c r="CU11" s="704"/>
      <c r="CV11" s="704"/>
      <c r="CW11" s="704"/>
      <c r="CX11" s="704"/>
      <c r="CY11" s="704"/>
      <c r="CZ11" s="704"/>
      <c r="DA11" s="704"/>
      <c r="DB11" s="704">
        <f>DB10*DB9</f>
        <v>0</v>
      </c>
      <c r="DC11" s="704"/>
      <c r="DD11" s="704"/>
      <c r="DE11" s="704"/>
      <c r="DF11" s="704"/>
      <c r="DG11" s="704"/>
      <c r="DH11" s="704"/>
      <c r="DI11" s="704"/>
      <c r="DJ11" s="704"/>
      <c r="DK11" s="704"/>
      <c r="DL11" s="704"/>
      <c r="DM11" s="704"/>
      <c r="DN11" s="704"/>
      <c r="DO11" s="704"/>
      <c r="DP11" s="704"/>
      <c r="DQ11" s="704"/>
    </row>
    <row r="12" spans="1:121" s="23" customFormat="1">
      <c r="A12" s="747" t="s">
        <v>273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333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22"/>
      <c r="BH12" s="992"/>
      <c r="BI12" s="992"/>
      <c r="BJ12" s="992"/>
      <c r="BK12" s="992"/>
      <c r="BL12" s="992"/>
      <c r="BM12" s="992"/>
      <c r="BN12" s="992"/>
      <c r="BO12" s="992"/>
      <c r="BP12" s="992"/>
      <c r="BQ12" s="992"/>
      <c r="BR12" s="992"/>
      <c r="BS12" s="992"/>
      <c r="BT12" s="992"/>
      <c r="BU12" s="993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  <c r="DB12" s="668"/>
      <c r="DC12" s="668"/>
      <c r="DD12" s="668"/>
      <c r="DE12" s="668"/>
      <c r="DF12" s="668"/>
      <c r="DG12" s="668"/>
      <c r="DH12" s="668"/>
      <c r="DI12" s="668"/>
      <c r="DJ12" s="668"/>
      <c r="DK12" s="668"/>
      <c r="DL12" s="668"/>
      <c r="DM12" s="668"/>
      <c r="DN12" s="668"/>
      <c r="DO12" s="668"/>
      <c r="DP12" s="668"/>
      <c r="DQ12" s="668"/>
    </row>
    <row r="13" spans="1:121" s="23" customFormat="1" ht="30" customHeight="1">
      <c r="A13" s="747" t="s">
        <v>274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334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22"/>
      <c r="BH13" s="992"/>
      <c r="BI13" s="992"/>
      <c r="BJ13" s="992"/>
      <c r="BK13" s="992"/>
      <c r="BL13" s="992"/>
      <c r="BM13" s="992"/>
      <c r="BN13" s="992"/>
      <c r="BO13" s="992"/>
      <c r="BP13" s="992"/>
      <c r="BQ13" s="992"/>
      <c r="BR13" s="992"/>
      <c r="BS13" s="992"/>
      <c r="BT13" s="992"/>
      <c r="BU13" s="993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  <c r="DB13" s="668"/>
      <c r="DC13" s="668"/>
      <c r="DD13" s="668"/>
      <c r="DE13" s="668"/>
      <c r="DF13" s="668"/>
      <c r="DG13" s="668"/>
      <c r="DH13" s="668"/>
      <c r="DI13" s="668"/>
      <c r="DJ13" s="668"/>
      <c r="DK13" s="668"/>
      <c r="DL13" s="668"/>
      <c r="DM13" s="668"/>
      <c r="DN13" s="668"/>
      <c r="DO13" s="668"/>
      <c r="DP13" s="668"/>
      <c r="DQ13" s="668"/>
    </row>
    <row r="14" spans="1:121" s="23" customFormat="1" ht="30" customHeight="1">
      <c r="A14" s="759" t="s">
        <v>335</v>
      </c>
      <c r="B14" s="759"/>
      <c r="C14" s="759"/>
      <c r="D14" s="759"/>
      <c r="E14" s="759"/>
      <c r="F14" s="759"/>
      <c r="G14" s="759"/>
      <c r="H14" s="759"/>
      <c r="I14" s="759"/>
      <c r="J14" s="24"/>
      <c r="K14" s="760" t="s">
        <v>371</v>
      </c>
      <c r="L14" s="760"/>
      <c r="M14" s="760"/>
      <c r="N14" s="760"/>
      <c r="O14" s="760"/>
      <c r="P14" s="760"/>
      <c r="Q14" s="760"/>
      <c r="R14" s="760"/>
      <c r="S14" s="760"/>
      <c r="T14" s="760"/>
      <c r="U14" s="760"/>
      <c r="V14" s="760"/>
      <c r="W14" s="760"/>
      <c r="X14" s="760"/>
      <c r="Y14" s="760"/>
      <c r="Z14" s="760"/>
      <c r="AA14" s="760"/>
      <c r="AB14" s="760"/>
      <c r="AC14" s="760"/>
      <c r="AD14" s="760"/>
      <c r="AE14" s="760"/>
      <c r="AF14" s="760"/>
      <c r="AG14" s="760"/>
      <c r="AH14" s="760"/>
      <c r="AI14" s="760"/>
      <c r="AJ14" s="760"/>
      <c r="AK14" s="760"/>
      <c r="AL14" s="760"/>
      <c r="AM14" s="760"/>
      <c r="AN14" s="760"/>
      <c r="AO14" s="760"/>
      <c r="AP14" s="760"/>
      <c r="AQ14" s="760"/>
      <c r="AR14" s="760"/>
      <c r="AS14" s="760"/>
      <c r="AT14" s="760"/>
      <c r="AU14" s="760"/>
      <c r="AV14" s="760"/>
      <c r="AW14" s="760"/>
      <c r="AX14" s="760"/>
      <c r="AY14" s="760"/>
      <c r="AZ14" s="760"/>
      <c r="BA14" s="760"/>
      <c r="BB14" s="760"/>
      <c r="BC14" s="760"/>
      <c r="BD14" s="760"/>
      <c r="BE14" s="760"/>
      <c r="BF14" s="761"/>
      <c r="BG14" s="24"/>
      <c r="BH14" s="766" t="s">
        <v>330</v>
      </c>
      <c r="BI14" s="766"/>
      <c r="BJ14" s="766"/>
      <c r="BK14" s="766"/>
      <c r="BL14" s="766"/>
      <c r="BM14" s="766"/>
      <c r="BN14" s="766"/>
      <c r="BO14" s="766"/>
      <c r="BP14" s="766"/>
      <c r="BQ14" s="766"/>
      <c r="BR14" s="766"/>
      <c r="BS14" s="766"/>
      <c r="BT14" s="766"/>
      <c r="BU14" s="767"/>
      <c r="BV14" s="762">
        <f>BV11*BV13</f>
        <v>0</v>
      </c>
      <c r="BW14" s="762"/>
      <c r="BX14" s="762"/>
      <c r="BY14" s="762"/>
      <c r="BZ14" s="762"/>
      <c r="CA14" s="762"/>
      <c r="CB14" s="762"/>
      <c r="CC14" s="762"/>
      <c r="CD14" s="762"/>
      <c r="CE14" s="762"/>
      <c r="CF14" s="762"/>
      <c r="CG14" s="762"/>
      <c r="CH14" s="762"/>
      <c r="CI14" s="762"/>
      <c r="CJ14" s="762"/>
      <c r="CK14" s="762"/>
      <c r="CL14" s="762">
        <f>CL11*CL13</f>
        <v>0</v>
      </c>
      <c r="CM14" s="762"/>
      <c r="CN14" s="762"/>
      <c r="CO14" s="762"/>
      <c r="CP14" s="762"/>
      <c r="CQ14" s="762"/>
      <c r="CR14" s="762"/>
      <c r="CS14" s="762"/>
      <c r="CT14" s="762"/>
      <c r="CU14" s="762"/>
      <c r="CV14" s="762"/>
      <c r="CW14" s="762"/>
      <c r="CX14" s="762"/>
      <c r="CY14" s="762"/>
      <c r="CZ14" s="762"/>
      <c r="DA14" s="762"/>
      <c r="DB14" s="762">
        <f>DB11*DB13</f>
        <v>0</v>
      </c>
      <c r="DC14" s="762"/>
      <c r="DD14" s="762"/>
      <c r="DE14" s="762"/>
      <c r="DF14" s="762"/>
      <c r="DG14" s="762"/>
      <c r="DH14" s="762"/>
      <c r="DI14" s="762"/>
      <c r="DJ14" s="762"/>
      <c r="DK14" s="762"/>
      <c r="DL14" s="762"/>
      <c r="DM14" s="762"/>
      <c r="DN14" s="762"/>
      <c r="DO14" s="762"/>
      <c r="DP14" s="762"/>
      <c r="DQ14" s="762"/>
    </row>
    <row r="15" spans="1:121" s="23" customFormat="1" ht="30" customHeight="1">
      <c r="A15" s="747" t="s">
        <v>337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338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22"/>
      <c r="BH15" s="992"/>
      <c r="BI15" s="992"/>
      <c r="BJ15" s="992"/>
      <c r="BK15" s="992"/>
      <c r="BL15" s="992"/>
      <c r="BM15" s="992"/>
      <c r="BN15" s="992"/>
      <c r="BO15" s="992"/>
      <c r="BP15" s="992"/>
      <c r="BQ15" s="992"/>
      <c r="BR15" s="992"/>
      <c r="BS15" s="992"/>
      <c r="BT15" s="992"/>
      <c r="BU15" s="993"/>
      <c r="BV15" s="1016"/>
      <c r="BW15" s="1016"/>
      <c r="BX15" s="1016"/>
      <c r="BY15" s="1016"/>
      <c r="BZ15" s="1016"/>
      <c r="CA15" s="1016"/>
      <c r="CB15" s="1016"/>
      <c r="CC15" s="1016"/>
      <c r="CD15" s="1016"/>
      <c r="CE15" s="1016"/>
      <c r="CF15" s="1016"/>
      <c r="CG15" s="1016"/>
      <c r="CH15" s="1016"/>
      <c r="CI15" s="1016"/>
      <c r="CJ15" s="1016"/>
      <c r="CK15" s="1016"/>
      <c r="CL15" s="1016"/>
      <c r="CM15" s="1016"/>
      <c r="CN15" s="1016"/>
      <c r="CO15" s="1016"/>
      <c r="CP15" s="1016"/>
      <c r="CQ15" s="1016"/>
      <c r="CR15" s="1016"/>
      <c r="CS15" s="1016"/>
      <c r="CT15" s="1016"/>
      <c r="CU15" s="1016"/>
      <c r="CV15" s="1016"/>
      <c r="CW15" s="1016"/>
      <c r="CX15" s="1016"/>
      <c r="CY15" s="1016"/>
      <c r="CZ15" s="1016"/>
      <c r="DA15" s="1016"/>
      <c r="DB15" s="1016"/>
      <c r="DC15" s="1016"/>
      <c r="DD15" s="1016"/>
      <c r="DE15" s="1016"/>
      <c r="DF15" s="1016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</row>
    <row r="16" spans="1:121" s="23" customFormat="1">
      <c r="A16" s="747"/>
      <c r="B16" s="747"/>
      <c r="C16" s="747"/>
      <c r="D16" s="747"/>
      <c r="E16" s="747"/>
      <c r="F16" s="747"/>
      <c r="G16" s="747"/>
      <c r="H16" s="747"/>
      <c r="I16" s="747"/>
      <c r="J16" s="22"/>
      <c r="K16" s="1026" t="s">
        <v>339</v>
      </c>
      <c r="L16" s="1026"/>
      <c r="M16" s="1026"/>
      <c r="N16" s="1026"/>
      <c r="O16" s="1026"/>
      <c r="P16" s="1026"/>
      <c r="Q16" s="1026"/>
      <c r="R16" s="1026"/>
      <c r="S16" s="1026"/>
      <c r="T16" s="1026"/>
      <c r="U16" s="1026"/>
      <c r="V16" s="1026"/>
      <c r="W16" s="1026"/>
      <c r="X16" s="1026"/>
      <c r="Y16" s="1026"/>
      <c r="Z16" s="1026"/>
      <c r="AA16" s="1026"/>
      <c r="AB16" s="1026"/>
      <c r="AC16" s="1026"/>
      <c r="AD16" s="1026"/>
      <c r="AE16" s="1026"/>
      <c r="AF16" s="1026"/>
      <c r="AG16" s="1026"/>
      <c r="AH16" s="1026"/>
      <c r="AI16" s="1026"/>
      <c r="AJ16" s="1026"/>
      <c r="AK16" s="1026"/>
      <c r="AL16" s="1026"/>
      <c r="AM16" s="1026"/>
      <c r="AN16" s="1026"/>
      <c r="AO16" s="1026"/>
      <c r="AP16" s="1026"/>
      <c r="AQ16" s="1026"/>
      <c r="AR16" s="1026"/>
      <c r="AS16" s="1026"/>
      <c r="AT16" s="1026"/>
      <c r="AU16" s="1026"/>
      <c r="AV16" s="1026"/>
      <c r="AW16" s="1026"/>
      <c r="AX16" s="1026"/>
      <c r="AY16" s="1026"/>
      <c r="AZ16" s="1026"/>
      <c r="BA16" s="1026"/>
      <c r="BB16" s="1026"/>
      <c r="BC16" s="1026"/>
      <c r="BD16" s="1026"/>
      <c r="BE16" s="1026"/>
      <c r="BF16" s="1027"/>
      <c r="BG16" s="22"/>
      <c r="BH16" s="992" t="s">
        <v>147</v>
      </c>
      <c r="BI16" s="992"/>
      <c r="BJ16" s="992"/>
      <c r="BK16" s="992"/>
      <c r="BL16" s="992"/>
      <c r="BM16" s="992"/>
      <c r="BN16" s="992"/>
      <c r="BO16" s="992"/>
      <c r="BP16" s="992"/>
      <c r="BQ16" s="992"/>
      <c r="BR16" s="992"/>
      <c r="BS16" s="992"/>
      <c r="BT16" s="992"/>
      <c r="BU16" s="993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  <c r="DB16" s="668"/>
      <c r="DC16" s="668"/>
      <c r="DD16" s="668"/>
      <c r="DE16" s="668"/>
      <c r="DF16" s="668"/>
      <c r="DG16" s="668"/>
      <c r="DH16" s="668"/>
      <c r="DI16" s="668"/>
      <c r="DJ16" s="668"/>
      <c r="DK16" s="668"/>
      <c r="DL16" s="668"/>
      <c r="DM16" s="668"/>
      <c r="DN16" s="668"/>
      <c r="DO16" s="668"/>
      <c r="DP16" s="668"/>
      <c r="DQ16" s="668"/>
    </row>
    <row r="17" spans="1:121" s="23" customFormat="1">
      <c r="A17" s="747"/>
      <c r="B17" s="747"/>
      <c r="C17" s="747"/>
      <c r="D17" s="747"/>
      <c r="E17" s="747"/>
      <c r="F17" s="747"/>
      <c r="G17" s="747"/>
      <c r="H17" s="747"/>
      <c r="I17" s="747"/>
      <c r="J17" s="22"/>
      <c r="K17" s="1026" t="s">
        <v>340</v>
      </c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1026"/>
      <c r="AL17" s="1026"/>
      <c r="AM17" s="1026"/>
      <c r="AN17" s="1026"/>
      <c r="AO17" s="1026"/>
      <c r="AP17" s="1026"/>
      <c r="AQ17" s="1026"/>
      <c r="AR17" s="1026"/>
      <c r="AS17" s="1026"/>
      <c r="AT17" s="1026"/>
      <c r="AU17" s="1026"/>
      <c r="AV17" s="1026"/>
      <c r="AW17" s="1026"/>
      <c r="AX17" s="1026"/>
      <c r="AY17" s="1026"/>
      <c r="AZ17" s="1026"/>
      <c r="BA17" s="1026"/>
      <c r="BB17" s="1026"/>
      <c r="BC17" s="1026"/>
      <c r="BD17" s="1026"/>
      <c r="BE17" s="1026"/>
      <c r="BF17" s="1027"/>
      <c r="BG17" s="22"/>
      <c r="BH17" s="992" t="s">
        <v>330</v>
      </c>
      <c r="BI17" s="992"/>
      <c r="BJ17" s="992"/>
      <c r="BK17" s="992"/>
      <c r="BL17" s="992"/>
      <c r="BM17" s="992"/>
      <c r="BN17" s="992"/>
      <c r="BO17" s="992"/>
      <c r="BP17" s="992"/>
      <c r="BQ17" s="992"/>
      <c r="BR17" s="992"/>
      <c r="BS17" s="992"/>
      <c r="BT17" s="992"/>
      <c r="BU17" s="993"/>
      <c r="BV17" s="668">
        <f>BV14*BV16/100</f>
        <v>0</v>
      </c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>
        <f>CL14*CL16/100</f>
        <v>0</v>
      </c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  <c r="DB17" s="668">
        <f>DB14*DB16/100</f>
        <v>0</v>
      </c>
      <c r="DC17" s="668"/>
      <c r="DD17" s="668"/>
      <c r="DE17" s="668"/>
      <c r="DF17" s="668"/>
      <c r="DG17" s="668"/>
      <c r="DH17" s="668"/>
      <c r="DI17" s="668"/>
      <c r="DJ17" s="668"/>
      <c r="DK17" s="668"/>
      <c r="DL17" s="668"/>
      <c r="DM17" s="668"/>
      <c r="DN17" s="668"/>
      <c r="DO17" s="668"/>
      <c r="DP17" s="668"/>
      <c r="DQ17" s="668"/>
    </row>
    <row r="18" spans="1:121" s="23" customFormat="1">
      <c r="A18" s="747" t="s">
        <v>341</v>
      </c>
      <c r="B18" s="747"/>
      <c r="C18" s="747"/>
      <c r="D18" s="747"/>
      <c r="E18" s="747"/>
      <c r="F18" s="747"/>
      <c r="G18" s="747"/>
      <c r="H18" s="747"/>
      <c r="I18" s="747"/>
      <c r="J18" s="22"/>
      <c r="K18" s="750" t="s">
        <v>342</v>
      </c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  <c r="AA18" s="750"/>
      <c r="AB18" s="750"/>
      <c r="AC18" s="750"/>
      <c r="AD18" s="750"/>
      <c r="AE18" s="750"/>
      <c r="AF18" s="750"/>
      <c r="AG18" s="750"/>
      <c r="AH18" s="750"/>
      <c r="AI18" s="750"/>
      <c r="AJ18" s="750"/>
      <c r="AK18" s="750"/>
      <c r="AL18" s="750"/>
      <c r="AM18" s="750"/>
      <c r="AN18" s="750"/>
      <c r="AO18" s="750"/>
      <c r="AP18" s="750"/>
      <c r="AQ18" s="750"/>
      <c r="AR18" s="750"/>
      <c r="AS18" s="750"/>
      <c r="AT18" s="750"/>
      <c r="AU18" s="750"/>
      <c r="AV18" s="750"/>
      <c r="AW18" s="750"/>
      <c r="AX18" s="750"/>
      <c r="AY18" s="750"/>
      <c r="AZ18" s="750"/>
      <c r="BA18" s="750"/>
      <c r="BB18" s="750"/>
      <c r="BC18" s="750"/>
      <c r="BD18" s="750"/>
      <c r="BE18" s="750"/>
      <c r="BF18" s="751"/>
      <c r="BG18" s="22"/>
      <c r="BH18" s="992"/>
      <c r="BI18" s="992"/>
      <c r="BJ18" s="992"/>
      <c r="BK18" s="992"/>
      <c r="BL18" s="992"/>
      <c r="BM18" s="992"/>
      <c r="BN18" s="992"/>
      <c r="BO18" s="992"/>
      <c r="BP18" s="992"/>
      <c r="BQ18" s="992"/>
      <c r="BR18" s="992"/>
      <c r="BS18" s="992"/>
      <c r="BT18" s="992"/>
      <c r="BU18" s="993"/>
      <c r="BV18" s="1016"/>
      <c r="BW18" s="1016"/>
      <c r="BX18" s="1016"/>
      <c r="BY18" s="1016"/>
      <c r="BZ18" s="1016"/>
      <c r="CA18" s="1016"/>
      <c r="CB18" s="1016"/>
      <c r="CC18" s="1016"/>
      <c r="CD18" s="1016"/>
      <c r="CE18" s="1016"/>
      <c r="CF18" s="1016"/>
      <c r="CG18" s="1016"/>
      <c r="CH18" s="1016"/>
      <c r="CI18" s="1016"/>
      <c r="CJ18" s="1016"/>
      <c r="CK18" s="1016"/>
      <c r="CL18" s="1016"/>
      <c r="CM18" s="1016"/>
      <c r="CN18" s="1016"/>
      <c r="CO18" s="1016"/>
      <c r="CP18" s="1016"/>
      <c r="CQ18" s="1016"/>
      <c r="CR18" s="1016"/>
      <c r="CS18" s="1016"/>
      <c r="CT18" s="1016"/>
      <c r="CU18" s="1016"/>
      <c r="CV18" s="1016"/>
      <c r="CW18" s="1016"/>
      <c r="CX18" s="1016"/>
      <c r="CY18" s="1016"/>
      <c r="CZ18" s="1016"/>
      <c r="DA18" s="1016"/>
      <c r="DB18" s="1016"/>
      <c r="DC18" s="1016"/>
      <c r="DD18" s="1016"/>
      <c r="DE18" s="1016"/>
      <c r="DF18" s="1016"/>
      <c r="DG18" s="1016"/>
      <c r="DH18" s="1016"/>
      <c r="DI18" s="1016"/>
      <c r="DJ18" s="1016"/>
      <c r="DK18" s="1016"/>
      <c r="DL18" s="1016"/>
      <c r="DM18" s="1016"/>
      <c r="DN18" s="1016"/>
      <c r="DO18" s="1016"/>
      <c r="DP18" s="1016"/>
      <c r="DQ18" s="1016"/>
    </row>
    <row r="19" spans="1:121" s="23" customFormat="1">
      <c r="A19" s="747"/>
      <c r="B19" s="747"/>
      <c r="C19" s="747"/>
      <c r="D19" s="747"/>
      <c r="E19" s="747"/>
      <c r="F19" s="747"/>
      <c r="G19" s="747"/>
      <c r="H19" s="747"/>
      <c r="I19" s="747"/>
      <c r="J19" s="22"/>
      <c r="K19" s="1026" t="s">
        <v>339</v>
      </c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26"/>
      <c r="AX19" s="1026"/>
      <c r="AY19" s="1026"/>
      <c r="AZ19" s="1026"/>
      <c r="BA19" s="1026"/>
      <c r="BB19" s="1026"/>
      <c r="BC19" s="1026"/>
      <c r="BD19" s="1026"/>
      <c r="BE19" s="1026"/>
      <c r="BF19" s="1027"/>
      <c r="BG19" s="22"/>
      <c r="BH19" s="992" t="s">
        <v>147</v>
      </c>
      <c r="BI19" s="992"/>
      <c r="BJ19" s="992"/>
      <c r="BK19" s="992"/>
      <c r="BL19" s="992"/>
      <c r="BM19" s="992"/>
      <c r="BN19" s="992"/>
      <c r="BO19" s="992"/>
      <c r="BP19" s="992"/>
      <c r="BQ19" s="992"/>
      <c r="BR19" s="992"/>
      <c r="BS19" s="992"/>
      <c r="BT19" s="992"/>
      <c r="BU19" s="993"/>
      <c r="BV19" s="668"/>
      <c r="BW19" s="668"/>
      <c r="BX19" s="668"/>
      <c r="BY19" s="668"/>
      <c r="BZ19" s="668"/>
      <c r="CA19" s="668"/>
      <c r="CB19" s="668"/>
      <c r="CC19" s="668"/>
      <c r="CD19" s="668"/>
      <c r="CE19" s="668"/>
      <c r="CF19" s="668"/>
      <c r="CG19" s="668"/>
      <c r="CH19" s="668"/>
      <c r="CI19" s="668"/>
      <c r="CJ19" s="668"/>
      <c r="CK19" s="668"/>
      <c r="CL19" s="668"/>
      <c r="CM19" s="668"/>
      <c r="CN19" s="668"/>
      <c r="CO19" s="668"/>
      <c r="CP19" s="668"/>
      <c r="CQ19" s="668"/>
      <c r="CR19" s="668"/>
      <c r="CS19" s="668"/>
      <c r="CT19" s="668"/>
      <c r="CU19" s="668"/>
      <c r="CV19" s="668"/>
      <c r="CW19" s="668"/>
      <c r="CX19" s="668"/>
      <c r="CY19" s="668"/>
      <c r="CZ19" s="668"/>
      <c r="DA19" s="668"/>
      <c r="DB19" s="668"/>
      <c r="DC19" s="668"/>
      <c r="DD19" s="668"/>
      <c r="DE19" s="668"/>
      <c r="DF19" s="668"/>
      <c r="DG19" s="668"/>
      <c r="DH19" s="668"/>
      <c r="DI19" s="668"/>
      <c r="DJ19" s="668"/>
      <c r="DK19" s="668"/>
      <c r="DL19" s="668"/>
      <c r="DM19" s="668"/>
      <c r="DN19" s="668"/>
      <c r="DO19" s="668"/>
      <c r="DP19" s="668"/>
      <c r="DQ19" s="668"/>
    </row>
    <row r="20" spans="1:121" s="23" customFormat="1">
      <c r="A20" s="747"/>
      <c r="B20" s="747"/>
      <c r="C20" s="747"/>
      <c r="D20" s="747"/>
      <c r="E20" s="747"/>
      <c r="F20" s="747"/>
      <c r="G20" s="747"/>
      <c r="H20" s="747"/>
      <c r="I20" s="747"/>
      <c r="J20" s="22"/>
      <c r="K20" s="1026" t="s">
        <v>340</v>
      </c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26"/>
      <c r="AX20" s="1026"/>
      <c r="AY20" s="1026"/>
      <c r="AZ20" s="1026"/>
      <c r="BA20" s="1026"/>
      <c r="BB20" s="1026"/>
      <c r="BC20" s="1026"/>
      <c r="BD20" s="1026"/>
      <c r="BE20" s="1026"/>
      <c r="BF20" s="1027"/>
      <c r="BG20" s="22"/>
      <c r="BH20" s="992" t="s">
        <v>330</v>
      </c>
      <c r="BI20" s="992"/>
      <c r="BJ20" s="992"/>
      <c r="BK20" s="992"/>
      <c r="BL20" s="992"/>
      <c r="BM20" s="992"/>
      <c r="BN20" s="992"/>
      <c r="BO20" s="992"/>
      <c r="BP20" s="992"/>
      <c r="BQ20" s="992"/>
      <c r="BR20" s="992"/>
      <c r="BS20" s="992"/>
      <c r="BT20" s="992"/>
      <c r="BU20" s="993"/>
      <c r="BV20" s="668">
        <f>BV19*BV14/100</f>
        <v>0</v>
      </c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>
        <f>CL19*CL14/100</f>
        <v>0</v>
      </c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668">
        <f>DB19*DB14/100</f>
        <v>0</v>
      </c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</row>
    <row r="21" spans="1:121" s="23" customFormat="1">
      <c r="A21" s="747" t="s">
        <v>343</v>
      </c>
      <c r="B21" s="747"/>
      <c r="C21" s="747"/>
      <c r="D21" s="747"/>
      <c r="E21" s="747"/>
      <c r="F21" s="747"/>
      <c r="G21" s="747"/>
      <c r="H21" s="747"/>
      <c r="I21" s="747"/>
      <c r="J21" s="22"/>
      <c r="K21" s="750" t="s">
        <v>344</v>
      </c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1"/>
      <c r="BG21" s="22"/>
      <c r="BH21" s="992"/>
      <c r="BI21" s="992"/>
      <c r="BJ21" s="992"/>
      <c r="BK21" s="992"/>
      <c r="BL21" s="992"/>
      <c r="BM21" s="992"/>
      <c r="BN21" s="992"/>
      <c r="BO21" s="992"/>
      <c r="BP21" s="992"/>
      <c r="BQ21" s="992"/>
      <c r="BR21" s="992"/>
      <c r="BS21" s="992"/>
      <c r="BT21" s="992"/>
      <c r="BU21" s="993"/>
      <c r="BV21" s="1016"/>
      <c r="BW21" s="1016"/>
      <c r="BX21" s="1016"/>
      <c r="BY21" s="1016"/>
      <c r="BZ21" s="1016"/>
      <c r="CA21" s="1016"/>
      <c r="CB21" s="1016"/>
      <c r="CC21" s="1016"/>
      <c r="CD21" s="1016"/>
      <c r="CE21" s="1016"/>
      <c r="CF21" s="1016"/>
      <c r="CG21" s="1016"/>
      <c r="CH21" s="1016"/>
      <c r="CI21" s="1016"/>
      <c r="CJ21" s="1016"/>
      <c r="CK21" s="1016"/>
      <c r="CL21" s="1016"/>
      <c r="CM21" s="1016"/>
      <c r="CN21" s="1016"/>
      <c r="CO21" s="1016"/>
      <c r="CP21" s="1016"/>
      <c r="CQ21" s="1016"/>
      <c r="CR21" s="1016"/>
      <c r="CS21" s="1016"/>
      <c r="CT21" s="1016"/>
      <c r="CU21" s="1016"/>
      <c r="CV21" s="1016"/>
      <c r="CW21" s="1016"/>
      <c r="CX21" s="1016"/>
      <c r="CY21" s="1016"/>
      <c r="CZ21" s="1016"/>
      <c r="DA21" s="1016"/>
      <c r="DB21" s="1016"/>
      <c r="DC21" s="1016"/>
      <c r="DD21" s="1016"/>
      <c r="DE21" s="1016"/>
      <c r="DF21" s="1016"/>
      <c r="DG21" s="1016"/>
      <c r="DH21" s="1016"/>
      <c r="DI21" s="1016"/>
      <c r="DJ21" s="1016"/>
      <c r="DK21" s="1016"/>
      <c r="DL21" s="1016"/>
      <c r="DM21" s="1016"/>
      <c r="DN21" s="1016"/>
      <c r="DO21" s="1016"/>
      <c r="DP21" s="1016"/>
      <c r="DQ21" s="1016"/>
    </row>
    <row r="22" spans="1:121" s="23" customFormat="1">
      <c r="A22" s="747"/>
      <c r="B22" s="747"/>
      <c r="C22" s="747"/>
      <c r="D22" s="747"/>
      <c r="E22" s="747"/>
      <c r="F22" s="747"/>
      <c r="G22" s="747"/>
      <c r="H22" s="747"/>
      <c r="I22" s="747"/>
      <c r="J22" s="22"/>
      <c r="K22" s="1026" t="s">
        <v>339</v>
      </c>
      <c r="L22" s="1026"/>
      <c r="M22" s="1026"/>
      <c r="N22" s="1026"/>
      <c r="O22" s="1026"/>
      <c r="P22" s="1026"/>
      <c r="Q22" s="1026"/>
      <c r="R22" s="1026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6"/>
      <c r="AL22" s="1026"/>
      <c r="AM22" s="1026"/>
      <c r="AN22" s="1026"/>
      <c r="AO22" s="1026"/>
      <c r="AP22" s="1026"/>
      <c r="AQ22" s="1026"/>
      <c r="AR22" s="1026"/>
      <c r="AS22" s="1026"/>
      <c r="AT22" s="1026"/>
      <c r="AU22" s="1026"/>
      <c r="AV22" s="1026"/>
      <c r="AW22" s="1026"/>
      <c r="AX22" s="1026"/>
      <c r="AY22" s="1026"/>
      <c r="AZ22" s="1026"/>
      <c r="BA22" s="1026"/>
      <c r="BB22" s="1026"/>
      <c r="BC22" s="1026"/>
      <c r="BD22" s="1026"/>
      <c r="BE22" s="1026"/>
      <c r="BF22" s="1027"/>
      <c r="BG22" s="22"/>
      <c r="BH22" s="992" t="s">
        <v>147</v>
      </c>
      <c r="BI22" s="992"/>
      <c r="BJ22" s="992"/>
      <c r="BK22" s="992"/>
      <c r="BL22" s="992"/>
      <c r="BM22" s="992"/>
      <c r="BN22" s="992"/>
      <c r="BO22" s="992"/>
      <c r="BP22" s="992"/>
      <c r="BQ22" s="992"/>
      <c r="BR22" s="992"/>
      <c r="BS22" s="992"/>
      <c r="BT22" s="992"/>
      <c r="BU22" s="993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668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</row>
    <row r="23" spans="1:121" s="23" customFormat="1">
      <c r="A23" s="747"/>
      <c r="B23" s="747"/>
      <c r="C23" s="747"/>
      <c r="D23" s="747"/>
      <c r="E23" s="747"/>
      <c r="F23" s="747"/>
      <c r="G23" s="747"/>
      <c r="H23" s="747"/>
      <c r="I23" s="747"/>
      <c r="J23" s="22"/>
      <c r="K23" s="1026" t="s">
        <v>340</v>
      </c>
      <c r="L23" s="1026"/>
      <c r="M23" s="1026"/>
      <c r="N23" s="1026"/>
      <c r="O23" s="1026"/>
      <c r="P23" s="1026"/>
      <c r="Q23" s="1026"/>
      <c r="R23" s="1026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6"/>
      <c r="AL23" s="1026"/>
      <c r="AM23" s="1026"/>
      <c r="AN23" s="1026"/>
      <c r="AO23" s="1026"/>
      <c r="AP23" s="1026"/>
      <c r="AQ23" s="1026"/>
      <c r="AR23" s="1026"/>
      <c r="AS23" s="1026"/>
      <c r="AT23" s="1026"/>
      <c r="AU23" s="1026"/>
      <c r="AV23" s="1026"/>
      <c r="AW23" s="1026"/>
      <c r="AX23" s="1026"/>
      <c r="AY23" s="1026"/>
      <c r="AZ23" s="1026"/>
      <c r="BA23" s="1026"/>
      <c r="BB23" s="1026"/>
      <c r="BC23" s="1026"/>
      <c r="BD23" s="1026"/>
      <c r="BE23" s="1026"/>
      <c r="BF23" s="1027"/>
      <c r="BG23" s="22"/>
      <c r="BH23" s="992" t="s">
        <v>330</v>
      </c>
      <c r="BI23" s="992"/>
      <c r="BJ23" s="992"/>
      <c r="BK23" s="992"/>
      <c r="BL23" s="992"/>
      <c r="BM23" s="992"/>
      <c r="BN23" s="992"/>
      <c r="BO23" s="992"/>
      <c r="BP23" s="992"/>
      <c r="BQ23" s="992"/>
      <c r="BR23" s="992"/>
      <c r="BS23" s="992"/>
      <c r="BT23" s="992"/>
      <c r="BU23" s="993"/>
      <c r="BV23" s="668">
        <f>BV22*BV14/100</f>
        <v>0</v>
      </c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>
        <f>CL22*CL14/100</f>
        <v>0</v>
      </c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  <c r="DB23" s="668">
        <f>DB22*DB14/100</f>
        <v>0</v>
      </c>
      <c r="DC23" s="668"/>
      <c r="DD23" s="668"/>
      <c r="DE23" s="668"/>
      <c r="DF23" s="668"/>
      <c r="DG23" s="668"/>
      <c r="DH23" s="668"/>
      <c r="DI23" s="668"/>
      <c r="DJ23" s="668"/>
      <c r="DK23" s="668"/>
      <c r="DL23" s="668"/>
      <c r="DM23" s="668"/>
      <c r="DN23" s="668"/>
      <c r="DO23" s="668"/>
      <c r="DP23" s="668"/>
      <c r="DQ23" s="668"/>
    </row>
    <row r="24" spans="1:121" s="23" customFormat="1">
      <c r="A24" s="747" t="s">
        <v>345</v>
      </c>
      <c r="B24" s="747"/>
      <c r="C24" s="747"/>
      <c r="D24" s="747"/>
      <c r="E24" s="747"/>
      <c r="F24" s="747"/>
      <c r="G24" s="747"/>
      <c r="H24" s="747"/>
      <c r="I24" s="747"/>
      <c r="J24" s="22"/>
      <c r="K24" s="750" t="s">
        <v>346</v>
      </c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1"/>
      <c r="BG24" s="22"/>
      <c r="BH24" s="992"/>
      <c r="BI24" s="992"/>
      <c r="BJ24" s="992"/>
      <c r="BK24" s="992"/>
      <c r="BL24" s="992"/>
      <c r="BM24" s="992"/>
      <c r="BN24" s="992"/>
      <c r="BO24" s="992"/>
      <c r="BP24" s="992"/>
      <c r="BQ24" s="992"/>
      <c r="BR24" s="992"/>
      <c r="BS24" s="992"/>
      <c r="BT24" s="992"/>
      <c r="BU24" s="993"/>
      <c r="BV24" s="1016"/>
      <c r="BW24" s="1016"/>
      <c r="BX24" s="1016"/>
      <c r="BY24" s="1016"/>
      <c r="BZ24" s="1016"/>
      <c r="CA24" s="1016"/>
      <c r="CB24" s="1016"/>
      <c r="CC24" s="1016"/>
      <c r="CD24" s="1016"/>
      <c r="CE24" s="1016"/>
      <c r="CF24" s="1016"/>
      <c r="CG24" s="1016"/>
      <c r="CH24" s="1016"/>
      <c r="CI24" s="1016"/>
      <c r="CJ24" s="1016"/>
      <c r="CK24" s="1016"/>
      <c r="CL24" s="1016"/>
      <c r="CM24" s="1016"/>
      <c r="CN24" s="1016"/>
      <c r="CO24" s="1016"/>
      <c r="CP24" s="1016"/>
      <c r="CQ24" s="1016"/>
      <c r="CR24" s="1016"/>
      <c r="CS24" s="1016"/>
      <c r="CT24" s="1016"/>
      <c r="CU24" s="1016"/>
      <c r="CV24" s="1016"/>
      <c r="CW24" s="1016"/>
      <c r="CX24" s="1016"/>
      <c r="CY24" s="1016"/>
      <c r="CZ24" s="1016"/>
      <c r="DA24" s="1016"/>
      <c r="DB24" s="1016"/>
      <c r="DC24" s="1016"/>
      <c r="DD24" s="1016"/>
      <c r="DE24" s="1016"/>
      <c r="DF24" s="1016"/>
      <c r="DG24" s="1016"/>
      <c r="DH24" s="1016"/>
      <c r="DI24" s="1016"/>
      <c r="DJ24" s="1016"/>
      <c r="DK24" s="1016"/>
      <c r="DL24" s="1016"/>
      <c r="DM24" s="1016"/>
      <c r="DN24" s="1016"/>
      <c r="DO24" s="1016"/>
      <c r="DP24" s="1016"/>
      <c r="DQ24" s="1016"/>
    </row>
    <row r="25" spans="1:121" s="23" customFormat="1">
      <c r="A25" s="747"/>
      <c r="B25" s="747"/>
      <c r="C25" s="747"/>
      <c r="D25" s="747"/>
      <c r="E25" s="747"/>
      <c r="F25" s="747"/>
      <c r="G25" s="747"/>
      <c r="H25" s="747"/>
      <c r="I25" s="747"/>
      <c r="J25" s="22"/>
      <c r="K25" s="1026" t="s">
        <v>339</v>
      </c>
      <c r="L25" s="1026"/>
      <c r="M25" s="1026"/>
      <c r="N25" s="1026"/>
      <c r="O25" s="1026"/>
      <c r="P25" s="1026"/>
      <c r="Q25" s="1026"/>
      <c r="R25" s="1026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6"/>
      <c r="AL25" s="1026"/>
      <c r="AM25" s="1026"/>
      <c r="AN25" s="1026"/>
      <c r="AO25" s="1026"/>
      <c r="AP25" s="1026"/>
      <c r="AQ25" s="1026"/>
      <c r="AR25" s="1026"/>
      <c r="AS25" s="1026"/>
      <c r="AT25" s="1026"/>
      <c r="AU25" s="1026"/>
      <c r="AV25" s="1026"/>
      <c r="AW25" s="1026"/>
      <c r="AX25" s="1026"/>
      <c r="AY25" s="1026"/>
      <c r="AZ25" s="1026"/>
      <c r="BA25" s="1026"/>
      <c r="BB25" s="1026"/>
      <c r="BC25" s="1026"/>
      <c r="BD25" s="1026"/>
      <c r="BE25" s="1026"/>
      <c r="BF25" s="1027"/>
      <c r="BG25" s="22"/>
      <c r="BH25" s="992" t="s">
        <v>147</v>
      </c>
      <c r="BI25" s="992"/>
      <c r="BJ25" s="992"/>
      <c r="BK25" s="992"/>
      <c r="BL25" s="992"/>
      <c r="BM25" s="992"/>
      <c r="BN25" s="992"/>
      <c r="BO25" s="992"/>
      <c r="BP25" s="992"/>
      <c r="BQ25" s="992"/>
      <c r="BR25" s="992"/>
      <c r="BS25" s="992"/>
      <c r="BT25" s="992"/>
      <c r="BU25" s="993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</row>
    <row r="26" spans="1:121" s="23" customFormat="1">
      <c r="A26" s="747"/>
      <c r="B26" s="747"/>
      <c r="C26" s="747"/>
      <c r="D26" s="747"/>
      <c r="E26" s="747"/>
      <c r="F26" s="747"/>
      <c r="G26" s="747"/>
      <c r="H26" s="747"/>
      <c r="I26" s="747"/>
      <c r="J26" s="22"/>
      <c r="K26" s="1026" t="s">
        <v>340</v>
      </c>
      <c r="L26" s="1026"/>
      <c r="M26" s="1026"/>
      <c r="N26" s="1026"/>
      <c r="O26" s="1026"/>
      <c r="P26" s="1026"/>
      <c r="Q26" s="1026"/>
      <c r="R26" s="1026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6"/>
      <c r="AL26" s="1026"/>
      <c r="AM26" s="1026"/>
      <c r="AN26" s="1026"/>
      <c r="AO26" s="1026"/>
      <c r="AP26" s="1026"/>
      <c r="AQ26" s="1026"/>
      <c r="AR26" s="1026"/>
      <c r="AS26" s="1026"/>
      <c r="AT26" s="1026"/>
      <c r="AU26" s="1026"/>
      <c r="AV26" s="1026"/>
      <c r="AW26" s="1026"/>
      <c r="AX26" s="1026"/>
      <c r="AY26" s="1026"/>
      <c r="AZ26" s="1026"/>
      <c r="BA26" s="1026"/>
      <c r="BB26" s="1026"/>
      <c r="BC26" s="1026"/>
      <c r="BD26" s="1026"/>
      <c r="BE26" s="1026"/>
      <c r="BF26" s="1027"/>
      <c r="BG26" s="22"/>
      <c r="BH26" s="992" t="s">
        <v>330</v>
      </c>
      <c r="BI26" s="992"/>
      <c r="BJ26" s="992"/>
      <c r="BK26" s="992"/>
      <c r="BL26" s="992"/>
      <c r="BM26" s="992"/>
      <c r="BN26" s="992"/>
      <c r="BO26" s="992"/>
      <c r="BP26" s="992"/>
      <c r="BQ26" s="992"/>
      <c r="BR26" s="992"/>
      <c r="BS26" s="992"/>
      <c r="BT26" s="992"/>
      <c r="BU26" s="993"/>
      <c r="BV26" s="668">
        <f>BV25*BV14/100</f>
        <v>0</v>
      </c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668">
        <f>CL25*CL14/100</f>
        <v>0</v>
      </c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  <c r="DB26" s="668">
        <f>DB25*DB14/100</f>
        <v>0</v>
      </c>
      <c r="DC26" s="668"/>
      <c r="DD26" s="668"/>
      <c r="DE26" s="668"/>
      <c r="DF26" s="668"/>
      <c r="DG26" s="668"/>
      <c r="DH26" s="668"/>
      <c r="DI26" s="668"/>
      <c r="DJ26" s="668"/>
      <c r="DK26" s="668"/>
      <c r="DL26" s="668"/>
      <c r="DM26" s="668"/>
      <c r="DN26" s="668"/>
      <c r="DO26" s="668"/>
      <c r="DP26" s="668"/>
      <c r="DQ26" s="668"/>
    </row>
    <row r="27" spans="1:121" s="23" customFormat="1" ht="45" customHeight="1">
      <c r="A27" s="747" t="s">
        <v>347</v>
      </c>
      <c r="B27" s="747"/>
      <c r="C27" s="747"/>
      <c r="D27" s="747"/>
      <c r="E27" s="747"/>
      <c r="F27" s="747"/>
      <c r="G27" s="747"/>
      <c r="H27" s="747"/>
      <c r="I27" s="747"/>
      <c r="J27" s="22"/>
      <c r="K27" s="1028" t="s">
        <v>348</v>
      </c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8"/>
      <c r="AW27" s="1028"/>
      <c r="AX27" s="1028"/>
      <c r="AY27" s="1028"/>
      <c r="AZ27" s="1028"/>
      <c r="BA27" s="1028"/>
      <c r="BB27" s="1028"/>
      <c r="BC27" s="1028"/>
      <c r="BD27" s="1028"/>
      <c r="BE27" s="1028"/>
      <c r="BF27" s="1029"/>
      <c r="BG27" s="22"/>
      <c r="BH27" s="992"/>
      <c r="BI27" s="992"/>
      <c r="BJ27" s="992"/>
      <c r="BK27" s="992"/>
      <c r="BL27" s="992"/>
      <c r="BM27" s="992"/>
      <c r="BN27" s="992"/>
      <c r="BO27" s="992"/>
      <c r="BP27" s="992"/>
      <c r="BQ27" s="992"/>
      <c r="BR27" s="992"/>
      <c r="BS27" s="992"/>
      <c r="BT27" s="992"/>
      <c r="BU27" s="993"/>
      <c r="BV27" s="1016"/>
      <c r="BW27" s="1016"/>
      <c r="BX27" s="1016"/>
      <c r="BY27" s="1016"/>
      <c r="BZ27" s="1016"/>
      <c r="CA27" s="1016"/>
      <c r="CB27" s="1016"/>
      <c r="CC27" s="1016"/>
      <c r="CD27" s="1016"/>
      <c r="CE27" s="1016"/>
      <c r="CF27" s="1016"/>
      <c r="CG27" s="1016"/>
      <c r="CH27" s="1016"/>
      <c r="CI27" s="1016"/>
      <c r="CJ27" s="1016"/>
      <c r="CK27" s="1016"/>
      <c r="CL27" s="1016"/>
      <c r="CM27" s="1016"/>
      <c r="CN27" s="1016"/>
      <c r="CO27" s="1016"/>
      <c r="CP27" s="1016"/>
      <c r="CQ27" s="1016"/>
      <c r="CR27" s="1016"/>
      <c r="CS27" s="1016"/>
      <c r="CT27" s="1016"/>
      <c r="CU27" s="1016"/>
      <c r="CV27" s="1016"/>
      <c r="CW27" s="1016"/>
      <c r="CX27" s="1016"/>
      <c r="CY27" s="1016"/>
      <c r="CZ27" s="1016"/>
      <c r="DA27" s="1016"/>
      <c r="DB27" s="1016"/>
      <c r="DC27" s="1016"/>
      <c r="DD27" s="1016"/>
      <c r="DE27" s="1016"/>
      <c r="DF27" s="1016"/>
      <c r="DG27" s="1016"/>
      <c r="DH27" s="1016"/>
      <c r="DI27" s="1016"/>
      <c r="DJ27" s="1016"/>
      <c r="DK27" s="1016"/>
      <c r="DL27" s="1016"/>
      <c r="DM27" s="1016"/>
      <c r="DN27" s="1016"/>
      <c r="DO27" s="1016"/>
      <c r="DP27" s="1016"/>
      <c r="DQ27" s="1016"/>
    </row>
    <row r="28" spans="1:121" s="23" customFormat="1">
      <c r="A28" s="747"/>
      <c r="B28" s="747"/>
      <c r="C28" s="747"/>
      <c r="D28" s="747"/>
      <c r="E28" s="747"/>
      <c r="F28" s="747"/>
      <c r="G28" s="747"/>
      <c r="H28" s="747"/>
      <c r="I28" s="747"/>
      <c r="J28" s="22"/>
      <c r="K28" s="1026" t="s">
        <v>339</v>
      </c>
      <c r="L28" s="1026"/>
      <c r="M28" s="1026"/>
      <c r="N28" s="1026"/>
      <c r="O28" s="1026"/>
      <c r="P28" s="1026"/>
      <c r="Q28" s="1026"/>
      <c r="R28" s="1026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6"/>
      <c r="AL28" s="1026"/>
      <c r="AM28" s="1026"/>
      <c r="AN28" s="1026"/>
      <c r="AO28" s="1026"/>
      <c r="AP28" s="1026"/>
      <c r="AQ28" s="1026"/>
      <c r="AR28" s="1026"/>
      <c r="AS28" s="1026"/>
      <c r="AT28" s="1026"/>
      <c r="AU28" s="1026"/>
      <c r="AV28" s="1026"/>
      <c r="AW28" s="1026"/>
      <c r="AX28" s="1026"/>
      <c r="AY28" s="1026"/>
      <c r="AZ28" s="1026"/>
      <c r="BA28" s="1026"/>
      <c r="BB28" s="1026"/>
      <c r="BC28" s="1026"/>
      <c r="BD28" s="1026"/>
      <c r="BE28" s="1026"/>
      <c r="BF28" s="1027"/>
      <c r="BG28" s="22"/>
      <c r="BH28" s="992" t="s">
        <v>147</v>
      </c>
      <c r="BI28" s="992"/>
      <c r="BJ28" s="992"/>
      <c r="BK28" s="992"/>
      <c r="BL28" s="992"/>
      <c r="BM28" s="992"/>
      <c r="BN28" s="992"/>
      <c r="BO28" s="992"/>
      <c r="BP28" s="992"/>
      <c r="BQ28" s="992"/>
      <c r="BR28" s="992"/>
      <c r="BS28" s="992"/>
      <c r="BT28" s="992"/>
      <c r="BU28" s="993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68"/>
      <c r="DI28" s="668"/>
      <c r="DJ28" s="668"/>
      <c r="DK28" s="668"/>
      <c r="DL28" s="668"/>
      <c r="DM28" s="668"/>
      <c r="DN28" s="668"/>
      <c r="DO28" s="668"/>
      <c r="DP28" s="668"/>
      <c r="DQ28" s="668"/>
    </row>
    <row r="29" spans="1:121" s="23" customFormat="1">
      <c r="A29" s="747"/>
      <c r="B29" s="747"/>
      <c r="C29" s="747"/>
      <c r="D29" s="747"/>
      <c r="E29" s="747"/>
      <c r="F29" s="747"/>
      <c r="G29" s="747"/>
      <c r="H29" s="747"/>
      <c r="I29" s="747"/>
      <c r="J29" s="22"/>
      <c r="K29" s="1026" t="s">
        <v>340</v>
      </c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6"/>
      <c r="AL29" s="1026"/>
      <c r="AM29" s="1026"/>
      <c r="AN29" s="1026"/>
      <c r="AO29" s="1026"/>
      <c r="AP29" s="1026"/>
      <c r="AQ29" s="1026"/>
      <c r="AR29" s="1026"/>
      <c r="AS29" s="1026"/>
      <c r="AT29" s="1026"/>
      <c r="AU29" s="1026"/>
      <c r="AV29" s="1026"/>
      <c r="AW29" s="1026"/>
      <c r="AX29" s="1026"/>
      <c r="AY29" s="1026"/>
      <c r="AZ29" s="1026"/>
      <c r="BA29" s="1026"/>
      <c r="BB29" s="1026"/>
      <c r="BC29" s="1026"/>
      <c r="BD29" s="1026"/>
      <c r="BE29" s="1026"/>
      <c r="BF29" s="1027"/>
      <c r="BG29" s="22"/>
      <c r="BH29" s="992" t="s">
        <v>330</v>
      </c>
      <c r="BI29" s="992"/>
      <c r="BJ29" s="992"/>
      <c r="BK29" s="992"/>
      <c r="BL29" s="992"/>
      <c r="BM29" s="992"/>
      <c r="BN29" s="992"/>
      <c r="BO29" s="992"/>
      <c r="BP29" s="992"/>
      <c r="BQ29" s="992"/>
      <c r="BR29" s="992"/>
      <c r="BS29" s="992"/>
      <c r="BT29" s="992"/>
      <c r="BU29" s="993"/>
      <c r="BV29" s="668">
        <f>BV28*BV14/100</f>
        <v>0</v>
      </c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>
        <f>CL28*CL14/100</f>
        <v>0</v>
      </c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>
        <f>DB28*DB14/100</f>
        <v>0</v>
      </c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</row>
    <row r="30" spans="1:121" s="23" customFormat="1" ht="30" customHeight="1">
      <c r="A30" s="747" t="s">
        <v>349</v>
      </c>
      <c r="B30" s="747"/>
      <c r="C30" s="747"/>
      <c r="D30" s="747"/>
      <c r="E30" s="747"/>
      <c r="F30" s="747"/>
      <c r="G30" s="747"/>
      <c r="H30" s="747"/>
      <c r="I30" s="747"/>
      <c r="J30" s="22"/>
      <c r="K30" s="750" t="s">
        <v>350</v>
      </c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  <c r="AB30" s="750"/>
      <c r="AC30" s="750"/>
      <c r="AD30" s="750"/>
      <c r="AE30" s="750"/>
      <c r="AF30" s="750"/>
      <c r="AG30" s="750"/>
      <c r="AH30" s="750"/>
      <c r="AI30" s="750"/>
      <c r="AJ30" s="750"/>
      <c r="AK30" s="750"/>
      <c r="AL30" s="750"/>
      <c r="AM30" s="750"/>
      <c r="AN30" s="750"/>
      <c r="AO30" s="750"/>
      <c r="AP30" s="750"/>
      <c r="AQ30" s="750"/>
      <c r="AR30" s="750"/>
      <c r="AS30" s="750"/>
      <c r="AT30" s="750"/>
      <c r="AU30" s="750"/>
      <c r="AV30" s="750"/>
      <c r="AW30" s="750"/>
      <c r="AX30" s="750"/>
      <c r="AY30" s="750"/>
      <c r="AZ30" s="750"/>
      <c r="BA30" s="750"/>
      <c r="BB30" s="750"/>
      <c r="BC30" s="750"/>
      <c r="BD30" s="750"/>
      <c r="BE30" s="750"/>
      <c r="BF30" s="751"/>
      <c r="BG30" s="22"/>
      <c r="BH30" s="992"/>
      <c r="BI30" s="992"/>
      <c r="BJ30" s="992"/>
      <c r="BK30" s="992"/>
      <c r="BL30" s="992"/>
      <c r="BM30" s="992"/>
      <c r="BN30" s="992"/>
      <c r="BO30" s="992"/>
      <c r="BP30" s="992"/>
      <c r="BQ30" s="992"/>
      <c r="BR30" s="992"/>
      <c r="BS30" s="992"/>
      <c r="BT30" s="992"/>
      <c r="BU30" s="993"/>
      <c r="BV30" s="1016"/>
      <c r="BW30" s="1016"/>
      <c r="BX30" s="1016"/>
      <c r="BY30" s="1016"/>
      <c r="BZ30" s="1016"/>
      <c r="CA30" s="1016"/>
      <c r="CB30" s="1016"/>
      <c r="CC30" s="1016"/>
      <c r="CD30" s="1016"/>
      <c r="CE30" s="1016"/>
      <c r="CF30" s="1016"/>
      <c r="CG30" s="1016"/>
      <c r="CH30" s="1016"/>
      <c r="CI30" s="1016"/>
      <c r="CJ30" s="1016"/>
      <c r="CK30" s="1016"/>
      <c r="CL30" s="1016"/>
      <c r="CM30" s="1016"/>
      <c r="CN30" s="1016"/>
      <c r="CO30" s="1016"/>
      <c r="CP30" s="1016"/>
      <c r="CQ30" s="1016"/>
      <c r="CR30" s="1016"/>
      <c r="CS30" s="1016"/>
      <c r="CT30" s="1016"/>
      <c r="CU30" s="1016"/>
      <c r="CV30" s="1016"/>
      <c r="CW30" s="1016"/>
      <c r="CX30" s="1016"/>
      <c r="CY30" s="1016"/>
      <c r="CZ30" s="1016"/>
      <c r="DA30" s="1016"/>
      <c r="DB30" s="1016"/>
      <c r="DC30" s="1016"/>
      <c r="DD30" s="1016"/>
      <c r="DE30" s="1016"/>
      <c r="DF30" s="1016"/>
      <c r="DG30" s="1016"/>
      <c r="DH30" s="1016"/>
      <c r="DI30" s="1016"/>
      <c r="DJ30" s="1016"/>
      <c r="DK30" s="1016"/>
      <c r="DL30" s="1016"/>
      <c r="DM30" s="1016"/>
      <c r="DN30" s="1016"/>
      <c r="DO30" s="1016"/>
      <c r="DP30" s="1016"/>
      <c r="DQ30" s="1016"/>
    </row>
    <row r="31" spans="1:121" s="23" customFormat="1">
      <c r="A31" s="747"/>
      <c r="B31" s="747"/>
      <c r="C31" s="747"/>
      <c r="D31" s="747"/>
      <c r="E31" s="747"/>
      <c r="F31" s="747"/>
      <c r="G31" s="747"/>
      <c r="H31" s="747"/>
      <c r="I31" s="747"/>
      <c r="J31" s="22"/>
      <c r="K31" s="1026" t="s">
        <v>339</v>
      </c>
      <c r="L31" s="1026"/>
      <c r="M31" s="1026"/>
      <c r="N31" s="1026"/>
      <c r="O31" s="1026"/>
      <c r="P31" s="1026"/>
      <c r="Q31" s="1026"/>
      <c r="R31" s="1026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6"/>
      <c r="AL31" s="1026"/>
      <c r="AM31" s="1026"/>
      <c r="AN31" s="1026"/>
      <c r="AO31" s="1026"/>
      <c r="AP31" s="1026"/>
      <c r="AQ31" s="1026"/>
      <c r="AR31" s="1026"/>
      <c r="AS31" s="1026"/>
      <c r="AT31" s="1026"/>
      <c r="AU31" s="1026"/>
      <c r="AV31" s="1026"/>
      <c r="AW31" s="1026"/>
      <c r="AX31" s="1026"/>
      <c r="AY31" s="1026"/>
      <c r="AZ31" s="1026"/>
      <c r="BA31" s="1026"/>
      <c r="BB31" s="1026"/>
      <c r="BC31" s="1026"/>
      <c r="BD31" s="1026"/>
      <c r="BE31" s="1026"/>
      <c r="BF31" s="1027"/>
      <c r="BG31" s="22"/>
      <c r="BH31" s="992" t="s">
        <v>147</v>
      </c>
      <c r="BI31" s="992"/>
      <c r="BJ31" s="992"/>
      <c r="BK31" s="992"/>
      <c r="BL31" s="992"/>
      <c r="BM31" s="992"/>
      <c r="BN31" s="992"/>
      <c r="BO31" s="992"/>
      <c r="BP31" s="992"/>
      <c r="BQ31" s="992"/>
      <c r="BR31" s="992"/>
      <c r="BS31" s="992"/>
      <c r="BT31" s="992"/>
      <c r="BU31" s="993"/>
      <c r="BV31" s="668"/>
      <c r="BW31" s="668"/>
      <c r="BX31" s="668"/>
      <c r="BY31" s="668"/>
      <c r="BZ31" s="668"/>
      <c r="CA31" s="668"/>
      <c r="CB31" s="668"/>
      <c r="CC31" s="668"/>
      <c r="CD31" s="668"/>
      <c r="CE31" s="668"/>
      <c r="CF31" s="668"/>
      <c r="CG31" s="668"/>
      <c r="CH31" s="668"/>
      <c r="CI31" s="668"/>
      <c r="CJ31" s="668"/>
      <c r="CK31" s="668"/>
      <c r="CL31" s="668"/>
      <c r="CM31" s="668"/>
      <c r="CN31" s="668"/>
      <c r="CO31" s="668"/>
      <c r="CP31" s="668"/>
      <c r="CQ31" s="668"/>
      <c r="CR31" s="668"/>
      <c r="CS31" s="668"/>
      <c r="CT31" s="668"/>
      <c r="CU31" s="668"/>
      <c r="CV31" s="668"/>
      <c r="CW31" s="668"/>
      <c r="CX31" s="668"/>
      <c r="CY31" s="668"/>
      <c r="CZ31" s="668"/>
      <c r="DA31" s="668"/>
      <c r="DB31" s="668"/>
      <c r="DC31" s="668"/>
      <c r="DD31" s="668"/>
      <c r="DE31" s="668"/>
      <c r="DF31" s="668"/>
      <c r="DG31" s="668"/>
      <c r="DH31" s="668"/>
      <c r="DI31" s="668"/>
      <c r="DJ31" s="668"/>
      <c r="DK31" s="668"/>
      <c r="DL31" s="668"/>
      <c r="DM31" s="668"/>
      <c r="DN31" s="668"/>
      <c r="DO31" s="668"/>
      <c r="DP31" s="668"/>
      <c r="DQ31" s="668"/>
    </row>
    <row r="32" spans="1:121" s="23" customFormat="1">
      <c r="A32" s="747"/>
      <c r="B32" s="747"/>
      <c r="C32" s="747"/>
      <c r="D32" s="747"/>
      <c r="E32" s="747"/>
      <c r="F32" s="747"/>
      <c r="G32" s="747"/>
      <c r="H32" s="747"/>
      <c r="I32" s="747"/>
      <c r="J32" s="22"/>
      <c r="K32" s="1026" t="s">
        <v>340</v>
      </c>
      <c r="L32" s="1026"/>
      <c r="M32" s="1026"/>
      <c r="N32" s="1026"/>
      <c r="O32" s="1026"/>
      <c r="P32" s="1026"/>
      <c r="Q32" s="1026"/>
      <c r="R32" s="1026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6"/>
      <c r="AL32" s="1026"/>
      <c r="AM32" s="1026"/>
      <c r="AN32" s="1026"/>
      <c r="AO32" s="1026"/>
      <c r="AP32" s="1026"/>
      <c r="AQ32" s="1026"/>
      <c r="AR32" s="1026"/>
      <c r="AS32" s="1026"/>
      <c r="AT32" s="1026"/>
      <c r="AU32" s="1026"/>
      <c r="AV32" s="1026"/>
      <c r="AW32" s="1026"/>
      <c r="AX32" s="1026"/>
      <c r="AY32" s="1026"/>
      <c r="AZ32" s="1026"/>
      <c r="BA32" s="1026"/>
      <c r="BB32" s="1026"/>
      <c r="BC32" s="1026"/>
      <c r="BD32" s="1026"/>
      <c r="BE32" s="1026"/>
      <c r="BF32" s="1027"/>
      <c r="BG32" s="22"/>
      <c r="BH32" s="992" t="s">
        <v>330</v>
      </c>
      <c r="BI32" s="992"/>
      <c r="BJ32" s="992"/>
      <c r="BK32" s="992"/>
      <c r="BL32" s="992"/>
      <c r="BM32" s="992"/>
      <c r="BN32" s="992"/>
      <c r="BO32" s="992"/>
      <c r="BP32" s="992"/>
      <c r="BQ32" s="992"/>
      <c r="BR32" s="992"/>
      <c r="BS32" s="992"/>
      <c r="BT32" s="992"/>
      <c r="BU32" s="993"/>
      <c r="BV32" s="668">
        <f>(BV14+BV17+BV20+BV23+BV26+BV29)*BV31/100</f>
        <v>0</v>
      </c>
      <c r="BW32" s="668"/>
      <c r="BX32" s="668"/>
      <c r="BY32" s="668"/>
      <c r="BZ32" s="668"/>
      <c r="CA32" s="668"/>
      <c r="CB32" s="668"/>
      <c r="CC32" s="668"/>
      <c r="CD32" s="668"/>
      <c r="CE32" s="668"/>
      <c r="CF32" s="668"/>
      <c r="CG32" s="668"/>
      <c r="CH32" s="668"/>
      <c r="CI32" s="668"/>
      <c r="CJ32" s="668"/>
      <c r="CK32" s="668"/>
      <c r="CL32" s="668">
        <f>(CL14+CL17+CL20+CL23+CL26+CL29)*CL31/100</f>
        <v>0</v>
      </c>
      <c r="CM32" s="668"/>
      <c r="CN32" s="668"/>
      <c r="CO32" s="668"/>
      <c r="CP32" s="668"/>
      <c r="CQ32" s="668"/>
      <c r="CR32" s="668"/>
      <c r="CS32" s="668"/>
      <c r="CT32" s="668"/>
      <c r="CU32" s="668"/>
      <c r="CV32" s="668"/>
      <c r="CW32" s="668"/>
      <c r="CX32" s="668"/>
      <c r="CY32" s="668"/>
      <c r="CZ32" s="668"/>
      <c r="DA32" s="668"/>
      <c r="DB32" s="668">
        <f>(DB14+DB17+DB20+DB23+DB26+DB29)*DB31/100</f>
        <v>0</v>
      </c>
      <c r="DC32" s="668"/>
      <c r="DD32" s="668"/>
      <c r="DE32" s="668"/>
      <c r="DF32" s="668"/>
      <c r="DG32" s="668"/>
      <c r="DH32" s="668"/>
      <c r="DI32" s="668"/>
      <c r="DJ32" s="668"/>
      <c r="DK32" s="668"/>
      <c r="DL32" s="668"/>
      <c r="DM32" s="668"/>
      <c r="DN32" s="668"/>
      <c r="DO32" s="668"/>
      <c r="DP32" s="668"/>
      <c r="DQ32" s="668"/>
    </row>
    <row r="33" spans="1:121" s="25" customFormat="1" ht="30" customHeight="1">
      <c r="A33" s="759" t="s">
        <v>23</v>
      </c>
      <c r="B33" s="759"/>
      <c r="C33" s="759"/>
      <c r="D33" s="759"/>
      <c r="E33" s="759"/>
      <c r="F33" s="759"/>
      <c r="G33" s="759"/>
      <c r="H33" s="759"/>
      <c r="I33" s="759"/>
      <c r="J33" s="24"/>
      <c r="K33" s="760" t="s">
        <v>351</v>
      </c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760"/>
      <c r="BB33" s="760"/>
      <c r="BC33" s="760"/>
      <c r="BD33" s="760"/>
      <c r="BE33" s="760"/>
      <c r="BF33" s="761"/>
      <c r="BG33" s="24"/>
      <c r="BH33" s="766" t="s">
        <v>330</v>
      </c>
      <c r="BI33" s="766"/>
      <c r="BJ33" s="766"/>
      <c r="BK33" s="766"/>
      <c r="BL33" s="766"/>
      <c r="BM33" s="766"/>
      <c r="BN33" s="766"/>
      <c r="BO33" s="766"/>
      <c r="BP33" s="766"/>
      <c r="BQ33" s="766"/>
      <c r="BR33" s="766"/>
      <c r="BS33" s="766"/>
      <c r="BT33" s="766"/>
      <c r="BU33" s="767"/>
      <c r="BV33" s="704">
        <f>BV14+BV17+BV20+BV23+BV26+BV29+BV32</f>
        <v>0</v>
      </c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>
        <f>CL14+CL17+CL20+CL23+CL26+CL29+CL32</f>
        <v>0</v>
      </c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>
        <f>DB14+DB17+DB20+DB23+DB26+DB29+DB32</f>
        <v>0</v>
      </c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</row>
    <row r="34" spans="1:121" s="23" customFormat="1" ht="30" customHeight="1">
      <c r="A34" s="747" t="s">
        <v>26</v>
      </c>
      <c r="B34" s="747"/>
      <c r="C34" s="747"/>
      <c r="D34" s="747"/>
      <c r="E34" s="747"/>
      <c r="F34" s="747"/>
      <c r="G34" s="747"/>
      <c r="H34" s="747"/>
      <c r="I34" s="747"/>
      <c r="J34" s="22"/>
      <c r="K34" s="750" t="s">
        <v>372</v>
      </c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1"/>
      <c r="BG34" s="22"/>
      <c r="BH34" s="992" t="s">
        <v>353</v>
      </c>
      <c r="BI34" s="992"/>
      <c r="BJ34" s="992"/>
      <c r="BK34" s="992"/>
      <c r="BL34" s="992"/>
      <c r="BM34" s="992"/>
      <c r="BN34" s="992"/>
      <c r="BO34" s="992"/>
      <c r="BP34" s="992"/>
      <c r="BQ34" s="992"/>
      <c r="BR34" s="992"/>
      <c r="BS34" s="992"/>
      <c r="BT34" s="992"/>
      <c r="BU34" s="9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693"/>
      <c r="CJ34" s="693"/>
      <c r="CK34" s="693"/>
      <c r="CL34" s="693"/>
      <c r="CM34" s="693"/>
      <c r="CN34" s="693"/>
      <c r="CO34" s="693"/>
      <c r="CP34" s="693"/>
      <c r="CQ34" s="693"/>
      <c r="CR34" s="693"/>
      <c r="CS34" s="693"/>
      <c r="CT34" s="693"/>
      <c r="CU34" s="693"/>
      <c r="CV34" s="693"/>
      <c r="CW34" s="693"/>
      <c r="CX34" s="693"/>
      <c r="CY34" s="693"/>
      <c r="CZ34" s="693"/>
      <c r="DA34" s="693"/>
      <c r="DB34" s="693"/>
      <c r="DC34" s="693"/>
      <c r="DD34" s="693"/>
      <c r="DE34" s="693"/>
      <c r="DF34" s="693"/>
      <c r="DG34" s="693"/>
      <c r="DH34" s="693"/>
      <c r="DI34" s="693"/>
      <c r="DJ34" s="693"/>
      <c r="DK34" s="693"/>
      <c r="DL34" s="693"/>
      <c r="DM34" s="693"/>
      <c r="DN34" s="693"/>
      <c r="DO34" s="693"/>
      <c r="DP34" s="693"/>
      <c r="DQ34" s="693"/>
    </row>
    <row r="35" spans="1:121" s="25" customFormat="1" ht="45.75" customHeight="1">
      <c r="A35" s="759" t="s">
        <v>87</v>
      </c>
      <c r="B35" s="759"/>
      <c r="C35" s="759"/>
      <c r="D35" s="759"/>
      <c r="E35" s="759"/>
      <c r="F35" s="759"/>
      <c r="G35" s="759"/>
      <c r="H35" s="759"/>
      <c r="I35" s="759"/>
      <c r="J35" s="24"/>
      <c r="K35" s="760" t="s">
        <v>373</v>
      </c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760"/>
      <c r="BB35" s="760"/>
      <c r="BC35" s="760"/>
      <c r="BD35" s="760"/>
      <c r="BE35" s="760"/>
      <c r="BF35" s="761"/>
      <c r="BG35" s="24"/>
      <c r="BH35" s="766" t="s">
        <v>216</v>
      </c>
      <c r="BI35" s="766"/>
      <c r="BJ35" s="766"/>
      <c r="BK35" s="766"/>
      <c r="BL35" s="766"/>
      <c r="BM35" s="766"/>
      <c r="BN35" s="766"/>
      <c r="BO35" s="766"/>
      <c r="BP35" s="766"/>
      <c r="BQ35" s="766"/>
      <c r="BR35" s="766"/>
      <c r="BS35" s="766"/>
      <c r="BT35" s="766"/>
      <c r="BU35" s="767"/>
      <c r="BV35" s="1007">
        <f>BV34*BV33*BV7/1000</f>
        <v>0</v>
      </c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  <c r="CH35" s="1008"/>
      <c r="CI35" s="1008"/>
      <c r="CJ35" s="1008"/>
      <c r="CK35" s="1009"/>
      <c r="CL35" s="1007">
        <f>CL34*CL33*CL7/1000</f>
        <v>0</v>
      </c>
      <c r="CM35" s="1008"/>
      <c r="CN35" s="1008"/>
      <c r="CO35" s="1008"/>
      <c r="CP35" s="1008"/>
      <c r="CQ35" s="1008"/>
      <c r="CR35" s="1008"/>
      <c r="CS35" s="1008"/>
      <c r="CT35" s="1008"/>
      <c r="CU35" s="1008"/>
      <c r="CV35" s="1008"/>
      <c r="CW35" s="1008"/>
      <c r="CX35" s="1008"/>
      <c r="CY35" s="1008"/>
      <c r="CZ35" s="1008"/>
      <c r="DA35" s="1009"/>
      <c r="DB35" s="1007">
        <f>DB34*DB33*DB7/1000</f>
        <v>0</v>
      </c>
      <c r="DC35" s="1008"/>
      <c r="DD35" s="1008"/>
      <c r="DE35" s="1008"/>
      <c r="DF35" s="1008"/>
      <c r="DG35" s="1008"/>
      <c r="DH35" s="1008"/>
      <c r="DI35" s="1008"/>
      <c r="DJ35" s="1008"/>
      <c r="DK35" s="1008"/>
      <c r="DL35" s="1008"/>
      <c r="DM35" s="1008"/>
      <c r="DN35" s="1008"/>
      <c r="DO35" s="1008"/>
      <c r="DP35" s="1008"/>
      <c r="DQ35" s="1009"/>
    </row>
    <row r="36" spans="1:121" s="23" customFormat="1">
      <c r="A36" s="747" t="s">
        <v>89</v>
      </c>
      <c r="B36" s="747"/>
      <c r="C36" s="747"/>
      <c r="D36" s="747"/>
      <c r="E36" s="747"/>
      <c r="F36" s="747"/>
      <c r="G36" s="747"/>
      <c r="H36" s="747"/>
      <c r="I36" s="747"/>
      <c r="J36" s="22"/>
      <c r="K36" s="750" t="s">
        <v>355</v>
      </c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  <c r="AT36" s="750"/>
      <c r="AU36" s="750"/>
      <c r="AV36" s="750"/>
      <c r="AW36" s="750"/>
      <c r="AX36" s="750"/>
      <c r="AY36" s="750"/>
      <c r="AZ36" s="750"/>
      <c r="BA36" s="750"/>
      <c r="BB36" s="750"/>
      <c r="BC36" s="750"/>
      <c r="BD36" s="750"/>
      <c r="BE36" s="750"/>
      <c r="BF36" s="751"/>
      <c r="BG36" s="22"/>
      <c r="BH36" s="992" t="s">
        <v>216</v>
      </c>
      <c r="BI36" s="992"/>
      <c r="BJ36" s="992"/>
      <c r="BK36" s="992"/>
      <c r="BL36" s="992"/>
      <c r="BM36" s="992"/>
      <c r="BN36" s="992"/>
      <c r="BO36" s="992"/>
      <c r="BP36" s="992"/>
      <c r="BQ36" s="992"/>
      <c r="BR36" s="992"/>
      <c r="BS36" s="992"/>
      <c r="BT36" s="992"/>
      <c r="BU36" s="993"/>
      <c r="BV36" s="668"/>
      <c r="BW36" s="668"/>
      <c r="BX36" s="668"/>
      <c r="BY36" s="668"/>
      <c r="BZ36" s="668"/>
      <c r="CA36" s="668"/>
      <c r="CB36" s="668"/>
      <c r="CC36" s="668"/>
      <c r="CD36" s="668"/>
      <c r="CE36" s="668"/>
      <c r="CF36" s="668"/>
      <c r="CG36" s="668"/>
      <c r="CH36" s="668"/>
      <c r="CI36" s="668"/>
      <c r="CJ36" s="668"/>
      <c r="CK36" s="668"/>
      <c r="CL36" s="668"/>
      <c r="CM36" s="668"/>
      <c r="CN36" s="668"/>
      <c r="CO36" s="668"/>
      <c r="CP36" s="668"/>
      <c r="CQ36" s="668"/>
      <c r="CR36" s="668"/>
      <c r="CS36" s="668"/>
      <c r="CT36" s="668"/>
      <c r="CU36" s="668"/>
      <c r="CV36" s="668"/>
      <c r="CW36" s="668"/>
      <c r="CX36" s="668"/>
      <c r="CY36" s="668"/>
      <c r="CZ36" s="668"/>
      <c r="DA36" s="668"/>
      <c r="DB36" s="668"/>
      <c r="DC36" s="668"/>
      <c r="DD36" s="668"/>
      <c r="DE36" s="668"/>
      <c r="DF36" s="668"/>
      <c r="DG36" s="668"/>
      <c r="DH36" s="668"/>
      <c r="DI36" s="668"/>
      <c r="DJ36" s="668"/>
      <c r="DK36" s="668"/>
      <c r="DL36" s="668"/>
      <c r="DM36" s="668"/>
      <c r="DN36" s="668"/>
      <c r="DO36" s="668"/>
      <c r="DP36" s="668"/>
      <c r="DQ36" s="668"/>
    </row>
    <row r="37" spans="1:121" s="23" customFormat="1" ht="60" customHeight="1">
      <c r="A37" s="1023" t="s">
        <v>93</v>
      </c>
      <c r="B37" s="1024"/>
      <c r="C37" s="1024"/>
      <c r="D37" s="1024"/>
      <c r="E37" s="1024"/>
      <c r="F37" s="1024"/>
      <c r="G37" s="1024"/>
      <c r="H37" s="1024"/>
      <c r="I37" s="1025"/>
      <c r="J37" s="22"/>
      <c r="K37" s="750" t="s">
        <v>356</v>
      </c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  <c r="AA37" s="750"/>
      <c r="AB37" s="750"/>
      <c r="AC37" s="750"/>
      <c r="AD37" s="750"/>
      <c r="AE37" s="750"/>
      <c r="AF37" s="750"/>
      <c r="AG37" s="750"/>
      <c r="AH37" s="750"/>
      <c r="AI37" s="750"/>
      <c r="AJ37" s="750"/>
      <c r="AK37" s="750"/>
      <c r="AL37" s="750"/>
      <c r="AM37" s="750"/>
      <c r="AN37" s="750"/>
      <c r="AO37" s="750"/>
      <c r="AP37" s="750"/>
      <c r="AQ37" s="750"/>
      <c r="AR37" s="750"/>
      <c r="AS37" s="750"/>
      <c r="AT37" s="750"/>
      <c r="AU37" s="750"/>
      <c r="AV37" s="750"/>
      <c r="AW37" s="750"/>
      <c r="AX37" s="750"/>
      <c r="AY37" s="750"/>
      <c r="AZ37" s="750"/>
      <c r="BA37" s="750"/>
      <c r="BB37" s="750"/>
      <c r="BC37" s="750"/>
      <c r="BD37" s="750"/>
      <c r="BE37" s="750"/>
      <c r="BF37" s="751"/>
      <c r="BG37" s="22"/>
      <c r="BH37" s="992" t="s">
        <v>216</v>
      </c>
      <c r="BI37" s="992"/>
      <c r="BJ37" s="992"/>
      <c r="BK37" s="992"/>
      <c r="BL37" s="992"/>
      <c r="BM37" s="992"/>
      <c r="BN37" s="992"/>
      <c r="BO37" s="992"/>
      <c r="BP37" s="992"/>
      <c r="BQ37" s="992"/>
      <c r="BR37" s="992"/>
      <c r="BS37" s="992"/>
      <c r="BT37" s="992"/>
      <c r="BU37" s="993"/>
      <c r="BV37" s="668"/>
      <c r="BW37" s="668"/>
      <c r="BX37" s="668"/>
      <c r="BY37" s="668"/>
      <c r="BZ37" s="668"/>
      <c r="CA37" s="668"/>
      <c r="CB37" s="668"/>
      <c r="CC37" s="668"/>
      <c r="CD37" s="668"/>
      <c r="CE37" s="668"/>
      <c r="CF37" s="668"/>
      <c r="CG37" s="668"/>
      <c r="CH37" s="668"/>
      <c r="CI37" s="668"/>
      <c r="CJ37" s="668"/>
      <c r="CK37" s="668"/>
      <c r="CL37" s="668"/>
      <c r="CM37" s="668"/>
      <c r="CN37" s="668"/>
      <c r="CO37" s="668"/>
      <c r="CP37" s="668"/>
      <c r="CQ37" s="668"/>
      <c r="CR37" s="668"/>
      <c r="CS37" s="668"/>
      <c r="CT37" s="668"/>
      <c r="CU37" s="668"/>
      <c r="CV37" s="668"/>
      <c r="CW37" s="668"/>
      <c r="CX37" s="668"/>
      <c r="CY37" s="668"/>
      <c r="CZ37" s="668"/>
      <c r="DA37" s="668"/>
      <c r="DB37" s="668"/>
      <c r="DC37" s="668"/>
      <c r="DD37" s="668"/>
      <c r="DE37" s="668"/>
      <c r="DF37" s="668"/>
      <c r="DG37" s="668"/>
      <c r="DH37" s="668"/>
      <c r="DI37" s="668"/>
      <c r="DJ37" s="668"/>
      <c r="DK37" s="668"/>
      <c r="DL37" s="668"/>
      <c r="DM37" s="668"/>
      <c r="DN37" s="668"/>
      <c r="DO37" s="668"/>
      <c r="DP37" s="668"/>
      <c r="DQ37" s="668"/>
    </row>
    <row r="38" spans="1:121" s="25" customFormat="1" ht="29.25" customHeight="1">
      <c r="A38" s="759" t="s">
        <v>161</v>
      </c>
      <c r="B38" s="759"/>
      <c r="C38" s="759"/>
      <c r="D38" s="759"/>
      <c r="E38" s="759"/>
      <c r="F38" s="759"/>
      <c r="G38" s="759"/>
      <c r="H38" s="759"/>
      <c r="I38" s="759"/>
      <c r="J38" s="24"/>
      <c r="K38" s="702" t="s">
        <v>374</v>
      </c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3"/>
      <c r="BG38" s="24"/>
      <c r="BH38" s="766" t="s">
        <v>216</v>
      </c>
      <c r="BI38" s="766"/>
      <c r="BJ38" s="766"/>
      <c r="BK38" s="766"/>
      <c r="BL38" s="766"/>
      <c r="BM38" s="766"/>
      <c r="BN38" s="766"/>
      <c r="BO38" s="766"/>
      <c r="BP38" s="766"/>
      <c r="BQ38" s="766"/>
      <c r="BR38" s="766"/>
      <c r="BS38" s="766"/>
      <c r="BT38" s="766"/>
      <c r="BU38" s="767"/>
      <c r="BV38" s="762">
        <f>BV35+BV36+BV37</f>
        <v>0</v>
      </c>
      <c r="BW38" s="762"/>
      <c r="BX38" s="762"/>
      <c r="BY38" s="762"/>
      <c r="BZ38" s="762"/>
      <c r="CA38" s="762"/>
      <c r="CB38" s="762"/>
      <c r="CC38" s="762"/>
      <c r="CD38" s="762"/>
      <c r="CE38" s="762"/>
      <c r="CF38" s="762"/>
      <c r="CG38" s="762"/>
      <c r="CH38" s="762"/>
      <c r="CI38" s="762"/>
      <c r="CJ38" s="762"/>
      <c r="CK38" s="762"/>
      <c r="CL38" s="762">
        <f>CL35+CL36+CL37</f>
        <v>0</v>
      </c>
      <c r="CM38" s="762"/>
      <c r="CN38" s="762"/>
      <c r="CO38" s="762"/>
      <c r="CP38" s="762"/>
      <c r="CQ38" s="762"/>
      <c r="CR38" s="762"/>
      <c r="CS38" s="762"/>
      <c r="CT38" s="762"/>
      <c r="CU38" s="762"/>
      <c r="CV38" s="762"/>
      <c r="CW38" s="762"/>
      <c r="CX38" s="762"/>
      <c r="CY38" s="762"/>
      <c r="CZ38" s="762"/>
      <c r="DA38" s="762"/>
      <c r="DB38" s="762">
        <f>DB35+DB36+DB37</f>
        <v>0</v>
      </c>
      <c r="DC38" s="762"/>
      <c r="DD38" s="762"/>
      <c r="DE38" s="762"/>
      <c r="DF38" s="762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</row>
    <row r="39" spans="1:121" s="23" customFormat="1">
      <c r="A39" s="747" t="s">
        <v>358</v>
      </c>
      <c r="B39" s="747"/>
      <c r="C39" s="747"/>
      <c r="D39" s="747"/>
      <c r="E39" s="747"/>
      <c r="F39" s="747"/>
      <c r="G39" s="747"/>
      <c r="H39" s="747"/>
      <c r="I39" s="747"/>
      <c r="J39" s="22"/>
      <c r="K39" s="1014" t="s">
        <v>279</v>
      </c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4"/>
      <c r="AX39" s="1014"/>
      <c r="AY39" s="1014"/>
      <c r="AZ39" s="1014"/>
      <c r="BA39" s="1014"/>
      <c r="BB39" s="1014"/>
      <c r="BC39" s="1014"/>
      <c r="BD39" s="1014"/>
      <c r="BE39" s="1014"/>
      <c r="BF39" s="1015"/>
      <c r="BG39" s="22"/>
      <c r="BH39" s="992" t="s">
        <v>216</v>
      </c>
      <c r="BI39" s="992"/>
      <c r="BJ39" s="992"/>
      <c r="BK39" s="992"/>
      <c r="BL39" s="992"/>
      <c r="BM39" s="992"/>
      <c r="BN39" s="992"/>
      <c r="BO39" s="992"/>
      <c r="BP39" s="992"/>
      <c r="BQ39" s="992"/>
      <c r="BR39" s="992"/>
      <c r="BS39" s="992"/>
      <c r="BT39" s="992"/>
      <c r="BU39" s="993"/>
      <c r="BV39" s="668"/>
      <c r="BW39" s="668"/>
      <c r="BX39" s="668"/>
      <c r="BY39" s="668"/>
      <c r="BZ39" s="668"/>
      <c r="CA39" s="668"/>
      <c r="CB39" s="668"/>
      <c r="CC39" s="668"/>
      <c r="CD39" s="668"/>
      <c r="CE39" s="668"/>
      <c r="CF39" s="668"/>
      <c r="CG39" s="668"/>
      <c r="CH39" s="668"/>
      <c r="CI39" s="668"/>
      <c r="CJ39" s="668"/>
      <c r="CK39" s="668"/>
      <c r="CL39" s="668"/>
      <c r="CM39" s="668"/>
      <c r="CN39" s="668"/>
      <c r="CO39" s="668"/>
      <c r="CP39" s="668"/>
      <c r="CQ39" s="668"/>
      <c r="CR39" s="668"/>
      <c r="CS39" s="668"/>
      <c r="CT39" s="668"/>
      <c r="CU39" s="668"/>
      <c r="CV39" s="668"/>
      <c r="CW39" s="668"/>
      <c r="CX39" s="668"/>
      <c r="CY39" s="668"/>
      <c r="CZ39" s="668"/>
      <c r="DA39" s="668"/>
      <c r="DB39" s="668"/>
      <c r="DC39" s="668"/>
      <c r="DD39" s="668"/>
      <c r="DE39" s="668"/>
      <c r="DF39" s="668"/>
      <c r="DG39" s="668"/>
      <c r="DH39" s="668"/>
      <c r="DI39" s="668"/>
      <c r="DJ39" s="668"/>
      <c r="DK39" s="668"/>
      <c r="DL39" s="668"/>
      <c r="DM39" s="668"/>
      <c r="DN39" s="668"/>
      <c r="DO39" s="668"/>
      <c r="DP39" s="668"/>
      <c r="DQ39" s="668"/>
    </row>
    <row r="40" spans="1:121" s="25" customFormat="1" ht="14.25">
      <c r="A40" s="759" t="s">
        <v>359</v>
      </c>
      <c r="B40" s="759"/>
      <c r="C40" s="759"/>
      <c r="D40" s="759"/>
      <c r="E40" s="759"/>
      <c r="F40" s="759"/>
      <c r="G40" s="759"/>
      <c r="H40" s="759"/>
      <c r="I40" s="759"/>
      <c r="J40" s="24"/>
      <c r="K40" s="1021" t="s">
        <v>280</v>
      </c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1021"/>
      <c r="BC40" s="1021"/>
      <c r="BD40" s="1021"/>
      <c r="BE40" s="1021"/>
      <c r="BF40" s="1022"/>
      <c r="BG40" s="24"/>
      <c r="BH40" s="766" t="s">
        <v>216</v>
      </c>
      <c r="BI40" s="766"/>
      <c r="BJ40" s="766"/>
      <c r="BK40" s="766"/>
      <c r="BL40" s="766"/>
      <c r="BM40" s="766"/>
      <c r="BN40" s="766"/>
      <c r="BO40" s="766"/>
      <c r="BP40" s="766"/>
      <c r="BQ40" s="766"/>
      <c r="BR40" s="766"/>
      <c r="BS40" s="766"/>
      <c r="BT40" s="766"/>
      <c r="BU40" s="767"/>
      <c r="BV40" s="762"/>
      <c r="BW40" s="762"/>
      <c r="BX40" s="762"/>
      <c r="BY40" s="762"/>
      <c r="BZ40" s="762"/>
      <c r="CA40" s="762"/>
      <c r="CB40" s="762"/>
      <c r="CC40" s="762"/>
      <c r="CD40" s="762"/>
      <c r="CE40" s="762"/>
      <c r="CF40" s="762"/>
      <c r="CG40" s="762"/>
      <c r="CH40" s="762"/>
      <c r="CI40" s="762"/>
      <c r="CJ40" s="762"/>
      <c r="CK40" s="762"/>
      <c r="CL40" s="762"/>
      <c r="CM40" s="762"/>
      <c r="CN40" s="762"/>
      <c r="CO40" s="762"/>
      <c r="CP40" s="762"/>
      <c r="CQ40" s="762"/>
      <c r="CR40" s="762"/>
      <c r="CS40" s="762"/>
      <c r="CT40" s="762"/>
      <c r="CU40" s="762"/>
      <c r="CV40" s="762"/>
      <c r="CW40" s="762"/>
      <c r="CX40" s="762"/>
      <c r="CY40" s="762"/>
      <c r="CZ40" s="762"/>
      <c r="DA40" s="762"/>
      <c r="DB40" s="762"/>
      <c r="DC40" s="762"/>
      <c r="DD40" s="762"/>
      <c r="DE40" s="762"/>
      <c r="DF40" s="762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</row>
    <row r="41" spans="1:121" s="23" customFormat="1">
      <c r="A41" s="747" t="s">
        <v>360</v>
      </c>
      <c r="B41" s="747"/>
      <c r="C41" s="747"/>
      <c r="D41" s="747"/>
      <c r="E41" s="747"/>
      <c r="F41" s="747"/>
      <c r="G41" s="747"/>
      <c r="H41" s="747"/>
      <c r="I41" s="747"/>
      <c r="J41" s="22"/>
      <c r="K41" s="1014" t="s">
        <v>281</v>
      </c>
      <c r="L41" s="1014"/>
      <c r="M41" s="1014"/>
      <c r="N41" s="1014"/>
      <c r="O41" s="1014"/>
      <c r="P41" s="1014"/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  <c r="BF41" s="1015"/>
      <c r="BG41" s="22"/>
      <c r="BH41" s="992" t="s">
        <v>216</v>
      </c>
      <c r="BI41" s="992"/>
      <c r="BJ41" s="992"/>
      <c r="BK41" s="992"/>
      <c r="BL41" s="992"/>
      <c r="BM41" s="992"/>
      <c r="BN41" s="992"/>
      <c r="BO41" s="992"/>
      <c r="BP41" s="992"/>
      <c r="BQ41" s="992"/>
      <c r="BR41" s="992"/>
      <c r="BS41" s="992"/>
      <c r="BT41" s="992"/>
      <c r="BU41" s="993"/>
      <c r="BV41" s="668"/>
      <c r="BW41" s="668"/>
      <c r="BX41" s="668"/>
      <c r="BY41" s="668"/>
      <c r="BZ41" s="668"/>
      <c r="CA41" s="668"/>
      <c r="CB41" s="668"/>
      <c r="CC41" s="668"/>
      <c r="CD41" s="668"/>
      <c r="CE41" s="668"/>
      <c r="CF41" s="668"/>
      <c r="CG41" s="668"/>
      <c r="CH41" s="668"/>
      <c r="CI41" s="668"/>
      <c r="CJ41" s="668"/>
      <c r="CK41" s="668"/>
      <c r="CL41" s="668"/>
      <c r="CM41" s="668"/>
      <c r="CN41" s="668"/>
      <c r="CO41" s="668"/>
      <c r="CP41" s="668"/>
      <c r="CQ41" s="668"/>
      <c r="CR41" s="668"/>
      <c r="CS41" s="668"/>
      <c r="CT41" s="668"/>
      <c r="CU41" s="668"/>
      <c r="CV41" s="668"/>
      <c r="CW41" s="668"/>
      <c r="CX41" s="668"/>
      <c r="CY41" s="668"/>
      <c r="CZ41" s="668"/>
      <c r="DA41" s="668"/>
      <c r="DB41" s="668"/>
      <c r="DC41" s="668"/>
      <c r="DD41" s="668"/>
      <c r="DE41" s="668"/>
      <c r="DF41" s="668"/>
      <c r="DG41" s="668"/>
      <c r="DH41" s="668"/>
      <c r="DI41" s="668"/>
      <c r="DJ41" s="668"/>
      <c r="DK41" s="668"/>
      <c r="DL41" s="668"/>
      <c r="DM41" s="668"/>
      <c r="DN41" s="668"/>
      <c r="DO41" s="668"/>
      <c r="DP41" s="668"/>
      <c r="DQ41" s="668"/>
    </row>
    <row r="42" spans="1:121" s="23" customFormat="1">
      <c r="A42" s="747" t="s">
        <v>361</v>
      </c>
      <c r="B42" s="747"/>
      <c r="C42" s="747"/>
      <c r="D42" s="747"/>
      <c r="E42" s="747"/>
      <c r="F42" s="747"/>
      <c r="G42" s="747"/>
      <c r="H42" s="747"/>
      <c r="I42" s="747"/>
      <c r="J42" s="22"/>
      <c r="K42" s="1014" t="s">
        <v>282</v>
      </c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  <c r="BF42" s="1015"/>
      <c r="BG42" s="22"/>
      <c r="BH42" s="992" t="s">
        <v>216</v>
      </c>
      <c r="BI42" s="992"/>
      <c r="BJ42" s="992"/>
      <c r="BK42" s="992"/>
      <c r="BL42" s="992"/>
      <c r="BM42" s="992"/>
      <c r="BN42" s="992"/>
      <c r="BO42" s="992"/>
      <c r="BP42" s="992"/>
      <c r="BQ42" s="992"/>
      <c r="BR42" s="992"/>
      <c r="BS42" s="992"/>
      <c r="BT42" s="992"/>
      <c r="BU42" s="993"/>
      <c r="BV42" s="668"/>
      <c r="BW42" s="668"/>
      <c r="BX42" s="668"/>
      <c r="BY42" s="668"/>
      <c r="BZ42" s="668"/>
      <c r="CA42" s="668"/>
      <c r="CB42" s="668"/>
      <c r="CC42" s="668"/>
      <c r="CD42" s="668"/>
      <c r="CE42" s="668"/>
      <c r="CF42" s="668"/>
      <c r="CG42" s="668"/>
      <c r="CH42" s="668"/>
      <c r="CI42" s="668"/>
      <c r="CJ42" s="668"/>
      <c r="CK42" s="668"/>
      <c r="CL42" s="668"/>
      <c r="CM42" s="668"/>
      <c r="CN42" s="668"/>
      <c r="CO42" s="668"/>
      <c r="CP42" s="668"/>
      <c r="CQ42" s="668"/>
      <c r="CR42" s="668"/>
      <c r="CS42" s="668"/>
      <c r="CT42" s="668"/>
      <c r="CU42" s="668"/>
      <c r="CV42" s="668"/>
      <c r="CW42" s="668"/>
      <c r="CX42" s="668"/>
      <c r="CY42" s="668"/>
      <c r="CZ42" s="668"/>
      <c r="DA42" s="668"/>
      <c r="DB42" s="668"/>
      <c r="DC42" s="668"/>
      <c r="DD42" s="668"/>
      <c r="DE42" s="668"/>
      <c r="DF42" s="668"/>
      <c r="DG42" s="668"/>
      <c r="DH42" s="668"/>
      <c r="DI42" s="668"/>
      <c r="DJ42" s="668"/>
      <c r="DK42" s="668"/>
      <c r="DL42" s="668"/>
      <c r="DM42" s="668"/>
      <c r="DN42" s="668"/>
      <c r="DO42" s="668"/>
      <c r="DP42" s="668"/>
      <c r="DQ42" s="668"/>
    </row>
    <row r="43" spans="1:121" s="36" customFormat="1" ht="14.25">
      <c r="A43" s="1017" t="s">
        <v>165</v>
      </c>
      <c r="B43" s="1017"/>
      <c r="C43" s="1017"/>
      <c r="D43" s="1017"/>
      <c r="E43" s="1017"/>
      <c r="F43" s="1017"/>
      <c r="G43" s="1017"/>
      <c r="H43" s="1017"/>
      <c r="I43" s="1017"/>
      <c r="J43" s="29"/>
      <c r="K43" s="1018" t="s">
        <v>362</v>
      </c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  <c r="X43" s="1018"/>
      <c r="Y43" s="1018"/>
      <c r="Z43" s="1018"/>
      <c r="AA43" s="1018"/>
      <c r="AB43" s="1018"/>
      <c r="AC43" s="1018"/>
      <c r="AD43" s="1018"/>
      <c r="AE43" s="1018"/>
      <c r="AF43" s="1018"/>
      <c r="AG43" s="1018"/>
      <c r="AH43" s="1018"/>
      <c r="AI43" s="1018"/>
      <c r="AJ43" s="1018"/>
      <c r="AK43" s="1018"/>
      <c r="AL43" s="1018"/>
      <c r="AM43" s="1018"/>
      <c r="AN43" s="1018"/>
      <c r="AO43" s="1018"/>
      <c r="AP43" s="1018"/>
      <c r="AQ43" s="1018"/>
      <c r="AR43" s="1018"/>
      <c r="AS43" s="1018"/>
      <c r="AT43" s="1018"/>
      <c r="AU43" s="1018"/>
      <c r="AV43" s="1018"/>
      <c r="AW43" s="1018"/>
      <c r="AX43" s="1018"/>
      <c r="AY43" s="1018"/>
      <c r="AZ43" s="1018"/>
      <c r="BA43" s="1018"/>
      <c r="BB43" s="1018"/>
      <c r="BC43" s="1018"/>
      <c r="BD43" s="1018"/>
      <c r="BE43" s="1018"/>
      <c r="BF43" s="1019"/>
      <c r="BG43" s="29"/>
      <c r="BH43" s="1008" t="s">
        <v>216</v>
      </c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9"/>
      <c r="BV43" s="1020">
        <f>BV44*BV35/100</f>
        <v>0</v>
      </c>
      <c r="BW43" s="1020"/>
      <c r="BX43" s="1020"/>
      <c r="BY43" s="1020"/>
      <c r="BZ43" s="1020"/>
      <c r="CA43" s="1020"/>
      <c r="CB43" s="1020"/>
      <c r="CC43" s="1020"/>
      <c r="CD43" s="1020"/>
      <c r="CE43" s="1020"/>
      <c r="CF43" s="1020"/>
      <c r="CG43" s="1020"/>
      <c r="CH43" s="1020"/>
      <c r="CI43" s="1020"/>
      <c r="CJ43" s="1020"/>
      <c r="CK43" s="1020"/>
      <c r="CL43" s="1020">
        <f>CL44*CL35/100</f>
        <v>0</v>
      </c>
      <c r="CM43" s="1020"/>
      <c r="CN43" s="1020"/>
      <c r="CO43" s="1020"/>
      <c r="CP43" s="1020"/>
      <c r="CQ43" s="1020"/>
      <c r="CR43" s="1020"/>
      <c r="CS43" s="1020"/>
      <c r="CT43" s="1020"/>
      <c r="CU43" s="1020"/>
      <c r="CV43" s="1020"/>
      <c r="CW43" s="1020"/>
      <c r="CX43" s="1020"/>
      <c r="CY43" s="1020"/>
      <c r="CZ43" s="1020"/>
      <c r="DA43" s="1020"/>
      <c r="DB43" s="1020">
        <f>DB44*DB35/100</f>
        <v>0</v>
      </c>
      <c r="DC43" s="1020"/>
      <c r="DD43" s="1020"/>
      <c r="DE43" s="1020"/>
      <c r="DF43" s="1020"/>
      <c r="DG43" s="1020"/>
      <c r="DH43" s="1020"/>
      <c r="DI43" s="1020"/>
      <c r="DJ43" s="1020"/>
      <c r="DK43" s="1020"/>
      <c r="DL43" s="1020"/>
      <c r="DM43" s="1020"/>
      <c r="DN43" s="1020"/>
      <c r="DO43" s="1020"/>
      <c r="DP43" s="1020"/>
      <c r="DQ43" s="1020"/>
    </row>
    <row r="44" spans="1:121" s="37" customFormat="1">
      <c r="A44" s="1010" t="s">
        <v>363</v>
      </c>
      <c r="B44" s="1010"/>
      <c r="C44" s="1010"/>
      <c r="D44" s="1010"/>
      <c r="E44" s="1010"/>
      <c r="F44" s="1010"/>
      <c r="G44" s="1010"/>
      <c r="H44" s="1010"/>
      <c r="I44" s="1010"/>
      <c r="J44" s="30"/>
      <c r="K44" s="1011" t="s">
        <v>364</v>
      </c>
      <c r="L44" s="1011"/>
      <c r="M44" s="1011"/>
      <c r="N44" s="1011"/>
      <c r="O44" s="1011"/>
      <c r="P44" s="1011"/>
      <c r="Q44" s="1011"/>
      <c r="R44" s="1011"/>
      <c r="S44" s="1011"/>
      <c r="T44" s="1011"/>
      <c r="U44" s="1011"/>
      <c r="V44" s="1011"/>
      <c r="W44" s="1011"/>
      <c r="X44" s="1011"/>
      <c r="Y44" s="1011"/>
      <c r="Z44" s="1011"/>
      <c r="AA44" s="1011"/>
      <c r="AB44" s="1011"/>
      <c r="AC44" s="1011"/>
      <c r="AD44" s="1011"/>
      <c r="AE44" s="1011"/>
      <c r="AF44" s="1011"/>
      <c r="AG44" s="1011"/>
      <c r="AH44" s="1011"/>
      <c r="AI44" s="1011"/>
      <c r="AJ44" s="1011"/>
      <c r="AK44" s="1011"/>
      <c r="AL44" s="1011"/>
      <c r="AM44" s="1011"/>
      <c r="AN44" s="1011"/>
      <c r="AO44" s="1011"/>
      <c r="AP44" s="1011"/>
      <c r="AQ44" s="1011"/>
      <c r="AR44" s="1011"/>
      <c r="AS44" s="1011"/>
      <c r="AT44" s="1011"/>
      <c r="AU44" s="1011"/>
      <c r="AV44" s="1011"/>
      <c r="AW44" s="1011"/>
      <c r="AX44" s="1011"/>
      <c r="AY44" s="1011"/>
      <c r="AZ44" s="1011"/>
      <c r="BA44" s="1011"/>
      <c r="BB44" s="1011"/>
      <c r="BC44" s="1011"/>
      <c r="BD44" s="1011"/>
      <c r="BE44" s="1011"/>
      <c r="BF44" s="1012"/>
      <c r="BG44" s="30"/>
      <c r="BH44" s="723" t="s">
        <v>147</v>
      </c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4"/>
      <c r="BV44" s="1006"/>
      <c r="BW44" s="1006"/>
      <c r="BX44" s="1006"/>
      <c r="BY44" s="1006"/>
      <c r="BZ44" s="1006"/>
      <c r="CA44" s="1006"/>
      <c r="CB44" s="1006"/>
      <c r="CC44" s="1006"/>
      <c r="CD44" s="1006"/>
      <c r="CE44" s="1006"/>
      <c r="CF44" s="1006"/>
      <c r="CG44" s="1006"/>
      <c r="CH44" s="1006"/>
      <c r="CI44" s="1006"/>
      <c r="CJ44" s="1006"/>
      <c r="CK44" s="1006"/>
      <c r="CL44" s="1006"/>
      <c r="CM44" s="1006"/>
      <c r="CN44" s="1006"/>
      <c r="CO44" s="1006"/>
      <c r="CP44" s="1006"/>
      <c r="CQ44" s="1006"/>
      <c r="CR44" s="1006"/>
      <c r="CS44" s="1006"/>
      <c r="CT44" s="1006"/>
      <c r="CU44" s="1006"/>
      <c r="CV44" s="1006"/>
      <c r="CW44" s="1006"/>
      <c r="CX44" s="1006"/>
      <c r="CY44" s="1006"/>
      <c r="CZ44" s="1006"/>
      <c r="DA44" s="1006"/>
      <c r="DB44" s="1006"/>
      <c r="DC44" s="1006"/>
      <c r="DD44" s="1006"/>
      <c r="DE44" s="1006"/>
      <c r="DF44" s="1006"/>
      <c r="DG44" s="1006"/>
      <c r="DH44" s="1006"/>
      <c r="DI44" s="1006"/>
      <c r="DJ44" s="1006"/>
      <c r="DK44" s="1006"/>
      <c r="DL44" s="1006"/>
      <c r="DM44" s="1006"/>
      <c r="DN44" s="1006"/>
      <c r="DO44" s="1006"/>
      <c r="DP44" s="1006"/>
      <c r="DQ44" s="1006"/>
    </row>
    <row r="45" spans="1:121" s="23" customFormat="1" ht="3" customHeight="1">
      <c r="A45" s="38"/>
      <c r="B45" s="38"/>
      <c r="C45" s="38"/>
      <c r="D45" s="38"/>
      <c r="E45" s="38"/>
      <c r="F45" s="38"/>
      <c r="G45" s="38"/>
      <c r="H45" s="38"/>
      <c r="I45" s="38"/>
      <c r="J45" s="39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</row>
    <row r="46" spans="1:121" s="6" customFormat="1" ht="50.25" customHeight="1">
      <c r="A46" s="1013" t="s">
        <v>365</v>
      </c>
      <c r="B46" s="1013"/>
      <c r="C46" s="1013"/>
      <c r="D46" s="1013"/>
      <c r="E46" s="1013"/>
      <c r="F46" s="1013"/>
      <c r="G46" s="1013"/>
      <c r="H46" s="1013"/>
      <c r="I46" s="1013"/>
      <c r="J46" s="1013"/>
      <c r="K46" s="1013"/>
      <c r="L46" s="1013"/>
      <c r="M46" s="1013"/>
      <c r="N46" s="1013"/>
      <c r="O46" s="1013"/>
      <c r="P46" s="1013"/>
      <c r="Q46" s="1013"/>
      <c r="R46" s="1013"/>
      <c r="S46" s="1013"/>
      <c r="T46" s="1013"/>
      <c r="U46" s="1013"/>
      <c r="V46" s="1013"/>
      <c r="W46" s="1013"/>
      <c r="X46" s="1013"/>
      <c r="Y46" s="1013"/>
      <c r="Z46" s="1013"/>
      <c r="AA46" s="1013"/>
      <c r="AB46" s="1013"/>
      <c r="AC46" s="1013"/>
      <c r="AD46" s="1013"/>
      <c r="AE46" s="1013"/>
      <c r="AF46" s="1013"/>
      <c r="AG46" s="1013"/>
      <c r="AH46" s="1013"/>
      <c r="AI46" s="1013"/>
      <c r="AJ46" s="1013"/>
      <c r="AK46" s="1013"/>
      <c r="AL46" s="1013"/>
      <c r="AM46" s="1013"/>
      <c r="AN46" s="1013"/>
      <c r="AO46" s="1013"/>
      <c r="AP46" s="1013"/>
      <c r="AQ46" s="1013"/>
      <c r="AR46" s="1013"/>
      <c r="AS46" s="1013"/>
      <c r="AT46" s="1013"/>
      <c r="AU46" s="1013"/>
      <c r="AV46" s="1013"/>
      <c r="AW46" s="1013"/>
      <c r="AX46" s="1013"/>
      <c r="AY46" s="1013"/>
      <c r="AZ46" s="1013"/>
      <c r="BA46" s="1013"/>
      <c r="BB46" s="1013"/>
      <c r="BC46" s="1013"/>
      <c r="BD46" s="1013"/>
      <c r="BE46" s="1013"/>
      <c r="BF46" s="1013"/>
      <c r="BG46" s="1013"/>
      <c r="BH46" s="1013"/>
      <c r="BI46" s="1013"/>
      <c r="BJ46" s="1013"/>
      <c r="BK46" s="1013"/>
      <c r="BL46" s="1013"/>
      <c r="BM46" s="1013"/>
      <c r="BN46" s="1013"/>
      <c r="BO46" s="1013"/>
      <c r="BP46" s="1013"/>
      <c r="BQ46" s="1013"/>
      <c r="BR46" s="1013"/>
      <c r="BS46" s="1013"/>
      <c r="BT46" s="1013"/>
      <c r="BU46" s="1013"/>
      <c r="BV46" s="1013"/>
      <c r="BW46" s="1013"/>
      <c r="BX46" s="1013"/>
      <c r="BY46" s="1013"/>
      <c r="BZ46" s="1013"/>
      <c r="CA46" s="1013"/>
      <c r="CB46" s="1013"/>
      <c r="CC46" s="1013"/>
      <c r="CD46" s="1013"/>
      <c r="CE46" s="1013"/>
      <c r="CF46" s="1013"/>
      <c r="CG46" s="1013"/>
      <c r="CH46" s="1013"/>
      <c r="CI46" s="1013"/>
      <c r="CJ46" s="1013"/>
      <c r="CK46" s="1013"/>
      <c r="CL46" s="1013"/>
      <c r="CM46" s="1013"/>
      <c r="CN46" s="1013"/>
      <c r="CO46" s="1013"/>
      <c r="CP46" s="1013"/>
      <c r="CQ46" s="1013"/>
      <c r="CR46" s="1013"/>
      <c r="CS46" s="1013"/>
      <c r="CT46" s="1013"/>
      <c r="CU46" s="1013"/>
      <c r="CV46" s="1013"/>
      <c r="CW46" s="1013"/>
      <c r="CX46" s="1013"/>
      <c r="CY46" s="1013"/>
      <c r="CZ46" s="1013"/>
      <c r="DA46" s="1013"/>
      <c r="DB46" s="1013"/>
      <c r="DC46" s="1013"/>
      <c r="DD46" s="1013"/>
      <c r="DE46" s="1013"/>
      <c r="DF46" s="1013"/>
      <c r="DG46" s="1013"/>
      <c r="DH46" s="1013"/>
      <c r="DI46" s="1013"/>
      <c r="DJ46" s="1013"/>
      <c r="DK46" s="1013"/>
      <c r="DL46" s="1013"/>
      <c r="DM46" s="1013"/>
      <c r="DN46" s="1013"/>
      <c r="DO46" s="1013"/>
      <c r="DP46" s="1013"/>
      <c r="DQ46" s="1013"/>
    </row>
    <row r="48" spans="1:121" s="13" customFormat="1">
      <c r="E48" s="13" t="s">
        <v>109</v>
      </c>
    </row>
    <row r="49" spans="5:121" s="16" customFormat="1" ht="57.75" customHeight="1">
      <c r="E49" s="16" t="s">
        <v>110</v>
      </c>
      <c r="H49" s="685" t="s">
        <v>366</v>
      </c>
      <c r="I49" s="685"/>
      <c r="J49" s="685"/>
      <c r="K49" s="685"/>
      <c r="L49" s="685"/>
      <c r="M49" s="685"/>
      <c r="N49" s="685"/>
      <c r="O49" s="685"/>
      <c r="P49" s="685"/>
      <c r="Q49" s="685"/>
      <c r="R49" s="685"/>
      <c r="S49" s="685"/>
      <c r="T49" s="685"/>
      <c r="U49" s="685"/>
      <c r="V49" s="685"/>
      <c r="W49" s="685"/>
      <c r="X49" s="685"/>
      <c r="Y49" s="685"/>
      <c r="Z49" s="685"/>
      <c r="AA49" s="685"/>
      <c r="AB49" s="685"/>
      <c r="AC49" s="685"/>
      <c r="AD49" s="685"/>
      <c r="AE49" s="685"/>
      <c r="AF49" s="685"/>
      <c r="AG49" s="685"/>
      <c r="AH49" s="685"/>
      <c r="AI49" s="685"/>
      <c r="AJ49" s="685"/>
      <c r="AK49" s="685"/>
      <c r="AL49" s="685"/>
      <c r="AM49" s="685"/>
      <c r="AN49" s="685"/>
      <c r="AO49" s="685"/>
      <c r="AP49" s="685"/>
      <c r="AQ49" s="685"/>
      <c r="AR49" s="685"/>
      <c r="AS49" s="685"/>
      <c r="AT49" s="685"/>
      <c r="AU49" s="685"/>
      <c r="AV49" s="685"/>
      <c r="AW49" s="685"/>
      <c r="AX49" s="685"/>
      <c r="AY49" s="685"/>
      <c r="AZ49" s="685"/>
      <c r="BA49" s="685"/>
      <c r="BB49" s="685"/>
      <c r="BC49" s="685"/>
      <c r="BD49" s="685"/>
      <c r="BE49" s="685"/>
      <c r="BF49" s="685"/>
      <c r="BG49" s="685"/>
      <c r="BH49" s="685"/>
      <c r="BI49" s="685"/>
      <c r="BJ49" s="685"/>
      <c r="BK49" s="685"/>
      <c r="BL49" s="685"/>
      <c r="BM49" s="685"/>
      <c r="BN49" s="685"/>
      <c r="BO49" s="685"/>
      <c r="BP49" s="685"/>
      <c r="BQ49" s="685"/>
      <c r="BR49" s="685"/>
      <c r="BS49" s="685"/>
      <c r="BT49" s="685"/>
      <c r="BU49" s="685"/>
      <c r="BV49" s="685"/>
      <c r="BW49" s="685"/>
      <c r="BX49" s="685"/>
      <c r="BY49" s="685"/>
      <c r="BZ49" s="685"/>
      <c r="CA49" s="685"/>
      <c r="CB49" s="685"/>
      <c r="CC49" s="685"/>
      <c r="CD49" s="685"/>
      <c r="CE49" s="685"/>
      <c r="CF49" s="685"/>
      <c r="CG49" s="685"/>
      <c r="CH49" s="685"/>
      <c r="CI49" s="685"/>
      <c r="CJ49" s="685"/>
      <c r="CK49" s="685"/>
      <c r="CL49" s="685"/>
      <c r="CM49" s="685"/>
      <c r="CN49" s="685"/>
      <c r="CO49" s="685"/>
      <c r="CP49" s="685"/>
      <c r="CQ49" s="685"/>
      <c r="CR49" s="685"/>
      <c r="CS49" s="685"/>
      <c r="CT49" s="685"/>
      <c r="CU49" s="685"/>
      <c r="CV49" s="685"/>
      <c r="CW49" s="685"/>
      <c r="CX49" s="685"/>
      <c r="CY49" s="685"/>
      <c r="CZ49" s="685"/>
      <c r="DA49" s="685"/>
      <c r="DB49" s="685"/>
      <c r="DC49" s="685"/>
      <c r="DD49" s="685"/>
      <c r="DE49" s="685"/>
      <c r="DF49" s="685"/>
      <c r="DG49" s="685"/>
      <c r="DH49" s="685"/>
      <c r="DI49" s="685"/>
      <c r="DJ49" s="685"/>
      <c r="DK49" s="685"/>
      <c r="DL49" s="685"/>
      <c r="DM49" s="685"/>
      <c r="DN49" s="685"/>
      <c r="DO49" s="685"/>
      <c r="DP49" s="685"/>
      <c r="DQ49" s="685"/>
    </row>
    <row r="50" spans="5:121" s="16" customFormat="1" ht="75" customHeight="1">
      <c r="E50" s="16" t="s">
        <v>112</v>
      </c>
      <c r="H50" s="685" t="s">
        <v>367</v>
      </c>
      <c r="I50" s="685"/>
      <c r="J50" s="685"/>
      <c r="K50" s="685"/>
      <c r="L50" s="685"/>
      <c r="M50" s="685"/>
      <c r="N50" s="685"/>
      <c r="O50" s="685"/>
      <c r="P50" s="685"/>
      <c r="Q50" s="685"/>
      <c r="R50" s="685"/>
      <c r="S50" s="685"/>
      <c r="T50" s="685"/>
      <c r="U50" s="685"/>
      <c r="V50" s="685"/>
      <c r="W50" s="685"/>
      <c r="X50" s="685"/>
      <c r="Y50" s="685"/>
      <c r="Z50" s="685"/>
      <c r="AA50" s="685"/>
      <c r="AB50" s="685"/>
      <c r="AC50" s="685"/>
      <c r="AD50" s="685"/>
      <c r="AE50" s="685"/>
      <c r="AF50" s="685"/>
      <c r="AG50" s="685"/>
      <c r="AH50" s="685"/>
      <c r="AI50" s="685"/>
      <c r="AJ50" s="685"/>
      <c r="AK50" s="685"/>
      <c r="AL50" s="685"/>
      <c r="AM50" s="685"/>
      <c r="AN50" s="685"/>
      <c r="AO50" s="685"/>
      <c r="AP50" s="685"/>
      <c r="AQ50" s="685"/>
      <c r="AR50" s="685"/>
      <c r="AS50" s="685"/>
      <c r="AT50" s="685"/>
      <c r="AU50" s="685"/>
      <c r="AV50" s="685"/>
      <c r="AW50" s="685"/>
      <c r="AX50" s="685"/>
      <c r="AY50" s="685"/>
      <c r="AZ50" s="685"/>
      <c r="BA50" s="685"/>
      <c r="BB50" s="685"/>
      <c r="BC50" s="685"/>
      <c r="BD50" s="685"/>
      <c r="BE50" s="685"/>
      <c r="BF50" s="685"/>
      <c r="BG50" s="685"/>
      <c r="BH50" s="685"/>
      <c r="BI50" s="685"/>
      <c r="BJ50" s="685"/>
      <c r="BK50" s="685"/>
      <c r="BL50" s="685"/>
      <c r="BM50" s="685"/>
      <c r="BN50" s="685"/>
      <c r="BO50" s="685"/>
      <c r="BP50" s="685"/>
      <c r="BQ50" s="685"/>
      <c r="BR50" s="685"/>
      <c r="BS50" s="685"/>
      <c r="BT50" s="685"/>
      <c r="BU50" s="685"/>
      <c r="BV50" s="685"/>
      <c r="BW50" s="685"/>
      <c r="BX50" s="685"/>
      <c r="BY50" s="685"/>
      <c r="BZ50" s="685"/>
      <c r="CA50" s="685"/>
      <c r="CB50" s="685"/>
      <c r="CC50" s="685"/>
      <c r="CD50" s="685"/>
      <c r="CE50" s="685"/>
      <c r="CF50" s="685"/>
      <c r="CG50" s="685"/>
      <c r="CH50" s="685"/>
      <c r="CI50" s="685"/>
      <c r="CJ50" s="685"/>
      <c r="CK50" s="685"/>
      <c r="CL50" s="685"/>
      <c r="CM50" s="685"/>
      <c r="CN50" s="685"/>
      <c r="CO50" s="685"/>
      <c r="CP50" s="685"/>
      <c r="CQ50" s="685"/>
      <c r="CR50" s="685"/>
      <c r="CS50" s="685"/>
      <c r="CT50" s="685"/>
      <c r="CU50" s="685"/>
      <c r="CV50" s="685"/>
      <c r="CW50" s="685"/>
      <c r="CX50" s="685"/>
      <c r="CY50" s="685"/>
      <c r="CZ50" s="685"/>
      <c r="DA50" s="685"/>
      <c r="DB50" s="685"/>
      <c r="DC50" s="685"/>
      <c r="DD50" s="685"/>
      <c r="DE50" s="685"/>
      <c r="DF50" s="685"/>
      <c r="DG50" s="685"/>
      <c r="DH50" s="685"/>
      <c r="DI50" s="685"/>
      <c r="DJ50" s="685"/>
      <c r="DK50" s="685"/>
      <c r="DL50" s="685"/>
      <c r="DM50" s="685"/>
      <c r="DN50" s="685"/>
      <c r="DO50" s="685"/>
      <c r="DP50" s="685"/>
      <c r="DQ50" s="685"/>
    </row>
    <row r="51" spans="5:121" s="42" customFormat="1" ht="3" customHeight="1"/>
  </sheetData>
  <mergeCells count="244">
    <mergeCell ref="A3:DQ3"/>
    <mergeCell ref="A5:I5"/>
    <mergeCell ref="J5:BF5"/>
    <mergeCell ref="BG5:BU5"/>
    <mergeCell ref="CL5:DA5"/>
    <mergeCell ref="DB5:DQ5"/>
    <mergeCell ref="A6:I6"/>
    <mergeCell ref="J6:BF6"/>
    <mergeCell ref="BG6:BU6"/>
    <mergeCell ref="CL6:DA6"/>
    <mergeCell ref="DB6:DQ6"/>
    <mergeCell ref="A7:I7"/>
    <mergeCell ref="K7:BF7"/>
    <mergeCell ref="BH7:BU7"/>
    <mergeCell ref="CL7:DA7"/>
    <mergeCell ref="DB7:DQ7"/>
    <mergeCell ref="A8:I8"/>
    <mergeCell ref="K8:BF8"/>
    <mergeCell ref="BH8:BU8"/>
    <mergeCell ref="CL8:DA8"/>
    <mergeCell ref="DB8:DQ8"/>
    <mergeCell ref="A9:I9"/>
    <mergeCell ref="K9:BF9"/>
    <mergeCell ref="BH9:BU9"/>
    <mergeCell ref="CL9:DA9"/>
    <mergeCell ref="DB9:DQ9"/>
    <mergeCell ref="A10:I10"/>
    <mergeCell ref="K10:BF10"/>
    <mergeCell ref="BH10:BU10"/>
    <mergeCell ref="CL10:DA10"/>
    <mergeCell ref="DB10:DQ10"/>
    <mergeCell ref="A11:I11"/>
    <mergeCell ref="K11:BF11"/>
    <mergeCell ref="BH11:BU11"/>
    <mergeCell ref="CL11:DA11"/>
    <mergeCell ref="DB11:DQ11"/>
    <mergeCell ref="A12:I12"/>
    <mergeCell ref="K12:BF12"/>
    <mergeCell ref="BH12:BU12"/>
    <mergeCell ref="CL12:DA12"/>
    <mergeCell ref="DB12:DQ12"/>
    <mergeCell ref="A13:I13"/>
    <mergeCell ref="K13:BF13"/>
    <mergeCell ref="BH13:BU13"/>
    <mergeCell ref="CL13:DA13"/>
    <mergeCell ref="DB13:DQ13"/>
    <mergeCell ref="A14:I14"/>
    <mergeCell ref="K14:BF14"/>
    <mergeCell ref="BH14:BU14"/>
    <mergeCell ref="CL14:DA14"/>
    <mergeCell ref="DB14:DQ14"/>
    <mergeCell ref="BV13:CK13"/>
    <mergeCell ref="BV14:CK14"/>
    <mergeCell ref="A15:I15"/>
    <mergeCell ref="K15:BF15"/>
    <mergeCell ref="BH15:BU15"/>
    <mergeCell ref="CL15:DA15"/>
    <mergeCell ref="DB15:DQ15"/>
    <mergeCell ref="A16:I16"/>
    <mergeCell ref="K16:BF16"/>
    <mergeCell ref="BH16:BU16"/>
    <mergeCell ref="CL16:DA16"/>
    <mergeCell ref="DB16:DQ16"/>
    <mergeCell ref="BV15:CK15"/>
    <mergeCell ref="BV16:CK16"/>
    <mergeCell ref="A17:I17"/>
    <mergeCell ref="K17:BF17"/>
    <mergeCell ref="BH17:BU17"/>
    <mergeCell ref="CL17:DA17"/>
    <mergeCell ref="DB17:DQ17"/>
    <mergeCell ref="A18:I18"/>
    <mergeCell ref="K18:BF18"/>
    <mergeCell ref="BH18:BU18"/>
    <mergeCell ref="CL18:DA18"/>
    <mergeCell ref="DB18:DQ18"/>
    <mergeCell ref="BV17:CK17"/>
    <mergeCell ref="BV18:CK18"/>
    <mergeCell ref="A19:I19"/>
    <mergeCell ref="K19:BF19"/>
    <mergeCell ref="BH19:BU19"/>
    <mergeCell ref="CL19:DA19"/>
    <mergeCell ref="DB19:DQ19"/>
    <mergeCell ref="A20:I20"/>
    <mergeCell ref="K20:BF20"/>
    <mergeCell ref="BH20:BU20"/>
    <mergeCell ref="CL20:DA20"/>
    <mergeCell ref="DB20:DQ20"/>
    <mergeCell ref="BV19:CK19"/>
    <mergeCell ref="BV20:CK20"/>
    <mergeCell ref="A21:I21"/>
    <mergeCell ref="K21:BF21"/>
    <mergeCell ref="BH21:BU21"/>
    <mergeCell ref="CL21:DA21"/>
    <mergeCell ref="DB21:DQ21"/>
    <mergeCell ref="A22:I22"/>
    <mergeCell ref="K22:BF22"/>
    <mergeCell ref="BH22:BU22"/>
    <mergeCell ref="CL22:DA22"/>
    <mergeCell ref="DB22:DQ22"/>
    <mergeCell ref="BV21:CK21"/>
    <mergeCell ref="BV22:CK22"/>
    <mergeCell ref="A23:I23"/>
    <mergeCell ref="K23:BF23"/>
    <mergeCell ref="BH23:BU23"/>
    <mergeCell ref="CL23:DA23"/>
    <mergeCell ref="DB23:DQ23"/>
    <mergeCell ref="A24:I24"/>
    <mergeCell ref="K24:BF24"/>
    <mergeCell ref="BH24:BU24"/>
    <mergeCell ref="CL24:DA24"/>
    <mergeCell ref="DB24:DQ24"/>
    <mergeCell ref="BV23:CK23"/>
    <mergeCell ref="BV24:CK24"/>
    <mergeCell ref="A25:I25"/>
    <mergeCell ref="K25:BF25"/>
    <mergeCell ref="BH25:BU25"/>
    <mergeCell ref="CL25:DA25"/>
    <mergeCell ref="DB25:DQ25"/>
    <mergeCell ref="A26:I26"/>
    <mergeCell ref="K26:BF26"/>
    <mergeCell ref="BH26:BU26"/>
    <mergeCell ref="CL26:DA26"/>
    <mergeCell ref="DB26:DQ26"/>
    <mergeCell ref="A27:I27"/>
    <mergeCell ref="K27:BF27"/>
    <mergeCell ref="BH27:BU27"/>
    <mergeCell ref="CL27:DA27"/>
    <mergeCell ref="DB27:DQ27"/>
    <mergeCell ref="A28:I28"/>
    <mergeCell ref="K28:BF28"/>
    <mergeCell ref="BH28:BU28"/>
    <mergeCell ref="CL28:DA28"/>
    <mergeCell ref="DB28:DQ28"/>
    <mergeCell ref="A29:I29"/>
    <mergeCell ref="K29:BF29"/>
    <mergeCell ref="BH29:BU29"/>
    <mergeCell ref="CL29:DA29"/>
    <mergeCell ref="DB29:DQ29"/>
    <mergeCell ref="A30:I30"/>
    <mergeCell ref="K30:BF30"/>
    <mergeCell ref="BH30:BU30"/>
    <mergeCell ref="CL30:DA30"/>
    <mergeCell ref="DB30:DQ30"/>
    <mergeCell ref="A31:I31"/>
    <mergeCell ref="K31:BF31"/>
    <mergeCell ref="BH31:BU31"/>
    <mergeCell ref="CL31:DA31"/>
    <mergeCell ref="DB31:DQ31"/>
    <mergeCell ref="A32:I32"/>
    <mergeCell ref="K32:BF32"/>
    <mergeCell ref="BH32:BU32"/>
    <mergeCell ref="CL32:DA32"/>
    <mergeCell ref="DB32:DQ32"/>
    <mergeCell ref="A33:I33"/>
    <mergeCell ref="K33:BF33"/>
    <mergeCell ref="BH33:BU33"/>
    <mergeCell ref="CL33:DA33"/>
    <mergeCell ref="DB33:DQ33"/>
    <mergeCell ref="A34:I34"/>
    <mergeCell ref="K34:BF34"/>
    <mergeCell ref="BH34:BU34"/>
    <mergeCell ref="CL34:DA34"/>
    <mergeCell ref="DB34:DQ34"/>
    <mergeCell ref="A35:I35"/>
    <mergeCell ref="K35:BF35"/>
    <mergeCell ref="BH35:BU35"/>
    <mergeCell ref="CL35:DA35"/>
    <mergeCell ref="DB35:DQ35"/>
    <mergeCell ref="A36:I36"/>
    <mergeCell ref="K36:BF36"/>
    <mergeCell ref="BH36:BU36"/>
    <mergeCell ref="CL36:DA36"/>
    <mergeCell ref="DB36:DQ36"/>
    <mergeCell ref="A37:I37"/>
    <mergeCell ref="K37:BF37"/>
    <mergeCell ref="BH37:BU37"/>
    <mergeCell ref="CL37:DA37"/>
    <mergeCell ref="DB37:DQ37"/>
    <mergeCell ref="A38:I38"/>
    <mergeCell ref="K38:BF38"/>
    <mergeCell ref="BH38:BU38"/>
    <mergeCell ref="CL38:DA38"/>
    <mergeCell ref="DB38:DQ38"/>
    <mergeCell ref="A39:I39"/>
    <mergeCell ref="K39:BF39"/>
    <mergeCell ref="BH39:BU39"/>
    <mergeCell ref="CL39:DA39"/>
    <mergeCell ref="DB39:DQ39"/>
    <mergeCell ref="BH42:BU42"/>
    <mergeCell ref="CL42:DA42"/>
    <mergeCell ref="DB42:DQ42"/>
    <mergeCell ref="A43:I43"/>
    <mergeCell ref="K43:BF43"/>
    <mergeCell ref="BH43:BU43"/>
    <mergeCell ref="CL43:DA43"/>
    <mergeCell ref="DB43:DQ43"/>
    <mergeCell ref="A40:I40"/>
    <mergeCell ref="K40:BF40"/>
    <mergeCell ref="BH40:BU40"/>
    <mergeCell ref="CL40:DA40"/>
    <mergeCell ref="DB40:DQ40"/>
    <mergeCell ref="A41:I41"/>
    <mergeCell ref="K41:BF41"/>
    <mergeCell ref="BH41:BU41"/>
    <mergeCell ref="CL41:DA41"/>
    <mergeCell ref="DB41:DQ41"/>
    <mergeCell ref="BV43:CK43"/>
    <mergeCell ref="H49:DQ49"/>
    <mergeCell ref="H50:DQ50"/>
    <mergeCell ref="BV5:CK5"/>
    <mergeCell ref="BV6:CK6"/>
    <mergeCell ref="BV7:CK7"/>
    <mergeCell ref="BV8:CK8"/>
    <mergeCell ref="BV9:CK9"/>
    <mergeCell ref="BV10:CK10"/>
    <mergeCell ref="BV11:CK11"/>
    <mergeCell ref="BV12:CK12"/>
    <mergeCell ref="A44:I44"/>
    <mergeCell ref="K44:BF44"/>
    <mergeCell ref="BH44:BU44"/>
    <mergeCell ref="CL44:DA44"/>
    <mergeCell ref="DB44:DQ44"/>
    <mergeCell ref="A46:DQ46"/>
    <mergeCell ref="A42:I42"/>
    <mergeCell ref="K42:BF42"/>
    <mergeCell ref="BV25:CK25"/>
    <mergeCell ref="BV26:CK26"/>
    <mergeCell ref="BV27:CK27"/>
    <mergeCell ref="BV28:CK28"/>
    <mergeCell ref="BV29:CK29"/>
    <mergeCell ref="BV30:CK30"/>
    <mergeCell ref="BV44:CK44"/>
    <mergeCell ref="BV37:CK37"/>
    <mergeCell ref="BV38:CK38"/>
    <mergeCell ref="BV39:CK39"/>
    <mergeCell ref="BV40:CK40"/>
    <mergeCell ref="BV41:CK41"/>
    <mergeCell ref="BV42:CK42"/>
    <mergeCell ref="BV31:CK31"/>
    <mergeCell ref="BV32:CK32"/>
    <mergeCell ref="BV33:CK33"/>
    <mergeCell ref="BV34:CK34"/>
    <mergeCell ref="BV35:CK35"/>
    <mergeCell ref="BV36:CK36"/>
  </mergeCells>
  <pageMargins left="0.78740157480314965" right="0.51181102362204722" top="0.59055118110236227" bottom="0.39370078740157483" header="0.19685039370078741" footer="0.19685039370078741"/>
  <pageSetup paperSize="9" scale="7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4" max="10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DQ51"/>
  <sheetViews>
    <sheetView view="pageBreakPreview" zoomScaleSheetLayoutView="100" workbookViewId="0">
      <pane xSplit="73" ySplit="6" topLeftCell="BV7" activePane="bottomRight" state="frozen"/>
      <selection pane="topRight" activeCell="BV1" sqref="BV1"/>
      <selection pane="bottomLeft" activeCell="A7" sqref="A7"/>
      <selection pane="bottomRight" activeCell="A3" sqref="A3:DQ3"/>
    </sheetView>
  </sheetViews>
  <sheetFormatPr defaultColWidth="0.85546875" defaultRowHeight="15"/>
  <cols>
    <col min="1" max="88" width="0.85546875" style="1"/>
    <col min="89" max="89" width="4" style="1" customWidth="1"/>
    <col min="90" max="104" width="0.85546875" style="1"/>
    <col min="105" max="105" width="2.85546875" style="1" customWidth="1"/>
    <col min="106" max="120" width="0.85546875" style="1"/>
    <col min="121" max="121" width="8.85546875" style="1" customWidth="1"/>
    <col min="122" max="16384" width="0.85546875" style="1"/>
  </cols>
  <sheetData>
    <row r="1" spans="1:121" s="6" customFormat="1" ht="12" customHeight="1">
      <c r="DQ1" s="7" t="s">
        <v>375</v>
      </c>
    </row>
    <row r="2" spans="1:121" s="6" customFormat="1" ht="12.75" customHeight="1">
      <c r="DQ2" s="7"/>
    </row>
    <row r="3" spans="1:121" ht="15.75">
      <c r="A3" s="728" t="s">
        <v>376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8"/>
      <c r="AY3" s="728"/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</row>
    <row r="4" spans="1:121" ht="12.75" customHeight="1"/>
    <row r="5" spans="1:121" s="3" customFormat="1" ht="42.75" customHeight="1">
      <c r="A5" s="729" t="s">
        <v>325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2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791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792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  <c r="DB5" s="729" t="s">
        <v>793</v>
      </c>
      <c r="DC5" s="729"/>
      <c r="DD5" s="729"/>
      <c r="DE5" s="729"/>
      <c r="DF5" s="729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</row>
    <row r="6" spans="1:121" s="2" customForma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>
        <v>6</v>
      </c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25" customFormat="1" ht="28.5" customHeight="1">
      <c r="A7" s="759" t="s">
        <v>3</v>
      </c>
      <c r="B7" s="759"/>
      <c r="C7" s="759"/>
      <c r="D7" s="759"/>
      <c r="E7" s="759"/>
      <c r="F7" s="759"/>
      <c r="G7" s="759"/>
      <c r="H7" s="759"/>
      <c r="I7" s="759"/>
      <c r="J7" s="24"/>
      <c r="K7" s="760" t="s">
        <v>377</v>
      </c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60"/>
      <c r="AC7" s="760"/>
      <c r="AD7" s="760"/>
      <c r="AE7" s="760"/>
      <c r="AF7" s="760"/>
      <c r="AG7" s="760"/>
      <c r="AH7" s="760"/>
      <c r="AI7" s="760"/>
      <c r="AJ7" s="760"/>
      <c r="AK7" s="760"/>
      <c r="AL7" s="760"/>
      <c r="AM7" s="760"/>
      <c r="AN7" s="760"/>
      <c r="AO7" s="760"/>
      <c r="AP7" s="760"/>
      <c r="AQ7" s="760"/>
      <c r="AR7" s="760"/>
      <c r="AS7" s="760"/>
      <c r="AT7" s="760"/>
      <c r="AU7" s="760"/>
      <c r="AV7" s="760"/>
      <c r="AW7" s="760"/>
      <c r="AX7" s="760"/>
      <c r="AY7" s="760"/>
      <c r="AZ7" s="760"/>
      <c r="BA7" s="760"/>
      <c r="BB7" s="760"/>
      <c r="BC7" s="760"/>
      <c r="BD7" s="760"/>
      <c r="BE7" s="760"/>
      <c r="BF7" s="761"/>
      <c r="BG7" s="24"/>
      <c r="BH7" s="766" t="s">
        <v>327</v>
      </c>
      <c r="BI7" s="766"/>
      <c r="BJ7" s="766"/>
      <c r="BK7" s="766"/>
      <c r="BL7" s="766"/>
      <c r="BM7" s="766"/>
      <c r="BN7" s="766"/>
      <c r="BO7" s="766"/>
      <c r="BP7" s="766"/>
      <c r="BQ7" s="766"/>
      <c r="BR7" s="766"/>
      <c r="BS7" s="766"/>
      <c r="BT7" s="766"/>
      <c r="BU7" s="767"/>
      <c r="BV7" s="762"/>
      <c r="BW7" s="762"/>
      <c r="BX7" s="762"/>
      <c r="BY7" s="762"/>
      <c r="BZ7" s="762"/>
      <c r="CA7" s="762"/>
      <c r="CB7" s="762"/>
      <c r="CC7" s="762"/>
      <c r="CD7" s="762"/>
      <c r="CE7" s="762"/>
      <c r="CF7" s="762"/>
      <c r="CG7" s="762"/>
      <c r="CH7" s="762"/>
      <c r="CI7" s="762"/>
      <c r="CJ7" s="762"/>
      <c r="CK7" s="762"/>
      <c r="CL7" s="762"/>
      <c r="CM7" s="762"/>
      <c r="CN7" s="762"/>
      <c r="CO7" s="762"/>
      <c r="CP7" s="762"/>
      <c r="CQ7" s="762"/>
      <c r="CR7" s="762"/>
      <c r="CS7" s="762"/>
      <c r="CT7" s="762"/>
      <c r="CU7" s="762"/>
      <c r="CV7" s="762"/>
      <c r="CW7" s="762"/>
      <c r="CX7" s="762"/>
      <c r="CY7" s="762"/>
      <c r="CZ7" s="762"/>
      <c r="DA7" s="762"/>
      <c r="DB7" s="762"/>
      <c r="DC7" s="762"/>
      <c r="DD7" s="762"/>
      <c r="DE7" s="762"/>
      <c r="DF7" s="762"/>
      <c r="DG7" s="762"/>
      <c r="DH7" s="762"/>
      <c r="DI7" s="762"/>
      <c r="DJ7" s="762"/>
      <c r="DK7" s="762"/>
      <c r="DL7" s="762"/>
      <c r="DM7" s="762"/>
      <c r="DN7" s="762"/>
      <c r="DO7" s="762"/>
      <c r="DP7" s="762"/>
      <c r="DQ7" s="762"/>
    </row>
    <row r="8" spans="1:121" s="23" customFormat="1">
      <c r="A8" s="747" t="s">
        <v>19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328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22"/>
      <c r="BH8" s="992"/>
      <c r="BI8" s="992"/>
      <c r="BJ8" s="992"/>
      <c r="BK8" s="992"/>
      <c r="BL8" s="992"/>
      <c r="BM8" s="992"/>
      <c r="BN8" s="992"/>
      <c r="BO8" s="992"/>
      <c r="BP8" s="992"/>
      <c r="BQ8" s="992"/>
      <c r="BR8" s="992"/>
      <c r="BS8" s="992"/>
      <c r="BT8" s="992"/>
      <c r="BU8" s="993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  <c r="DB8" s="668"/>
      <c r="DC8" s="668"/>
      <c r="DD8" s="668"/>
      <c r="DE8" s="668"/>
      <c r="DF8" s="668"/>
      <c r="DG8" s="668"/>
      <c r="DH8" s="668"/>
      <c r="DI8" s="668"/>
      <c r="DJ8" s="668"/>
      <c r="DK8" s="668"/>
      <c r="DL8" s="668"/>
      <c r="DM8" s="668"/>
      <c r="DN8" s="668"/>
      <c r="DO8" s="668"/>
      <c r="DP8" s="668"/>
      <c r="DQ8" s="668"/>
    </row>
    <row r="9" spans="1:121" s="23" customFormat="1">
      <c r="A9" s="747" t="s">
        <v>20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329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22"/>
      <c r="BH9" s="992" t="s">
        <v>330</v>
      </c>
      <c r="BI9" s="992"/>
      <c r="BJ9" s="992"/>
      <c r="BK9" s="992"/>
      <c r="BL9" s="992"/>
      <c r="BM9" s="992"/>
      <c r="BN9" s="992"/>
      <c r="BO9" s="992"/>
      <c r="BP9" s="992"/>
      <c r="BQ9" s="992"/>
      <c r="BR9" s="992"/>
      <c r="BS9" s="992"/>
      <c r="BT9" s="992"/>
      <c r="BU9" s="993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668"/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</row>
    <row r="10" spans="1:121" s="23" customFormat="1">
      <c r="A10" s="747" t="s">
        <v>20</v>
      </c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331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22"/>
      <c r="BH10" s="992"/>
      <c r="BI10" s="992"/>
      <c r="BJ10" s="992"/>
      <c r="BK10" s="992"/>
      <c r="BL10" s="992"/>
      <c r="BM10" s="992"/>
      <c r="BN10" s="992"/>
      <c r="BO10" s="992"/>
      <c r="BP10" s="992"/>
      <c r="BQ10" s="992"/>
      <c r="BR10" s="992"/>
      <c r="BS10" s="992"/>
      <c r="BT10" s="992"/>
      <c r="BU10" s="993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668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</row>
    <row r="11" spans="1:121" s="25" customFormat="1" ht="30" customHeight="1">
      <c r="A11" s="759" t="s">
        <v>148</v>
      </c>
      <c r="B11" s="759"/>
      <c r="C11" s="759"/>
      <c r="D11" s="759"/>
      <c r="E11" s="759"/>
      <c r="F11" s="759"/>
      <c r="G11" s="759"/>
      <c r="H11" s="759"/>
      <c r="I11" s="759"/>
      <c r="J11" s="24"/>
      <c r="K11" s="760" t="s">
        <v>332</v>
      </c>
      <c r="L11" s="760"/>
      <c r="M11" s="760"/>
      <c r="N11" s="760"/>
      <c r="O11" s="760"/>
      <c r="P11" s="760"/>
      <c r="Q11" s="760"/>
      <c r="R11" s="760"/>
      <c r="S11" s="760"/>
      <c r="T11" s="760"/>
      <c r="U11" s="760"/>
      <c r="V11" s="760"/>
      <c r="W11" s="760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60"/>
      <c r="AK11" s="760"/>
      <c r="AL11" s="760"/>
      <c r="AM11" s="760"/>
      <c r="AN11" s="760"/>
      <c r="AO11" s="760"/>
      <c r="AP11" s="760"/>
      <c r="AQ11" s="760"/>
      <c r="AR11" s="760"/>
      <c r="AS11" s="760"/>
      <c r="AT11" s="760"/>
      <c r="AU11" s="760"/>
      <c r="AV11" s="760"/>
      <c r="AW11" s="760"/>
      <c r="AX11" s="760"/>
      <c r="AY11" s="760"/>
      <c r="AZ11" s="760"/>
      <c r="BA11" s="760"/>
      <c r="BB11" s="760"/>
      <c r="BC11" s="760"/>
      <c r="BD11" s="760"/>
      <c r="BE11" s="760"/>
      <c r="BF11" s="761"/>
      <c r="BG11" s="24"/>
      <c r="BH11" s="766" t="s">
        <v>330</v>
      </c>
      <c r="BI11" s="766"/>
      <c r="BJ11" s="766"/>
      <c r="BK11" s="766"/>
      <c r="BL11" s="766"/>
      <c r="BM11" s="766"/>
      <c r="BN11" s="766"/>
      <c r="BO11" s="766"/>
      <c r="BP11" s="766"/>
      <c r="BQ11" s="766"/>
      <c r="BR11" s="766"/>
      <c r="BS11" s="766"/>
      <c r="BT11" s="766"/>
      <c r="BU11" s="767"/>
      <c r="BV11" s="704">
        <f>BV10*BV9</f>
        <v>0</v>
      </c>
      <c r="BW11" s="704"/>
      <c r="BX11" s="704"/>
      <c r="BY11" s="704"/>
      <c r="BZ11" s="704"/>
      <c r="CA11" s="704"/>
      <c r="CB11" s="704"/>
      <c r="CC11" s="704"/>
      <c r="CD11" s="704"/>
      <c r="CE11" s="704"/>
      <c r="CF11" s="704"/>
      <c r="CG11" s="704"/>
      <c r="CH11" s="704"/>
      <c r="CI11" s="704"/>
      <c r="CJ11" s="704"/>
      <c r="CK11" s="704"/>
      <c r="CL11" s="704">
        <f>CL10*CL9</f>
        <v>0</v>
      </c>
      <c r="CM11" s="704"/>
      <c r="CN11" s="704"/>
      <c r="CO11" s="704"/>
      <c r="CP11" s="704"/>
      <c r="CQ11" s="704"/>
      <c r="CR11" s="704"/>
      <c r="CS11" s="704"/>
      <c r="CT11" s="704"/>
      <c r="CU11" s="704"/>
      <c r="CV11" s="704"/>
      <c r="CW11" s="704"/>
      <c r="CX11" s="704"/>
      <c r="CY11" s="704"/>
      <c r="CZ11" s="704"/>
      <c r="DA11" s="704"/>
      <c r="DB11" s="704">
        <f>DB10*DB9</f>
        <v>0</v>
      </c>
      <c r="DC11" s="704"/>
      <c r="DD11" s="704"/>
      <c r="DE11" s="704"/>
      <c r="DF11" s="704"/>
      <c r="DG11" s="704"/>
      <c r="DH11" s="704"/>
      <c r="DI11" s="704"/>
      <c r="DJ11" s="704"/>
      <c r="DK11" s="704"/>
      <c r="DL11" s="704"/>
      <c r="DM11" s="704"/>
      <c r="DN11" s="704"/>
      <c r="DO11" s="704"/>
      <c r="DP11" s="704"/>
      <c r="DQ11" s="704"/>
    </row>
    <row r="12" spans="1:121" s="23" customFormat="1">
      <c r="A12" s="747" t="s">
        <v>273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333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22"/>
      <c r="BH12" s="992"/>
      <c r="BI12" s="992"/>
      <c r="BJ12" s="992"/>
      <c r="BK12" s="992"/>
      <c r="BL12" s="992"/>
      <c r="BM12" s="992"/>
      <c r="BN12" s="992"/>
      <c r="BO12" s="992"/>
      <c r="BP12" s="992"/>
      <c r="BQ12" s="992"/>
      <c r="BR12" s="992"/>
      <c r="BS12" s="992"/>
      <c r="BT12" s="992"/>
      <c r="BU12" s="993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  <c r="DB12" s="668"/>
      <c r="DC12" s="668"/>
      <c r="DD12" s="668"/>
      <c r="DE12" s="668"/>
      <c r="DF12" s="668"/>
      <c r="DG12" s="668"/>
      <c r="DH12" s="668"/>
      <c r="DI12" s="668"/>
      <c r="DJ12" s="668"/>
      <c r="DK12" s="668"/>
      <c r="DL12" s="668"/>
      <c r="DM12" s="668"/>
      <c r="DN12" s="668"/>
      <c r="DO12" s="668"/>
      <c r="DP12" s="668"/>
      <c r="DQ12" s="668"/>
    </row>
    <row r="13" spans="1:121" s="23" customFormat="1" ht="30" customHeight="1">
      <c r="A13" s="747" t="s">
        <v>274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334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22"/>
      <c r="BH13" s="992"/>
      <c r="BI13" s="992"/>
      <c r="BJ13" s="992"/>
      <c r="BK13" s="992"/>
      <c r="BL13" s="992"/>
      <c r="BM13" s="992"/>
      <c r="BN13" s="992"/>
      <c r="BO13" s="992"/>
      <c r="BP13" s="992"/>
      <c r="BQ13" s="992"/>
      <c r="BR13" s="992"/>
      <c r="BS13" s="992"/>
      <c r="BT13" s="992"/>
      <c r="BU13" s="993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  <c r="DB13" s="668"/>
      <c r="DC13" s="668"/>
      <c r="DD13" s="668"/>
      <c r="DE13" s="668"/>
      <c r="DF13" s="668"/>
      <c r="DG13" s="668"/>
      <c r="DH13" s="668"/>
      <c r="DI13" s="668"/>
      <c r="DJ13" s="668"/>
      <c r="DK13" s="668"/>
      <c r="DL13" s="668"/>
      <c r="DM13" s="668"/>
      <c r="DN13" s="668"/>
      <c r="DO13" s="668"/>
      <c r="DP13" s="668"/>
      <c r="DQ13" s="668"/>
    </row>
    <row r="14" spans="1:121" s="23" customFormat="1" ht="30" customHeight="1">
      <c r="A14" s="759" t="s">
        <v>335</v>
      </c>
      <c r="B14" s="759"/>
      <c r="C14" s="759"/>
      <c r="D14" s="759"/>
      <c r="E14" s="759"/>
      <c r="F14" s="759"/>
      <c r="G14" s="759"/>
      <c r="H14" s="759"/>
      <c r="I14" s="759"/>
      <c r="J14" s="24"/>
      <c r="K14" s="760" t="s">
        <v>378</v>
      </c>
      <c r="L14" s="760"/>
      <c r="M14" s="760"/>
      <c r="N14" s="760"/>
      <c r="O14" s="760"/>
      <c r="P14" s="760"/>
      <c r="Q14" s="760"/>
      <c r="R14" s="760"/>
      <c r="S14" s="760"/>
      <c r="T14" s="760"/>
      <c r="U14" s="760"/>
      <c r="V14" s="760"/>
      <c r="W14" s="760"/>
      <c r="X14" s="760"/>
      <c r="Y14" s="760"/>
      <c r="Z14" s="760"/>
      <c r="AA14" s="760"/>
      <c r="AB14" s="760"/>
      <c r="AC14" s="760"/>
      <c r="AD14" s="760"/>
      <c r="AE14" s="760"/>
      <c r="AF14" s="760"/>
      <c r="AG14" s="760"/>
      <c r="AH14" s="760"/>
      <c r="AI14" s="760"/>
      <c r="AJ14" s="760"/>
      <c r="AK14" s="760"/>
      <c r="AL14" s="760"/>
      <c r="AM14" s="760"/>
      <c r="AN14" s="760"/>
      <c r="AO14" s="760"/>
      <c r="AP14" s="760"/>
      <c r="AQ14" s="760"/>
      <c r="AR14" s="760"/>
      <c r="AS14" s="760"/>
      <c r="AT14" s="760"/>
      <c r="AU14" s="760"/>
      <c r="AV14" s="760"/>
      <c r="AW14" s="760"/>
      <c r="AX14" s="760"/>
      <c r="AY14" s="760"/>
      <c r="AZ14" s="760"/>
      <c r="BA14" s="760"/>
      <c r="BB14" s="760"/>
      <c r="BC14" s="760"/>
      <c r="BD14" s="760"/>
      <c r="BE14" s="760"/>
      <c r="BF14" s="761"/>
      <c r="BG14" s="24"/>
      <c r="BH14" s="766" t="s">
        <v>330</v>
      </c>
      <c r="BI14" s="766"/>
      <c r="BJ14" s="766"/>
      <c r="BK14" s="766"/>
      <c r="BL14" s="766"/>
      <c r="BM14" s="766"/>
      <c r="BN14" s="766"/>
      <c r="BO14" s="766"/>
      <c r="BP14" s="766"/>
      <c r="BQ14" s="766"/>
      <c r="BR14" s="766"/>
      <c r="BS14" s="766"/>
      <c r="BT14" s="766"/>
      <c r="BU14" s="767"/>
      <c r="BV14" s="762">
        <f>BV11*BV13</f>
        <v>0</v>
      </c>
      <c r="BW14" s="762"/>
      <c r="BX14" s="762"/>
      <c r="BY14" s="762"/>
      <c r="BZ14" s="762"/>
      <c r="CA14" s="762"/>
      <c r="CB14" s="762"/>
      <c r="CC14" s="762"/>
      <c r="CD14" s="762"/>
      <c r="CE14" s="762"/>
      <c r="CF14" s="762"/>
      <c r="CG14" s="762"/>
      <c r="CH14" s="762"/>
      <c r="CI14" s="762"/>
      <c r="CJ14" s="762"/>
      <c r="CK14" s="762"/>
      <c r="CL14" s="762">
        <f>CL11*CL13</f>
        <v>0</v>
      </c>
      <c r="CM14" s="762"/>
      <c r="CN14" s="762"/>
      <c r="CO14" s="762"/>
      <c r="CP14" s="762"/>
      <c r="CQ14" s="762"/>
      <c r="CR14" s="762"/>
      <c r="CS14" s="762"/>
      <c r="CT14" s="762"/>
      <c r="CU14" s="762"/>
      <c r="CV14" s="762"/>
      <c r="CW14" s="762"/>
      <c r="CX14" s="762"/>
      <c r="CY14" s="762"/>
      <c r="CZ14" s="762"/>
      <c r="DA14" s="762"/>
      <c r="DB14" s="762">
        <f>DB11*DB13</f>
        <v>0</v>
      </c>
      <c r="DC14" s="762"/>
      <c r="DD14" s="762"/>
      <c r="DE14" s="762"/>
      <c r="DF14" s="762"/>
      <c r="DG14" s="762"/>
      <c r="DH14" s="762"/>
      <c r="DI14" s="762"/>
      <c r="DJ14" s="762"/>
      <c r="DK14" s="762"/>
      <c r="DL14" s="762"/>
      <c r="DM14" s="762"/>
      <c r="DN14" s="762"/>
      <c r="DO14" s="762"/>
      <c r="DP14" s="762"/>
      <c r="DQ14" s="762"/>
    </row>
    <row r="15" spans="1:121" s="23" customFormat="1" ht="30" customHeight="1">
      <c r="A15" s="747" t="s">
        <v>337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338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22"/>
      <c r="BH15" s="992"/>
      <c r="BI15" s="992"/>
      <c r="BJ15" s="992"/>
      <c r="BK15" s="992"/>
      <c r="BL15" s="992"/>
      <c r="BM15" s="992"/>
      <c r="BN15" s="992"/>
      <c r="BO15" s="992"/>
      <c r="BP15" s="992"/>
      <c r="BQ15" s="992"/>
      <c r="BR15" s="992"/>
      <c r="BS15" s="992"/>
      <c r="BT15" s="992"/>
      <c r="BU15" s="993"/>
      <c r="BV15" s="1016"/>
      <c r="BW15" s="1016"/>
      <c r="BX15" s="1016"/>
      <c r="BY15" s="1016"/>
      <c r="BZ15" s="1016"/>
      <c r="CA15" s="1016"/>
      <c r="CB15" s="1016"/>
      <c r="CC15" s="1016"/>
      <c r="CD15" s="1016"/>
      <c r="CE15" s="1016"/>
      <c r="CF15" s="1016"/>
      <c r="CG15" s="1016"/>
      <c r="CH15" s="1016"/>
      <c r="CI15" s="1016"/>
      <c r="CJ15" s="1016"/>
      <c r="CK15" s="1016"/>
      <c r="CL15" s="1016"/>
      <c r="CM15" s="1016"/>
      <c r="CN15" s="1016"/>
      <c r="CO15" s="1016"/>
      <c r="CP15" s="1016"/>
      <c r="CQ15" s="1016"/>
      <c r="CR15" s="1016"/>
      <c r="CS15" s="1016"/>
      <c r="CT15" s="1016"/>
      <c r="CU15" s="1016"/>
      <c r="CV15" s="1016"/>
      <c r="CW15" s="1016"/>
      <c r="CX15" s="1016"/>
      <c r="CY15" s="1016"/>
      <c r="CZ15" s="1016"/>
      <c r="DA15" s="1016"/>
      <c r="DB15" s="1016"/>
      <c r="DC15" s="1016"/>
      <c r="DD15" s="1016"/>
      <c r="DE15" s="1016"/>
      <c r="DF15" s="1016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</row>
    <row r="16" spans="1:121" s="23" customFormat="1">
      <c r="A16" s="747"/>
      <c r="B16" s="747"/>
      <c r="C16" s="747"/>
      <c r="D16" s="747"/>
      <c r="E16" s="747"/>
      <c r="F16" s="747"/>
      <c r="G16" s="747"/>
      <c r="H16" s="747"/>
      <c r="I16" s="747"/>
      <c r="J16" s="22"/>
      <c r="K16" s="1026" t="s">
        <v>339</v>
      </c>
      <c r="L16" s="1026"/>
      <c r="M16" s="1026"/>
      <c r="N16" s="1026"/>
      <c r="O16" s="1026"/>
      <c r="P16" s="1026"/>
      <c r="Q16" s="1026"/>
      <c r="R16" s="1026"/>
      <c r="S16" s="1026"/>
      <c r="T16" s="1026"/>
      <c r="U16" s="1026"/>
      <c r="V16" s="1026"/>
      <c r="W16" s="1026"/>
      <c r="X16" s="1026"/>
      <c r="Y16" s="1026"/>
      <c r="Z16" s="1026"/>
      <c r="AA16" s="1026"/>
      <c r="AB16" s="1026"/>
      <c r="AC16" s="1026"/>
      <c r="AD16" s="1026"/>
      <c r="AE16" s="1026"/>
      <c r="AF16" s="1026"/>
      <c r="AG16" s="1026"/>
      <c r="AH16" s="1026"/>
      <c r="AI16" s="1026"/>
      <c r="AJ16" s="1026"/>
      <c r="AK16" s="1026"/>
      <c r="AL16" s="1026"/>
      <c r="AM16" s="1026"/>
      <c r="AN16" s="1026"/>
      <c r="AO16" s="1026"/>
      <c r="AP16" s="1026"/>
      <c r="AQ16" s="1026"/>
      <c r="AR16" s="1026"/>
      <c r="AS16" s="1026"/>
      <c r="AT16" s="1026"/>
      <c r="AU16" s="1026"/>
      <c r="AV16" s="1026"/>
      <c r="AW16" s="1026"/>
      <c r="AX16" s="1026"/>
      <c r="AY16" s="1026"/>
      <c r="AZ16" s="1026"/>
      <c r="BA16" s="1026"/>
      <c r="BB16" s="1026"/>
      <c r="BC16" s="1026"/>
      <c r="BD16" s="1026"/>
      <c r="BE16" s="1026"/>
      <c r="BF16" s="1027"/>
      <c r="BG16" s="22"/>
      <c r="BH16" s="992" t="s">
        <v>147</v>
      </c>
      <c r="BI16" s="992"/>
      <c r="BJ16" s="992"/>
      <c r="BK16" s="992"/>
      <c r="BL16" s="992"/>
      <c r="BM16" s="992"/>
      <c r="BN16" s="992"/>
      <c r="BO16" s="992"/>
      <c r="BP16" s="992"/>
      <c r="BQ16" s="992"/>
      <c r="BR16" s="992"/>
      <c r="BS16" s="992"/>
      <c r="BT16" s="992"/>
      <c r="BU16" s="993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  <c r="DB16" s="668"/>
      <c r="DC16" s="668"/>
      <c r="DD16" s="668"/>
      <c r="DE16" s="668"/>
      <c r="DF16" s="668"/>
      <c r="DG16" s="668"/>
      <c r="DH16" s="668"/>
      <c r="DI16" s="668"/>
      <c r="DJ16" s="668"/>
      <c r="DK16" s="668"/>
      <c r="DL16" s="668"/>
      <c r="DM16" s="668"/>
      <c r="DN16" s="668"/>
      <c r="DO16" s="668"/>
      <c r="DP16" s="668"/>
      <c r="DQ16" s="668"/>
    </row>
    <row r="17" spans="1:121" s="23" customFormat="1">
      <c r="A17" s="747"/>
      <c r="B17" s="747"/>
      <c r="C17" s="747"/>
      <c r="D17" s="747"/>
      <c r="E17" s="747"/>
      <c r="F17" s="747"/>
      <c r="G17" s="747"/>
      <c r="H17" s="747"/>
      <c r="I17" s="747"/>
      <c r="J17" s="22"/>
      <c r="K17" s="1026" t="s">
        <v>340</v>
      </c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1026"/>
      <c r="AL17" s="1026"/>
      <c r="AM17" s="1026"/>
      <c r="AN17" s="1026"/>
      <c r="AO17" s="1026"/>
      <c r="AP17" s="1026"/>
      <c r="AQ17" s="1026"/>
      <c r="AR17" s="1026"/>
      <c r="AS17" s="1026"/>
      <c r="AT17" s="1026"/>
      <c r="AU17" s="1026"/>
      <c r="AV17" s="1026"/>
      <c r="AW17" s="1026"/>
      <c r="AX17" s="1026"/>
      <c r="AY17" s="1026"/>
      <c r="AZ17" s="1026"/>
      <c r="BA17" s="1026"/>
      <c r="BB17" s="1026"/>
      <c r="BC17" s="1026"/>
      <c r="BD17" s="1026"/>
      <c r="BE17" s="1026"/>
      <c r="BF17" s="1027"/>
      <c r="BG17" s="22"/>
      <c r="BH17" s="992" t="s">
        <v>330</v>
      </c>
      <c r="BI17" s="992"/>
      <c r="BJ17" s="992"/>
      <c r="BK17" s="992"/>
      <c r="BL17" s="992"/>
      <c r="BM17" s="992"/>
      <c r="BN17" s="992"/>
      <c r="BO17" s="992"/>
      <c r="BP17" s="992"/>
      <c r="BQ17" s="992"/>
      <c r="BR17" s="992"/>
      <c r="BS17" s="992"/>
      <c r="BT17" s="992"/>
      <c r="BU17" s="993"/>
      <c r="BV17" s="668">
        <f>BV14*BV16/100</f>
        <v>0</v>
      </c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>
        <f>CL14*CL16/100</f>
        <v>0</v>
      </c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  <c r="DB17" s="668">
        <f>DB14*DB16/100</f>
        <v>0</v>
      </c>
      <c r="DC17" s="668"/>
      <c r="DD17" s="668"/>
      <c r="DE17" s="668"/>
      <c r="DF17" s="668"/>
      <c r="DG17" s="668"/>
      <c r="DH17" s="668"/>
      <c r="DI17" s="668"/>
      <c r="DJ17" s="668"/>
      <c r="DK17" s="668"/>
      <c r="DL17" s="668"/>
      <c r="DM17" s="668"/>
      <c r="DN17" s="668"/>
      <c r="DO17" s="668"/>
      <c r="DP17" s="668"/>
      <c r="DQ17" s="668"/>
    </row>
    <row r="18" spans="1:121" s="23" customFormat="1">
      <c r="A18" s="747" t="s">
        <v>341</v>
      </c>
      <c r="B18" s="747"/>
      <c r="C18" s="747"/>
      <c r="D18" s="747"/>
      <c r="E18" s="747"/>
      <c r="F18" s="747"/>
      <c r="G18" s="747"/>
      <c r="H18" s="747"/>
      <c r="I18" s="747"/>
      <c r="J18" s="22"/>
      <c r="K18" s="750" t="s">
        <v>342</v>
      </c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  <c r="AA18" s="750"/>
      <c r="AB18" s="750"/>
      <c r="AC18" s="750"/>
      <c r="AD18" s="750"/>
      <c r="AE18" s="750"/>
      <c r="AF18" s="750"/>
      <c r="AG18" s="750"/>
      <c r="AH18" s="750"/>
      <c r="AI18" s="750"/>
      <c r="AJ18" s="750"/>
      <c r="AK18" s="750"/>
      <c r="AL18" s="750"/>
      <c r="AM18" s="750"/>
      <c r="AN18" s="750"/>
      <c r="AO18" s="750"/>
      <c r="AP18" s="750"/>
      <c r="AQ18" s="750"/>
      <c r="AR18" s="750"/>
      <c r="AS18" s="750"/>
      <c r="AT18" s="750"/>
      <c r="AU18" s="750"/>
      <c r="AV18" s="750"/>
      <c r="AW18" s="750"/>
      <c r="AX18" s="750"/>
      <c r="AY18" s="750"/>
      <c r="AZ18" s="750"/>
      <c r="BA18" s="750"/>
      <c r="BB18" s="750"/>
      <c r="BC18" s="750"/>
      <c r="BD18" s="750"/>
      <c r="BE18" s="750"/>
      <c r="BF18" s="751"/>
      <c r="BG18" s="22"/>
      <c r="BH18" s="992"/>
      <c r="BI18" s="992"/>
      <c r="BJ18" s="992"/>
      <c r="BK18" s="992"/>
      <c r="BL18" s="992"/>
      <c r="BM18" s="992"/>
      <c r="BN18" s="992"/>
      <c r="BO18" s="992"/>
      <c r="BP18" s="992"/>
      <c r="BQ18" s="992"/>
      <c r="BR18" s="992"/>
      <c r="BS18" s="992"/>
      <c r="BT18" s="992"/>
      <c r="BU18" s="993"/>
      <c r="BV18" s="1016"/>
      <c r="BW18" s="1016"/>
      <c r="BX18" s="1016"/>
      <c r="BY18" s="1016"/>
      <c r="BZ18" s="1016"/>
      <c r="CA18" s="1016"/>
      <c r="CB18" s="1016"/>
      <c r="CC18" s="1016"/>
      <c r="CD18" s="1016"/>
      <c r="CE18" s="1016"/>
      <c r="CF18" s="1016"/>
      <c r="CG18" s="1016"/>
      <c r="CH18" s="1016"/>
      <c r="CI18" s="1016"/>
      <c r="CJ18" s="1016"/>
      <c r="CK18" s="1016"/>
      <c r="CL18" s="1016"/>
      <c r="CM18" s="1016"/>
      <c r="CN18" s="1016"/>
      <c r="CO18" s="1016"/>
      <c r="CP18" s="1016"/>
      <c r="CQ18" s="1016"/>
      <c r="CR18" s="1016"/>
      <c r="CS18" s="1016"/>
      <c r="CT18" s="1016"/>
      <c r="CU18" s="1016"/>
      <c r="CV18" s="1016"/>
      <c r="CW18" s="1016"/>
      <c r="CX18" s="1016"/>
      <c r="CY18" s="1016"/>
      <c r="CZ18" s="1016"/>
      <c r="DA18" s="1016"/>
      <c r="DB18" s="1016"/>
      <c r="DC18" s="1016"/>
      <c r="DD18" s="1016"/>
      <c r="DE18" s="1016"/>
      <c r="DF18" s="1016"/>
      <c r="DG18" s="1016"/>
      <c r="DH18" s="1016"/>
      <c r="DI18" s="1016"/>
      <c r="DJ18" s="1016"/>
      <c r="DK18" s="1016"/>
      <c r="DL18" s="1016"/>
      <c r="DM18" s="1016"/>
      <c r="DN18" s="1016"/>
      <c r="DO18" s="1016"/>
      <c r="DP18" s="1016"/>
      <c r="DQ18" s="1016"/>
    </row>
    <row r="19" spans="1:121" s="23" customFormat="1">
      <c r="A19" s="747"/>
      <c r="B19" s="747"/>
      <c r="C19" s="747"/>
      <c r="D19" s="747"/>
      <c r="E19" s="747"/>
      <c r="F19" s="747"/>
      <c r="G19" s="747"/>
      <c r="H19" s="747"/>
      <c r="I19" s="747"/>
      <c r="J19" s="22"/>
      <c r="K19" s="1026" t="s">
        <v>339</v>
      </c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26"/>
      <c r="AX19" s="1026"/>
      <c r="AY19" s="1026"/>
      <c r="AZ19" s="1026"/>
      <c r="BA19" s="1026"/>
      <c r="BB19" s="1026"/>
      <c r="BC19" s="1026"/>
      <c r="BD19" s="1026"/>
      <c r="BE19" s="1026"/>
      <c r="BF19" s="1027"/>
      <c r="BG19" s="22"/>
      <c r="BH19" s="992" t="s">
        <v>147</v>
      </c>
      <c r="BI19" s="992"/>
      <c r="BJ19" s="992"/>
      <c r="BK19" s="992"/>
      <c r="BL19" s="992"/>
      <c r="BM19" s="992"/>
      <c r="BN19" s="992"/>
      <c r="BO19" s="992"/>
      <c r="BP19" s="992"/>
      <c r="BQ19" s="992"/>
      <c r="BR19" s="992"/>
      <c r="BS19" s="992"/>
      <c r="BT19" s="992"/>
      <c r="BU19" s="993"/>
      <c r="BV19" s="668"/>
      <c r="BW19" s="668"/>
      <c r="BX19" s="668"/>
      <c r="BY19" s="668"/>
      <c r="BZ19" s="668"/>
      <c r="CA19" s="668"/>
      <c r="CB19" s="668"/>
      <c r="CC19" s="668"/>
      <c r="CD19" s="668"/>
      <c r="CE19" s="668"/>
      <c r="CF19" s="668"/>
      <c r="CG19" s="668"/>
      <c r="CH19" s="668"/>
      <c r="CI19" s="668"/>
      <c r="CJ19" s="668"/>
      <c r="CK19" s="668"/>
      <c r="CL19" s="668"/>
      <c r="CM19" s="668"/>
      <c r="CN19" s="668"/>
      <c r="CO19" s="668"/>
      <c r="CP19" s="668"/>
      <c r="CQ19" s="668"/>
      <c r="CR19" s="668"/>
      <c r="CS19" s="668"/>
      <c r="CT19" s="668"/>
      <c r="CU19" s="668"/>
      <c r="CV19" s="668"/>
      <c r="CW19" s="668"/>
      <c r="CX19" s="668"/>
      <c r="CY19" s="668"/>
      <c r="CZ19" s="668"/>
      <c r="DA19" s="668"/>
      <c r="DB19" s="668"/>
      <c r="DC19" s="668"/>
      <c r="DD19" s="668"/>
      <c r="DE19" s="668"/>
      <c r="DF19" s="668"/>
      <c r="DG19" s="668"/>
      <c r="DH19" s="668"/>
      <c r="DI19" s="668"/>
      <c r="DJ19" s="668"/>
      <c r="DK19" s="668"/>
      <c r="DL19" s="668"/>
      <c r="DM19" s="668"/>
      <c r="DN19" s="668"/>
      <c r="DO19" s="668"/>
      <c r="DP19" s="668"/>
      <c r="DQ19" s="668"/>
    </row>
    <row r="20" spans="1:121" s="23" customFormat="1">
      <c r="A20" s="747"/>
      <c r="B20" s="747"/>
      <c r="C20" s="747"/>
      <c r="D20" s="747"/>
      <c r="E20" s="747"/>
      <c r="F20" s="747"/>
      <c r="G20" s="747"/>
      <c r="H20" s="747"/>
      <c r="I20" s="747"/>
      <c r="J20" s="22"/>
      <c r="K20" s="1026" t="s">
        <v>340</v>
      </c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26"/>
      <c r="AX20" s="1026"/>
      <c r="AY20" s="1026"/>
      <c r="AZ20" s="1026"/>
      <c r="BA20" s="1026"/>
      <c r="BB20" s="1026"/>
      <c r="BC20" s="1026"/>
      <c r="BD20" s="1026"/>
      <c r="BE20" s="1026"/>
      <c r="BF20" s="1027"/>
      <c r="BG20" s="22"/>
      <c r="BH20" s="992" t="s">
        <v>330</v>
      </c>
      <c r="BI20" s="992"/>
      <c r="BJ20" s="992"/>
      <c r="BK20" s="992"/>
      <c r="BL20" s="992"/>
      <c r="BM20" s="992"/>
      <c r="BN20" s="992"/>
      <c r="BO20" s="992"/>
      <c r="BP20" s="992"/>
      <c r="BQ20" s="992"/>
      <c r="BR20" s="992"/>
      <c r="BS20" s="992"/>
      <c r="BT20" s="992"/>
      <c r="BU20" s="993"/>
      <c r="BV20" s="668">
        <f>BV19*BV14/100</f>
        <v>0</v>
      </c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>
        <f>CL19*CL14/100</f>
        <v>0</v>
      </c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668">
        <f>DB19*DB14/100</f>
        <v>0</v>
      </c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</row>
    <row r="21" spans="1:121" s="23" customFormat="1">
      <c r="A21" s="747" t="s">
        <v>343</v>
      </c>
      <c r="B21" s="747"/>
      <c r="C21" s="747"/>
      <c r="D21" s="747"/>
      <c r="E21" s="747"/>
      <c r="F21" s="747"/>
      <c r="G21" s="747"/>
      <c r="H21" s="747"/>
      <c r="I21" s="747"/>
      <c r="J21" s="22"/>
      <c r="K21" s="750" t="s">
        <v>344</v>
      </c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1"/>
      <c r="BG21" s="22"/>
      <c r="BH21" s="992"/>
      <c r="BI21" s="992"/>
      <c r="BJ21" s="992"/>
      <c r="BK21" s="992"/>
      <c r="BL21" s="992"/>
      <c r="BM21" s="992"/>
      <c r="BN21" s="992"/>
      <c r="BO21" s="992"/>
      <c r="BP21" s="992"/>
      <c r="BQ21" s="992"/>
      <c r="BR21" s="992"/>
      <c r="BS21" s="992"/>
      <c r="BT21" s="992"/>
      <c r="BU21" s="993"/>
      <c r="BV21" s="1016"/>
      <c r="BW21" s="1016"/>
      <c r="BX21" s="1016"/>
      <c r="BY21" s="1016"/>
      <c r="BZ21" s="1016"/>
      <c r="CA21" s="1016"/>
      <c r="CB21" s="1016"/>
      <c r="CC21" s="1016"/>
      <c r="CD21" s="1016"/>
      <c r="CE21" s="1016"/>
      <c r="CF21" s="1016"/>
      <c r="CG21" s="1016"/>
      <c r="CH21" s="1016"/>
      <c r="CI21" s="1016"/>
      <c r="CJ21" s="1016"/>
      <c r="CK21" s="1016"/>
      <c r="CL21" s="1016"/>
      <c r="CM21" s="1016"/>
      <c r="CN21" s="1016"/>
      <c r="CO21" s="1016"/>
      <c r="CP21" s="1016"/>
      <c r="CQ21" s="1016"/>
      <c r="CR21" s="1016"/>
      <c r="CS21" s="1016"/>
      <c r="CT21" s="1016"/>
      <c r="CU21" s="1016"/>
      <c r="CV21" s="1016"/>
      <c r="CW21" s="1016"/>
      <c r="CX21" s="1016"/>
      <c r="CY21" s="1016"/>
      <c r="CZ21" s="1016"/>
      <c r="DA21" s="1016"/>
      <c r="DB21" s="1016"/>
      <c r="DC21" s="1016"/>
      <c r="DD21" s="1016"/>
      <c r="DE21" s="1016"/>
      <c r="DF21" s="1016"/>
      <c r="DG21" s="1016"/>
      <c r="DH21" s="1016"/>
      <c r="DI21" s="1016"/>
      <c r="DJ21" s="1016"/>
      <c r="DK21" s="1016"/>
      <c r="DL21" s="1016"/>
      <c r="DM21" s="1016"/>
      <c r="DN21" s="1016"/>
      <c r="DO21" s="1016"/>
      <c r="DP21" s="1016"/>
      <c r="DQ21" s="1016"/>
    </row>
    <row r="22" spans="1:121" s="23" customFormat="1">
      <c r="A22" s="747"/>
      <c r="B22" s="747"/>
      <c r="C22" s="747"/>
      <c r="D22" s="747"/>
      <c r="E22" s="747"/>
      <c r="F22" s="747"/>
      <c r="G22" s="747"/>
      <c r="H22" s="747"/>
      <c r="I22" s="747"/>
      <c r="J22" s="22"/>
      <c r="K22" s="1026" t="s">
        <v>339</v>
      </c>
      <c r="L22" s="1026"/>
      <c r="M22" s="1026"/>
      <c r="N22" s="1026"/>
      <c r="O22" s="1026"/>
      <c r="P22" s="1026"/>
      <c r="Q22" s="1026"/>
      <c r="R22" s="1026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6"/>
      <c r="AL22" s="1026"/>
      <c r="AM22" s="1026"/>
      <c r="AN22" s="1026"/>
      <c r="AO22" s="1026"/>
      <c r="AP22" s="1026"/>
      <c r="AQ22" s="1026"/>
      <c r="AR22" s="1026"/>
      <c r="AS22" s="1026"/>
      <c r="AT22" s="1026"/>
      <c r="AU22" s="1026"/>
      <c r="AV22" s="1026"/>
      <c r="AW22" s="1026"/>
      <c r="AX22" s="1026"/>
      <c r="AY22" s="1026"/>
      <c r="AZ22" s="1026"/>
      <c r="BA22" s="1026"/>
      <c r="BB22" s="1026"/>
      <c r="BC22" s="1026"/>
      <c r="BD22" s="1026"/>
      <c r="BE22" s="1026"/>
      <c r="BF22" s="1027"/>
      <c r="BG22" s="22"/>
      <c r="BH22" s="992" t="s">
        <v>147</v>
      </c>
      <c r="BI22" s="992"/>
      <c r="BJ22" s="992"/>
      <c r="BK22" s="992"/>
      <c r="BL22" s="992"/>
      <c r="BM22" s="992"/>
      <c r="BN22" s="992"/>
      <c r="BO22" s="992"/>
      <c r="BP22" s="992"/>
      <c r="BQ22" s="992"/>
      <c r="BR22" s="992"/>
      <c r="BS22" s="992"/>
      <c r="BT22" s="992"/>
      <c r="BU22" s="993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668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</row>
    <row r="23" spans="1:121" s="23" customFormat="1">
      <c r="A23" s="747"/>
      <c r="B23" s="747"/>
      <c r="C23" s="747"/>
      <c r="D23" s="747"/>
      <c r="E23" s="747"/>
      <c r="F23" s="747"/>
      <c r="G23" s="747"/>
      <c r="H23" s="747"/>
      <c r="I23" s="747"/>
      <c r="J23" s="22"/>
      <c r="K23" s="1026" t="s">
        <v>340</v>
      </c>
      <c r="L23" s="1026"/>
      <c r="M23" s="1026"/>
      <c r="N23" s="1026"/>
      <c r="O23" s="1026"/>
      <c r="P23" s="1026"/>
      <c r="Q23" s="1026"/>
      <c r="R23" s="1026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6"/>
      <c r="AL23" s="1026"/>
      <c r="AM23" s="1026"/>
      <c r="AN23" s="1026"/>
      <c r="AO23" s="1026"/>
      <c r="AP23" s="1026"/>
      <c r="AQ23" s="1026"/>
      <c r="AR23" s="1026"/>
      <c r="AS23" s="1026"/>
      <c r="AT23" s="1026"/>
      <c r="AU23" s="1026"/>
      <c r="AV23" s="1026"/>
      <c r="AW23" s="1026"/>
      <c r="AX23" s="1026"/>
      <c r="AY23" s="1026"/>
      <c r="AZ23" s="1026"/>
      <c r="BA23" s="1026"/>
      <c r="BB23" s="1026"/>
      <c r="BC23" s="1026"/>
      <c r="BD23" s="1026"/>
      <c r="BE23" s="1026"/>
      <c r="BF23" s="1027"/>
      <c r="BG23" s="22"/>
      <c r="BH23" s="992" t="s">
        <v>330</v>
      </c>
      <c r="BI23" s="992"/>
      <c r="BJ23" s="992"/>
      <c r="BK23" s="992"/>
      <c r="BL23" s="992"/>
      <c r="BM23" s="992"/>
      <c r="BN23" s="992"/>
      <c r="BO23" s="992"/>
      <c r="BP23" s="992"/>
      <c r="BQ23" s="992"/>
      <c r="BR23" s="992"/>
      <c r="BS23" s="992"/>
      <c r="BT23" s="992"/>
      <c r="BU23" s="993"/>
      <c r="BV23" s="668">
        <f>BV22*BV14/100</f>
        <v>0</v>
      </c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>
        <f>CL22*CL14/100</f>
        <v>0</v>
      </c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  <c r="DB23" s="668">
        <f>DB22*DB14/100</f>
        <v>0</v>
      </c>
      <c r="DC23" s="668"/>
      <c r="DD23" s="668"/>
      <c r="DE23" s="668"/>
      <c r="DF23" s="668"/>
      <c r="DG23" s="668"/>
      <c r="DH23" s="668"/>
      <c r="DI23" s="668"/>
      <c r="DJ23" s="668"/>
      <c r="DK23" s="668"/>
      <c r="DL23" s="668"/>
      <c r="DM23" s="668"/>
      <c r="DN23" s="668"/>
      <c r="DO23" s="668"/>
      <c r="DP23" s="668"/>
      <c r="DQ23" s="668"/>
    </row>
    <row r="24" spans="1:121" s="23" customFormat="1">
      <c r="A24" s="747" t="s">
        <v>345</v>
      </c>
      <c r="B24" s="747"/>
      <c r="C24" s="747"/>
      <c r="D24" s="747"/>
      <c r="E24" s="747"/>
      <c r="F24" s="747"/>
      <c r="G24" s="747"/>
      <c r="H24" s="747"/>
      <c r="I24" s="747"/>
      <c r="J24" s="22"/>
      <c r="K24" s="750" t="s">
        <v>346</v>
      </c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1"/>
      <c r="BG24" s="22"/>
      <c r="BH24" s="992"/>
      <c r="BI24" s="992"/>
      <c r="BJ24" s="992"/>
      <c r="BK24" s="992"/>
      <c r="BL24" s="992"/>
      <c r="BM24" s="992"/>
      <c r="BN24" s="992"/>
      <c r="BO24" s="992"/>
      <c r="BP24" s="992"/>
      <c r="BQ24" s="992"/>
      <c r="BR24" s="992"/>
      <c r="BS24" s="992"/>
      <c r="BT24" s="992"/>
      <c r="BU24" s="993"/>
      <c r="BV24" s="1016"/>
      <c r="BW24" s="1016"/>
      <c r="BX24" s="1016"/>
      <c r="BY24" s="1016"/>
      <c r="BZ24" s="1016"/>
      <c r="CA24" s="1016"/>
      <c r="CB24" s="1016"/>
      <c r="CC24" s="1016"/>
      <c r="CD24" s="1016"/>
      <c r="CE24" s="1016"/>
      <c r="CF24" s="1016"/>
      <c r="CG24" s="1016"/>
      <c r="CH24" s="1016"/>
      <c r="CI24" s="1016"/>
      <c r="CJ24" s="1016"/>
      <c r="CK24" s="1016"/>
      <c r="CL24" s="1016"/>
      <c r="CM24" s="1016"/>
      <c r="CN24" s="1016"/>
      <c r="CO24" s="1016"/>
      <c r="CP24" s="1016"/>
      <c r="CQ24" s="1016"/>
      <c r="CR24" s="1016"/>
      <c r="CS24" s="1016"/>
      <c r="CT24" s="1016"/>
      <c r="CU24" s="1016"/>
      <c r="CV24" s="1016"/>
      <c r="CW24" s="1016"/>
      <c r="CX24" s="1016"/>
      <c r="CY24" s="1016"/>
      <c r="CZ24" s="1016"/>
      <c r="DA24" s="1016"/>
      <c r="DB24" s="1016"/>
      <c r="DC24" s="1016"/>
      <c r="DD24" s="1016"/>
      <c r="DE24" s="1016"/>
      <c r="DF24" s="1016"/>
      <c r="DG24" s="1016"/>
      <c r="DH24" s="1016"/>
      <c r="DI24" s="1016"/>
      <c r="DJ24" s="1016"/>
      <c r="DK24" s="1016"/>
      <c r="DL24" s="1016"/>
      <c r="DM24" s="1016"/>
      <c r="DN24" s="1016"/>
      <c r="DO24" s="1016"/>
      <c r="DP24" s="1016"/>
      <c r="DQ24" s="1016"/>
    </row>
    <row r="25" spans="1:121" s="23" customFormat="1">
      <c r="A25" s="747"/>
      <c r="B25" s="747"/>
      <c r="C25" s="747"/>
      <c r="D25" s="747"/>
      <c r="E25" s="747"/>
      <c r="F25" s="747"/>
      <c r="G25" s="747"/>
      <c r="H25" s="747"/>
      <c r="I25" s="747"/>
      <c r="J25" s="22"/>
      <c r="K25" s="1026" t="s">
        <v>339</v>
      </c>
      <c r="L25" s="1026"/>
      <c r="M25" s="1026"/>
      <c r="N25" s="1026"/>
      <c r="O25" s="1026"/>
      <c r="P25" s="1026"/>
      <c r="Q25" s="1026"/>
      <c r="R25" s="1026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6"/>
      <c r="AL25" s="1026"/>
      <c r="AM25" s="1026"/>
      <c r="AN25" s="1026"/>
      <c r="AO25" s="1026"/>
      <c r="AP25" s="1026"/>
      <c r="AQ25" s="1026"/>
      <c r="AR25" s="1026"/>
      <c r="AS25" s="1026"/>
      <c r="AT25" s="1026"/>
      <c r="AU25" s="1026"/>
      <c r="AV25" s="1026"/>
      <c r="AW25" s="1026"/>
      <c r="AX25" s="1026"/>
      <c r="AY25" s="1026"/>
      <c r="AZ25" s="1026"/>
      <c r="BA25" s="1026"/>
      <c r="BB25" s="1026"/>
      <c r="BC25" s="1026"/>
      <c r="BD25" s="1026"/>
      <c r="BE25" s="1026"/>
      <c r="BF25" s="1027"/>
      <c r="BG25" s="22"/>
      <c r="BH25" s="992" t="s">
        <v>147</v>
      </c>
      <c r="BI25" s="992"/>
      <c r="BJ25" s="992"/>
      <c r="BK25" s="992"/>
      <c r="BL25" s="992"/>
      <c r="BM25" s="992"/>
      <c r="BN25" s="992"/>
      <c r="BO25" s="992"/>
      <c r="BP25" s="992"/>
      <c r="BQ25" s="992"/>
      <c r="BR25" s="992"/>
      <c r="BS25" s="992"/>
      <c r="BT25" s="992"/>
      <c r="BU25" s="993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</row>
    <row r="26" spans="1:121" s="23" customFormat="1">
      <c r="A26" s="747"/>
      <c r="B26" s="747"/>
      <c r="C26" s="747"/>
      <c r="D26" s="747"/>
      <c r="E26" s="747"/>
      <c r="F26" s="747"/>
      <c r="G26" s="747"/>
      <c r="H26" s="747"/>
      <c r="I26" s="747"/>
      <c r="J26" s="22"/>
      <c r="K26" s="1026" t="s">
        <v>340</v>
      </c>
      <c r="L26" s="1026"/>
      <c r="M26" s="1026"/>
      <c r="N26" s="1026"/>
      <c r="O26" s="1026"/>
      <c r="P26" s="1026"/>
      <c r="Q26" s="1026"/>
      <c r="R26" s="1026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6"/>
      <c r="AL26" s="1026"/>
      <c r="AM26" s="1026"/>
      <c r="AN26" s="1026"/>
      <c r="AO26" s="1026"/>
      <c r="AP26" s="1026"/>
      <c r="AQ26" s="1026"/>
      <c r="AR26" s="1026"/>
      <c r="AS26" s="1026"/>
      <c r="AT26" s="1026"/>
      <c r="AU26" s="1026"/>
      <c r="AV26" s="1026"/>
      <c r="AW26" s="1026"/>
      <c r="AX26" s="1026"/>
      <c r="AY26" s="1026"/>
      <c r="AZ26" s="1026"/>
      <c r="BA26" s="1026"/>
      <c r="BB26" s="1026"/>
      <c r="BC26" s="1026"/>
      <c r="BD26" s="1026"/>
      <c r="BE26" s="1026"/>
      <c r="BF26" s="1027"/>
      <c r="BG26" s="22"/>
      <c r="BH26" s="992" t="s">
        <v>330</v>
      </c>
      <c r="BI26" s="992"/>
      <c r="BJ26" s="992"/>
      <c r="BK26" s="992"/>
      <c r="BL26" s="992"/>
      <c r="BM26" s="992"/>
      <c r="BN26" s="992"/>
      <c r="BO26" s="992"/>
      <c r="BP26" s="992"/>
      <c r="BQ26" s="992"/>
      <c r="BR26" s="992"/>
      <c r="BS26" s="992"/>
      <c r="BT26" s="992"/>
      <c r="BU26" s="993"/>
      <c r="BV26" s="668">
        <f>BV25*BV14/100</f>
        <v>0</v>
      </c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668">
        <f>CL25*CL14/100</f>
        <v>0</v>
      </c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  <c r="DB26" s="668">
        <f>DB25*DB14/100</f>
        <v>0</v>
      </c>
      <c r="DC26" s="668"/>
      <c r="DD26" s="668"/>
      <c r="DE26" s="668"/>
      <c r="DF26" s="668"/>
      <c r="DG26" s="668"/>
      <c r="DH26" s="668"/>
      <c r="DI26" s="668"/>
      <c r="DJ26" s="668"/>
      <c r="DK26" s="668"/>
      <c r="DL26" s="668"/>
      <c r="DM26" s="668"/>
      <c r="DN26" s="668"/>
      <c r="DO26" s="668"/>
      <c r="DP26" s="668"/>
      <c r="DQ26" s="668"/>
    </row>
    <row r="27" spans="1:121" s="23" customFormat="1" ht="45" customHeight="1">
      <c r="A27" s="747" t="s">
        <v>347</v>
      </c>
      <c r="B27" s="747"/>
      <c r="C27" s="747"/>
      <c r="D27" s="747"/>
      <c r="E27" s="747"/>
      <c r="F27" s="747"/>
      <c r="G27" s="747"/>
      <c r="H27" s="747"/>
      <c r="I27" s="747"/>
      <c r="J27" s="22"/>
      <c r="K27" s="1028" t="s">
        <v>348</v>
      </c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8"/>
      <c r="AW27" s="1028"/>
      <c r="AX27" s="1028"/>
      <c r="AY27" s="1028"/>
      <c r="AZ27" s="1028"/>
      <c r="BA27" s="1028"/>
      <c r="BB27" s="1028"/>
      <c r="BC27" s="1028"/>
      <c r="BD27" s="1028"/>
      <c r="BE27" s="1028"/>
      <c r="BF27" s="1029"/>
      <c r="BG27" s="22"/>
      <c r="BH27" s="992"/>
      <c r="BI27" s="992"/>
      <c r="BJ27" s="992"/>
      <c r="BK27" s="992"/>
      <c r="BL27" s="992"/>
      <c r="BM27" s="992"/>
      <c r="BN27" s="992"/>
      <c r="BO27" s="992"/>
      <c r="BP27" s="992"/>
      <c r="BQ27" s="992"/>
      <c r="BR27" s="992"/>
      <c r="BS27" s="992"/>
      <c r="BT27" s="992"/>
      <c r="BU27" s="993"/>
      <c r="BV27" s="1016"/>
      <c r="BW27" s="1016"/>
      <c r="BX27" s="1016"/>
      <c r="BY27" s="1016"/>
      <c r="BZ27" s="1016"/>
      <c r="CA27" s="1016"/>
      <c r="CB27" s="1016"/>
      <c r="CC27" s="1016"/>
      <c r="CD27" s="1016"/>
      <c r="CE27" s="1016"/>
      <c r="CF27" s="1016"/>
      <c r="CG27" s="1016"/>
      <c r="CH27" s="1016"/>
      <c r="CI27" s="1016"/>
      <c r="CJ27" s="1016"/>
      <c r="CK27" s="1016"/>
      <c r="CL27" s="1016"/>
      <c r="CM27" s="1016"/>
      <c r="CN27" s="1016"/>
      <c r="CO27" s="1016"/>
      <c r="CP27" s="1016"/>
      <c r="CQ27" s="1016"/>
      <c r="CR27" s="1016"/>
      <c r="CS27" s="1016"/>
      <c r="CT27" s="1016"/>
      <c r="CU27" s="1016"/>
      <c r="CV27" s="1016"/>
      <c r="CW27" s="1016"/>
      <c r="CX27" s="1016"/>
      <c r="CY27" s="1016"/>
      <c r="CZ27" s="1016"/>
      <c r="DA27" s="1016"/>
      <c r="DB27" s="1016"/>
      <c r="DC27" s="1016"/>
      <c r="DD27" s="1016"/>
      <c r="DE27" s="1016"/>
      <c r="DF27" s="1016"/>
      <c r="DG27" s="1016"/>
      <c r="DH27" s="1016"/>
      <c r="DI27" s="1016"/>
      <c r="DJ27" s="1016"/>
      <c r="DK27" s="1016"/>
      <c r="DL27" s="1016"/>
      <c r="DM27" s="1016"/>
      <c r="DN27" s="1016"/>
      <c r="DO27" s="1016"/>
      <c r="DP27" s="1016"/>
      <c r="DQ27" s="1016"/>
    </row>
    <row r="28" spans="1:121" s="23" customFormat="1">
      <c r="A28" s="747"/>
      <c r="B28" s="747"/>
      <c r="C28" s="747"/>
      <c r="D28" s="747"/>
      <c r="E28" s="747"/>
      <c r="F28" s="747"/>
      <c r="G28" s="747"/>
      <c r="H28" s="747"/>
      <c r="I28" s="747"/>
      <c r="J28" s="22"/>
      <c r="K28" s="1026" t="s">
        <v>339</v>
      </c>
      <c r="L28" s="1026"/>
      <c r="M28" s="1026"/>
      <c r="N28" s="1026"/>
      <c r="O28" s="1026"/>
      <c r="P28" s="1026"/>
      <c r="Q28" s="1026"/>
      <c r="R28" s="1026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6"/>
      <c r="AL28" s="1026"/>
      <c r="AM28" s="1026"/>
      <c r="AN28" s="1026"/>
      <c r="AO28" s="1026"/>
      <c r="AP28" s="1026"/>
      <c r="AQ28" s="1026"/>
      <c r="AR28" s="1026"/>
      <c r="AS28" s="1026"/>
      <c r="AT28" s="1026"/>
      <c r="AU28" s="1026"/>
      <c r="AV28" s="1026"/>
      <c r="AW28" s="1026"/>
      <c r="AX28" s="1026"/>
      <c r="AY28" s="1026"/>
      <c r="AZ28" s="1026"/>
      <c r="BA28" s="1026"/>
      <c r="BB28" s="1026"/>
      <c r="BC28" s="1026"/>
      <c r="BD28" s="1026"/>
      <c r="BE28" s="1026"/>
      <c r="BF28" s="1027"/>
      <c r="BG28" s="22"/>
      <c r="BH28" s="992" t="s">
        <v>147</v>
      </c>
      <c r="BI28" s="992"/>
      <c r="BJ28" s="992"/>
      <c r="BK28" s="992"/>
      <c r="BL28" s="992"/>
      <c r="BM28" s="992"/>
      <c r="BN28" s="992"/>
      <c r="BO28" s="992"/>
      <c r="BP28" s="992"/>
      <c r="BQ28" s="992"/>
      <c r="BR28" s="992"/>
      <c r="BS28" s="992"/>
      <c r="BT28" s="992"/>
      <c r="BU28" s="993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68"/>
      <c r="DI28" s="668"/>
      <c r="DJ28" s="668"/>
      <c r="DK28" s="668"/>
      <c r="DL28" s="668"/>
      <c r="DM28" s="668"/>
      <c r="DN28" s="668"/>
      <c r="DO28" s="668"/>
      <c r="DP28" s="668"/>
      <c r="DQ28" s="668"/>
    </row>
    <row r="29" spans="1:121" s="23" customFormat="1">
      <c r="A29" s="747"/>
      <c r="B29" s="747"/>
      <c r="C29" s="747"/>
      <c r="D29" s="747"/>
      <c r="E29" s="747"/>
      <c r="F29" s="747"/>
      <c r="G29" s="747"/>
      <c r="H29" s="747"/>
      <c r="I29" s="747"/>
      <c r="J29" s="22"/>
      <c r="K29" s="1026" t="s">
        <v>340</v>
      </c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6"/>
      <c r="AL29" s="1026"/>
      <c r="AM29" s="1026"/>
      <c r="AN29" s="1026"/>
      <c r="AO29" s="1026"/>
      <c r="AP29" s="1026"/>
      <c r="AQ29" s="1026"/>
      <c r="AR29" s="1026"/>
      <c r="AS29" s="1026"/>
      <c r="AT29" s="1026"/>
      <c r="AU29" s="1026"/>
      <c r="AV29" s="1026"/>
      <c r="AW29" s="1026"/>
      <c r="AX29" s="1026"/>
      <c r="AY29" s="1026"/>
      <c r="AZ29" s="1026"/>
      <c r="BA29" s="1026"/>
      <c r="BB29" s="1026"/>
      <c r="BC29" s="1026"/>
      <c r="BD29" s="1026"/>
      <c r="BE29" s="1026"/>
      <c r="BF29" s="1027"/>
      <c r="BG29" s="22"/>
      <c r="BH29" s="992" t="s">
        <v>330</v>
      </c>
      <c r="BI29" s="992"/>
      <c r="BJ29" s="992"/>
      <c r="BK29" s="992"/>
      <c r="BL29" s="992"/>
      <c r="BM29" s="992"/>
      <c r="BN29" s="992"/>
      <c r="BO29" s="992"/>
      <c r="BP29" s="992"/>
      <c r="BQ29" s="992"/>
      <c r="BR29" s="992"/>
      <c r="BS29" s="992"/>
      <c r="BT29" s="992"/>
      <c r="BU29" s="993"/>
      <c r="BV29" s="668">
        <f>BV28*BV14/100</f>
        <v>0</v>
      </c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>
        <f>CL28*CL14/100</f>
        <v>0</v>
      </c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>
        <f>DB28*DB14/100</f>
        <v>0</v>
      </c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</row>
    <row r="30" spans="1:121" s="23" customFormat="1" ht="30" customHeight="1">
      <c r="A30" s="747" t="s">
        <v>349</v>
      </c>
      <c r="B30" s="747"/>
      <c r="C30" s="747"/>
      <c r="D30" s="747"/>
      <c r="E30" s="747"/>
      <c r="F30" s="747"/>
      <c r="G30" s="747"/>
      <c r="H30" s="747"/>
      <c r="I30" s="747"/>
      <c r="J30" s="22"/>
      <c r="K30" s="750" t="s">
        <v>350</v>
      </c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  <c r="AB30" s="750"/>
      <c r="AC30" s="750"/>
      <c r="AD30" s="750"/>
      <c r="AE30" s="750"/>
      <c r="AF30" s="750"/>
      <c r="AG30" s="750"/>
      <c r="AH30" s="750"/>
      <c r="AI30" s="750"/>
      <c r="AJ30" s="750"/>
      <c r="AK30" s="750"/>
      <c r="AL30" s="750"/>
      <c r="AM30" s="750"/>
      <c r="AN30" s="750"/>
      <c r="AO30" s="750"/>
      <c r="AP30" s="750"/>
      <c r="AQ30" s="750"/>
      <c r="AR30" s="750"/>
      <c r="AS30" s="750"/>
      <c r="AT30" s="750"/>
      <c r="AU30" s="750"/>
      <c r="AV30" s="750"/>
      <c r="AW30" s="750"/>
      <c r="AX30" s="750"/>
      <c r="AY30" s="750"/>
      <c r="AZ30" s="750"/>
      <c r="BA30" s="750"/>
      <c r="BB30" s="750"/>
      <c r="BC30" s="750"/>
      <c r="BD30" s="750"/>
      <c r="BE30" s="750"/>
      <c r="BF30" s="751"/>
      <c r="BG30" s="22"/>
      <c r="BH30" s="992"/>
      <c r="BI30" s="992"/>
      <c r="BJ30" s="992"/>
      <c r="BK30" s="992"/>
      <c r="BL30" s="992"/>
      <c r="BM30" s="992"/>
      <c r="BN30" s="992"/>
      <c r="BO30" s="992"/>
      <c r="BP30" s="992"/>
      <c r="BQ30" s="992"/>
      <c r="BR30" s="992"/>
      <c r="BS30" s="992"/>
      <c r="BT30" s="992"/>
      <c r="BU30" s="993"/>
      <c r="BV30" s="1016"/>
      <c r="BW30" s="1016"/>
      <c r="BX30" s="1016"/>
      <c r="BY30" s="1016"/>
      <c r="BZ30" s="1016"/>
      <c r="CA30" s="1016"/>
      <c r="CB30" s="1016"/>
      <c r="CC30" s="1016"/>
      <c r="CD30" s="1016"/>
      <c r="CE30" s="1016"/>
      <c r="CF30" s="1016"/>
      <c r="CG30" s="1016"/>
      <c r="CH30" s="1016"/>
      <c r="CI30" s="1016"/>
      <c r="CJ30" s="1016"/>
      <c r="CK30" s="1016"/>
      <c r="CL30" s="1016"/>
      <c r="CM30" s="1016"/>
      <c r="CN30" s="1016"/>
      <c r="CO30" s="1016"/>
      <c r="CP30" s="1016"/>
      <c r="CQ30" s="1016"/>
      <c r="CR30" s="1016"/>
      <c r="CS30" s="1016"/>
      <c r="CT30" s="1016"/>
      <c r="CU30" s="1016"/>
      <c r="CV30" s="1016"/>
      <c r="CW30" s="1016"/>
      <c r="CX30" s="1016"/>
      <c r="CY30" s="1016"/>
      <c r="CZ30" s="1016"/>
      <c r="DA30" s="1016"/>
      <c r="DB30" s="1016"/>
      <c r="DC30" s="1016"/>
      <c r="DD30" s="1016"/>
      <c r="DE30" s="1016"/>
      <c r="DF30" s="1016"/>
      <c r="DG30" s="1016"/>
      <c r="DH30" s="1016"/>
      <c r="DI30" s="1016"/>
      <c r="DJ30" s="1016"/>
      <c r="DK30" s="1016"/>
      <c r="DL30" s="1016"/>
      <c r="DM30" s="1016"/>
      <c r="DN30" s="1016"/>
      <c r="DO30" s="1016"/>
      <c r="DP30" s="1016"/>
      <c r="DQ30" s="1016"/>
    </row>
    <row r="31" spans="1:121" s="23" customFormat="1">
      <c r="A31" s="747"/>
      <c r="B31" s="747"/>
      <c r="C31" s="747"/>
      <c r="D31" s="747"/>
      <c r="E31" s="747"/>
      <c r="F31" s="747"/>
      <c r="G31" s="747"/>
      <c r="H31" s="747"/>
      <c r="I31" s="747"/>
      <c r="J31" s="22"/>
      <c r="K31" s="1026" t="s">
        <v>339</v>
      </c>
      <c r="L31" s="1026"/>
      <c r="M31" s="1026"/>
      <c r="N31" s="1026"/>
      <c r="O31" s="1026"/>
      <c r="P31" s="1026"/>
      <c r="Q31" s="1026"/>
      <c r="R31" s="1026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6"/>
      <c r="AL31" s="1026"/>
      <c r="AM31" s="1026"/>
      <c r="AN31" s="1026"/>
      <c r="AO31" s="1026"/>
      <c r="AP31" s="1026"/>
      <c r="AQ31" s="1026"/>
      <c r="AR31" s="1026"/>
      <c r="AS31" s="1026"/>
      <c r="AT31" s="1026"/>
      <c r="AU31" s="1026"/>
      <c r="AV31" s="1026"/>
      <c r="AW31" s="1026"/>
      <c r="AX31" s="1026"/>
      <c r="AY31" s="1026"/>
      <c r="AZ31" s="1026"/>
      <c r="BA31" s="1026"/>
      <c r="BB31" s="1026"/>
      <c r="BC31" s="1026"/>
      <c r="BD31" s="1026"/>
      <c r="BE31" s="1026"/>
      <c r="BF31" s="1027"/>
      <c r="BG31" s="22"/>
      <c r="BH31" s="992" t="s">
        <v>147</v>
      </c>
      <c r="BI31" s="992"/>
      <c r="BJ31" s="992"/>
      <c r="BK31" s="992"/>
      <c r="BL31" s="992"/>
      <c r="BM31" s="992"/>
      <c r="BN31" s="992"/>
      <c r="BO31" s="992"/>
      <c r="BP31" s="992"/>
      <c r="BQ31" s="992"/>
      <c r="BR31" s="992"/>
      <c r="BS31" s="992"/>
      <c r="BT31" s="992"/>
      <c r="BU31" s="993"/>
      <c r="BV31" s="668"/>
      <c r="BW31" s="668"/>
      <c r="BX31" s="668"/>
      <c r="BY31" s="668"/>
      <c r="BZ31" s="668"/>
      <c r="CA31" s="668"/>
      <c r="CB31" s="668"/>
      <c r="CC31" s="668"/>
      <c r="CD31" s="668"/>
      <c r="CE31" s="668"/>
      <c r="CF31" s="668"/>
      <c r="CG31" s="668"/>
      <c r="CH31" s="668"/>
      <c r="CI31" s="668"/>
      <c r="CJ31" s="668"/>
      <c r="CK31" s="668"/>
      <c r="CL31" s="668"/>
      <c r="CM31" s="668"/>
      <c r="CN31" s="668"/>
      <c r="CO31" s="668"/>
      <c r="CP31" s="668"/>
      <c r="CQ31" s="668"/>
      <c r="CR31" s="668"/>
      <c r="CS31" s="668"/>
      <c r="CT31" s="668"/>
      <c r="CU31" s="668"/>
      <c r="CV31" s="668"/>
      <c r="CW31" s="668"/>
      <c r="CX31" s="668"/>
      <c r="CY31" s="668"/>
      <c r="CZ31" s="668"/>
      <c r="DA31" s="668"/>
      <c r="DB31" s="668"/>
      <c r="DC31" s="668"/>
      <c r="DD31" s="668"/>
      <c r="DE31" s="668"/>
      <c r="DF31" s="668"/>
      <c r="DG31" s="668"/>
      <c r="DH31" s="668"/>
      <c r="DI31" s="668"/>
      <c r="DJ31" s="668"/>
      <c r="DK31" s="668"/>
      <c r="DL31" s="668"/>
      <c r="DM31" s="668"/>
      <c r="DN31" s="668"/>
      <c r="DO31" s="668"/>
      <c r="DP31" s="668"/>
      <c r="DQ31" s="668"/>
    </row>
    <row r="32" spans="1:121" s="23" customFormat="1">
      <c r="A32" s="747"/>
      <c r="B32" s="747"/>
      <c r="C32" s="747"/>
      <c r="D32" s="747"/>
      <c r="E32" s="747"/>
      <c r="F32" s="747"/>
      <c r="G32" s="747"/>
      <c r="H32" s="747"/>
      <c r="I32" s="747"/>
      <c r="J32" s="22"/>
      <c r="K32" s="1026" t="s">
        <v>340</v>
      </c>
      <c r="L32" s="1026"/>
      <c r="M32" s="1026"/>
      <c r="N32" s="1026"/>
      <c r="O32" s="1026"/>
      <c r="P32" s="1026"/>
      <c r="Q32" s="1026"/>
      <c r="R32" s="1026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6"/>
      <c r="AL32" s="1026"/>
      <c r="AM32" s="1026"/>
      <c r="AN32" s="1026"/>
      <c r="AO32" s="1026"/>
      <c r="AP32" s="1026"/>
      <c r="AQ32" s="1026"/>
      <c r="AR32" s="1026"/>
      <c r="AS32" s="1026"/>
      <c r="AT32" s="1026"/>
      <c r="AU32" s="1026"/>
      <c r="AV32" s="1026"/>
      <c r="AW32" s="1026"/>
      <c r="AX32" s="1026"/>
      <c r="AY32" s="1026"/>
      <c r="AZ32" s="1026"/>
      <c r="BA32" s="1026"/>
      <c r="BB32" s="1026"/>
      <c r="BC32" s="1026"/>
      <c r="BD32" s="1026"/>
      <c r="BE32" s="1026"/>
      <c r="BF32" s="1027"/>
      <c r="BG32" s="22"/>
      <c r="BH32" s="992" t="s">
        <v>330</v>
      </c>
      <c r="BI32" s="992"/>
      <c r="BJ32" s="992"/>
      <c r="BK32" s="992"/>
      <c r="BL32" s="992"/>
      <c r="BM32" s="992"/>
      <c r="BN32" s="992"/>
      <c r="BO32" s="992"/>
      <c r="BP32" s="992"/>
      <c r="BQ32" s="992"/>
      <c r="BR32" s="992"/>
      <c r="BS32" s="992"/>
      <c r="BT32" s="992"/>
      <c r="BU32" s="993"/>
      <c r="BV32" s="668">
        <f>(BV14+BV17+BV20+BV23+BV26+BV29)*BV31/100</f>
        <v>0</v>
      </c>
      <c r="BW32" s="668"/>
      <c r="BX32" s="668"/>
      <c r="BY32" s="668"/>
      <c r="BZ32" s="668"/>
      <c r="CA32" s="668"/>
      <c r="CB32" s="668"/>
      <c r="CC32" s="668"/>
      <c r="CD32" s="668"/>
      <c r="CE32" s="668"/>
      <c r="CF32" s="668"/>
      <c r="CG32" s="668"/>
      <c r="CH32" s="668"/>
      <c r="CI32" s="668"/>
      <c r="CJ32" s="668"/>
      <c r="CK32" s="668"/>
      <c r="CL32" s="668">
        <f>(CL14+CL17+CL20+CL23+CL26+CL29)*CL31/100</f>
        <v>0</v>
      </c>
      <c r="CM32" s="668"/>
      <c r="CN32" s="668"/>
      <c r="CO32" s="668"/>
      <c r="CP32" s="668"/>
      <c r="CQ32" s="668"/>
      <c r="CR32" s="668"/>
      <c r="CS32" s="668"/>
      <c r="CT32" s="668"/>
      <c r="CU32" s="668"/>
      <c r="CV32" s="668"/>
      <c r="CW32" s="668"/>
      <c r="CX32" s="668"/>
      <c r="CY32" s="668"/>
      <c r="CZ32" s="668"/>
      <c r="DA32" s="668"/>
      <c r="DB32" s="668">
        <f>(DB14+DB17+DB20+DB23+DB26+DB29)*DB31/100</f>
        <v>0</v>
      </c>
      <c r="DC32" s="668"/>
      <c r="DD32" s="668"/>
      <c r="DE32" s="668"/>
      <c r="DF32" s="668"/>
      <c r="DG32" s="668"/>
      <c r="DH32" s="668"/>
      <c r="DI32" s="668"/>
      <c r="DJ32" s="668"/>
      <c r="DK32" s="668"/>
      <c r="DL32" s="668"/>
      <c r="DM32" s="668"/>
      <c r="DN32" s="668"/>
      <c r="DO32" s="668"/>
      <c r="DP32" s="668"/>
      <c r="DQ32" s="668"/>
    </row>
    <row r="33" spans="1:121" s="25" customFormat="1" ht="30" customHeight="1">
      <c r="A33" s="759" t="s">
        <v>23</v>
      </c>
      <c r="B33" s="759"/>
      <c r="C33" s="759"/>
      <c r="D33" s="759"/>
      <c r="E33" s="759"/>
      <c r="F33" s="759"/>
      <c r="G33" s="759"/>
      <c r="H33" s="759"/>
      <c r="I33" s="759"/>
      <c r="J33" s="24"/>
      <c r="K33" s="760" t="s">
        <v>351</v>
      </c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760"/>
      <c r="BB33" s="760"/>
      <c r="BC33" s="760"/>
      <c r="BD33" s="760"/>
      <c r="BE33" s="760"/>
      <c r="BF33" s="761"/>
      <c r="BG33" s="24"/>
      <c r="BH33" s="766" t="s">
        <v>330</v>
      </c>
      <c r="BI33" s="766"/>
      <c r="BJ33" s="766"/>
      <c r="BK33" s="766"/>
      <c r="BL33" s="766"/>
      <c r="BM33" s="766"/>
      <c r="BN33" s="766"/>
      <c r="BO33" s="766"/>
      <c r="BP33" s="766"/>
      <c r="BQ33" s="766"/>
      <c r="BR33" s="766"/>
      <c r="BS33" s="766"/>
      <c r="BT33" s="766"/>
      <c r="BU33" s="767"/>
      <c r="BV33" s="704">
        <f>BV14+BV17+BV20+BV23+BV26+BV29+BV32</f>
        <v>0</v>
      </c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>
        <f>CL14+CL17+CL20+CL23+CL26+CL29+CL32</f>
        <v>0</v>
      </c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>
        <f>DB14+DB17+DB20+DB23+DB26+DB29+DB32</f>
        <v>0</v>
      </c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</row>
    <row r="34" spans="1:121" s="23" customFormat="1" ht="30" customHeight="1">
      <c r="A34" s="747" t="s">
        <v>26</v>
      </c>
      <c r="B34" s="747"/>
      <c r="C34" s="747"/>
      <c r="D34" s="747"/>
      <c r="E34" s="747"/>
      <c r="F34" s="747"/>
      <c r="G34" s="747"/>
      <c r="H34" s="747"/>
      <c r="I34" s="747"/>
      <c r="J34" s="22"/>
      <c r="K34" s="750" t="s">
        <v>372</v>
      </c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1"/>
      <c r="BG34" s="22"/>
      <c r="BH34" s="992" t="s">
        <v>353</v>
      </c>
      <c r="BI34" s="992"/>
      <c r="BJ34" s="992"/>
      <c r="BK34" s="992"/>
      <c r="BL34" s="992"/>
      <c r="BM34" s="992"/>
      <c r="BN34" s="992"/>
      <c r="BO34" s="992"/>
      <c r="BP34" s="992"/>
      <c r="BQ34" s="992"/>
      <c r="BR34" s="992"/>
      <c r="BS34" s="992"/>
      <c r="BT34" s="992"/>
      <c r="BU34" s="9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693"/>
      <c r="CJ34" s="693"/>
      <c r="CK34" s="693"/>
      <c r="CL34" s="693"/>
      <c r="CM34" s="693"/>
      <c r="CN34" s="693"/>
      <c r="CO34" s="693"/>
      <c r="CP34" s="693"/>
      <c r="CQ34" s="693"/>
      <c r="CR34" s="693"/>
      <c r="CS34" s="693"/>
      <c r="CT34" s="693"/>
      <c r="CU34" s="693"/>
      <c r="CV34" s="693"/>
      <c r="CW34" s="693"/>
      <c r="CX34" s="693"/>
      <c r="CY34" s="693"/>
      <c r="CZ34" s="693"/>
      <c r="DA34" s="693"/>
      <c r="DB34" s="693"/>
      <c r="DC34" s="693"/>
      <c r="DD34" s="693"/>
      <c r="DE34" s="693"/>
      <c r="DF34" s="693"/>
      <c r="DG34" s="693"/>
      <c r="DH34" s="693"/>
      <c r="DI34" s="693"/>
      <c r="DJ34" s="693"/>
      <c r="DK34" s="693"/>
      <c r="DL34" s="693"/>
      <c r="DM34" s="693"/>
      <c r="DN34" s="693"/>
      <c r="DO34" s="693"/>
      <c r="DP34" s="693"/>
      <c r="DQ34" s="693"/>
    </row>
    <row r="35" spans="1:121" s="25" customFormat="1" ht="45.75" customHeight="1">
      <c r="A35" s="759" t="s">
        <v>87</v>
      </c>
      <c r="B35" s="759"/>
      <c r="C35" s="759"/>
      <c r="D35" s="759"/>
      <c r="E35" s="759"/>
      <c r="F35" s="759"/>
      <c r="G35" s="759"/>
      <c r="H35" s="759"/>
      <c r="I35" s="759"/>
      <c r="J35" s="24"/>
      <c r="K35" s="760" t="s">
        <v>379</v>
      </c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760"/>
      <c r="BB35" s="760"/>
      <c r="BC35" s="760"/>
      <c r="BD35" s="760"/>
      <c r="BE35" s="760"/>
      <c r="BF35" s="761"/>
      <c r="BG35" s="24"/>
      <c r="BH35" s="766" t="s">
        <v>216</v>
      </c>
      <c r="BI35" s="766"/>
      <c r="BJ35" s="766"/>
      <c r="BK35" s="766"/>
      <c r="BL35" s="766"/>
      <c r="BM35" s="766"/>
      <c r="BN35" s="766"/>
      <c r="BO35" s="766"/>
      <c r="BP35" s="766"/>
      <c r="BQ35" s="766"/>
      <c r="BR35" s="766"/>
      <c r="BS35" s="766"/>
      <c r="BT35" s="766"/>
      <c r="BU35" s="767"/>
      <c r="BV35" s="1007">
        <f>BV34*BV33*BV7/1000</f>
        <v>0</v>
      </c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  <c r="CH35" s="1008"/>
      <c r="CI35" s="1008"/>
      <c r="CJ35" s="1008"/>
      <c r="CK35" s="1009"/>
      <c r="CL35" s="1007">
        <f>CL34*CL33*CL7/1000</f>
        <v>0</v>
      </c>
      <c r="CM35" s="1008"/>
      <c r="CN35" s="1008"/>
      <c r="CO35" s="1008"/>
      <c r="CP35" s="1008"/>
      <c r="CQ35" s="1008"/>
      <c r="CR35" s="1008"/>
      <c r="CS35" s="1008"/>
      <c r="CT35" s="1008"/>
      <c r="CU35" s="1008"/>
      <c r="CV35" s="1008"/>
      <c r="CW35" s="1008"/>
      <c r="CX35" s="1008"/>
      <c r="CY35" s="1008"/>
      <c r="CZ35" s="1008"/>
      <c r="DA35" s="1009"/>
      <c r="DB35" s="1007">
        <f>DB34*DB33*DB7/1000</f>
        <v>0</v>
      </c>
      <c r="DC35" s="1008"/>
      <c r="DD35" s="1008"/>
      <c r="DE35" s="1008"/>
      <c r="DF35" s="1008"/>
      <c r="DG35" s="1008"/>
      <c r="DH35" s="1008"/>
      <c r="DI35" s="1008"/>
      <c r="DJ35" s="1008"/>
      <c r="DK35" s="1008"/>
      <c r="DL35" s="1008"/>
      <c r="DM35" s="1008"/>
      <c r="DN35" s="1008"/>
      <c r="DO35" s="1008"/>
      <c r="DP35" s="1008"/>
      <c r="DQ35" s="1009"/>
    </row>
    <row r="36" spans="1:121" s="23" customFormat="1">
      <c r="A36" s="747" t="s">
        <v>89</v>
      </c>
      <c r="B36" s="747"/>
      <c r="C36" s="747"/>
      <c r="D36" s="747"/>
      <c r="E36" s="747"/>
      <c r="F36" s="747"/>
      <c r="G36" s="747"/>
      <c r="H36" s="747"/>
      <c r="I36" s="747"/>
      <c r="J36" s="22"/>
      <c r="K36" s="750" t="s">
        <v>355</v>
      </c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  <c r="AT36" s="750"/>
      <c r="AU36" s="750"/>
      <c r="AV36" s="750"/>
      <c r="AW36" s="750"/>
      <c r="AX36" s="750"/>
      <c r="AY36" s="750"/>
      <c r="AZ36" s="750"/>
      <c r="BA36" s="750"/>
      <c r="BB36" s="750"/>
      <c r="BC36" s="750"/>
      <c r="BD36" s="750"/>
      <c r="BE36" s="750"/>
      <c r="BF36" s="751"/>
      <c r="BG36" s="22"/>
      <c r="BH36" s="992" t="s">
        <v>216</v>
      </c>
      <c r="BI36" s="992"/>
      <c r="BJ36" s="992"/>
      <c r="BK36" s="992"/>
      <c r="BL36" s="992"/>
      <c r="BM36" s="992"/>
      <c r="BN36" s="992"/>
      <c r="BO36" s="992"/>
      <c r="BP36" s="992"/>
      <c r="BQ36" s="992"/>
      <c r="BR36" s="992"/>
      <c r="BS36" s="992"/>
      <c r="BT36" s="992"/>
      <c r="BU36" s="993"/>
      <c r="BV36" s="668"/>
      <c r="BW36" s="668"/>
      <c r="BX36" s="668"/>
      <c r="BY36" s="668"/>
      <c r="BZ36" s="668"/>
      <c r="CA36" s="668"/>
      <c r="CB36" s="668"/>
      <c r="CC36" s="668"/>
      <c r="CD36" s="668"/>
      <c r="CE36" s="668"/>
      <c r="CF36" s="668"/>
      <c r="CG36" s="668"/>
      <c r="CH36" s="668"/>
      <c r="CI36" s="668"/>
      <c r="CJ36" s="668"/>
      <c r="CK36" s="668"/>
      <c r="CL36" s="668"/>
      <c r="CM36" s="668"/>
      <c r="CN36" s="668"/>
      <c r="CO36" s="668"/>
      <c r="CP36" s="668"/>
      <c r="CQ36" s="668"/>
      <c r="CR36" s="668"/>
      <c r="CS36" s="668"/>
      <c r="CT36" s="668"/>
      <c r="CU36" s="668"/>
      <c r="CV36" s="668"/>
      <c r="CW36" s="668"/>
      <c r="CX36" s="668"/>
      <c r="CY36" s="668"/>
      <c r="CZ36" s="668"/>
      <c r="DA36" s="668"/>
      <c r="DB36" s="668"/>
      <c r="DC36" s="668"/>
      <c r="DD36" s="668"/>
      <c r="DE36" s="668"/>
      <c r="DF36" s="668"/>
      <c r="DG36" s="668"/>
      <c r="DH36" s="668"/>
      <c r="DI36" s="668"/>
      <c r="DJ36" s="668"/>
      <c r="DK36" s="668"/>
      <c r="DL36" s="668"/>
      <c r="DM36" s="668"/>
      <c r="DN36" s="668"/>
      <c r="DO36" s="668"/>
      <c r="DP36" s="668"/>
      <c r="DQ36" s="668"/>
    </row>
    <row r="37" spans="1:121" s="23" customFormat="1" ht="60" customHeight="1">
      <c r="A37" s="1023" t="s">
        <v>93</v>
      </c>
      <c r="B37" s="1024"/>
      <c r="C37" s="1024"/>
      <c r="D37" s="1024"/>
      <c r="E37" s="1024"/>
      <c r="F37" s="1024"/>
      <c r="G37" s="1024"/>
      <c r="H37" s="1024"/>
      <c r="I37" s="1025"/>
      <c r="J37" s="22"/>
      <c r="K37" s="750" t="s">
        <v>356</v>
      </c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  <c r="AA37" s="750"/>
      <c r="AB37" s="750"/>
      <c r="AC37" s="750"/>
      <c r="AD37" s="750"/>
      <c r="AE37" s="750"/>
      <c r="AF37" s="750"/>
      <c r="AG37" s="750"/>
      <c r="AH37" s="750"/>
      <c r="AI37" s="750"/>
      <c r="AJ37" s="750"/>
      <c r="AK37" s="750"/>
      <c r="AL37" s="750"/>
      <c r="AM37" s="750"/>
      <c r="AN37" s="750"/>
      <c r="AO37" s="750"/>
      <c r="AP37" s="750"/>
      <c r="AQ37" s="750"/>
      <c r="AR37" s="750"/>
      <c r="AS37" s="750"/>
      <c r="AT37" s="750"/>
      <c r="AU37" s="750"/>
      <c r="AV37" s="750"/>
      <c r="AW37" s="750"/>
      <c r="AX37" s="750"/>
      <c r="AY37" s="750"/>
      <c r="AZ37" s="750"/>
      <c r="BA37" s="750"/>
      <c r="BB37" s="750"/>
      <c r="BC37" s="750"/>
      <c r="BD37" s="750"/>
      <c r="BE37" s="750"/>
      <c r="BF37" s="751"/>
      <c r="BG37" s="22"/>
      <c r="BH37" s="992" t="s">
        <v>216</v>
      </c>
      <c r="BI37" s="992"/>
      <c r="BJ37" s="992"/>
      <c r="BK37" s="992"/>
      <c r="BL37" s="992"/>
      <c r="BM37" s="992"/>
      <c r="BN37" s="992"/>
      <c r="BO37" s="992"/>
      <c r="BP37" s="992"/>
      <c r="BQ37" s="992"/>
      <c r="BR37" s="992"/>
      <c r="BS37" s="992"/>
      <c r="BT37" s="992"/>
      <c r="BU37" s="993"/>
      <c r="BV37" s="668"/>
      <c r="BW37" s="668"/>
      <c r="BX37" s="668"/>
      <c r="BY37" s="668"/>
      <c r="BZ37" s="668"/>
      <c r="CA37" s="668"/>
      <c r="CB37" s="668"/>
      <c r="CC37" s="668"/>
      <c r="CD37" s="668"/>
      <c r="CE37" s="668"/>
      <c r="CF37" s="668"/>
      <c r="CG37" s="668"/>
      <c r="CH37" s="668"/>
      <c r="CI37" s="668"/>
      <c r="CJ37" s="668"/>
      <c r="CK37" s="668"/>
      <c r="CL37" s="668"/>
      <c r="CM37" s="668"/>
      <c r="CN37" s="668"/>
      <c r="CO37" s="668"/>
      <c r="CP37" s="668"/>
      <c r="CQ37" s="668"/>
      <c r="CR37" s="668"/>
      <c r="CS37" s="668"/>
      <c r="CT37" s="668"/>
      <c r="CU37" s="668"/>
      <c r="CV37" s="668"/>
      <c r="CW37" s="668"/>
      <c r="CX37" s="668"/>
      <c r="CY37" s="668"/>
      <c r="CZ37" s="668"/>
      <c r="DA37" s="668"/>
      <c r="DB37" s="668"/>
      <c r="DC37" s="668"/>
      <c r="DD37" s="668"/>
      <c r="DE37" s="668"/>
      <c r="DF37" s="668"/>
      <c r="DG37" s="668"/>
      <c r="DH37" s="668"/>
      <c r="DI37" s="668"/>
      <c r="DJ37" s="668"/>
      <c r="DK37" s="668"/>
      <c r="DL37" s="668"/>
      <c r="DM37" s="668"/>
      <c r="DN37" s="668"/>
      <c r="DO37" s="668"/>
      <c r="DP37" s="668"/>
      <c r="DQ37" s="668"/>
    </row>
    <row r="38" spans="1:121" s="25" customFormat="1" ht="29.25" customHeight="1">
      <c r="A38" s="759" t="s">
        <v>161</v>
      </c>
      <c r="B38" s="759"/>
      <c r="C38" s="759"/>
      <c r="D38" s="759"/>
      <c r="E38" s="759"/>
      <c r="F38" s="759"/>
      <c r="G38" s="759"/>
      <c r="H38" s="759"/>
      <c r="I38" s="759"/>
      <c r="J38" s="24"/>
      <c r="K38" s="702" t="s">
        <v>380</v>
      </c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3"/>
      <c r="BG38" s="24"/>
      <c r="BH38" s="766" t="s">
        <v>216</v>
      </c>
      <c r="BI38" s="766"/>
      <c r="BJ38" s="766"/>
      <c r="BK38" s="766"/>
      <c r="BL38" s="766"/>
      <c r="BM38" s="766"/>
      <c r="BN38" s="766"/>
      <c r="BO38" s="766"/>
      <c r="BP38" s="766"/>
      <c r="BQ38" s="766"/>
      <c r="BR38" s="766"/>
      <c r="BS38" s="766"/>
      <c r="BT38" s="766"/>
      <c r="BU38" s="767"/>
      <c r="BV38" s="762">
        <f>BV35+BV36+BV37</f>
        <v>0</v>
      </c>
      <c r="BW38" s="762"/>
      <c r="BX38" s="762"/>
      <c r="BY38" s="762"/>
      <c r="BZ38" s="762"/>
      <c r="CA38" s="762"/>
      <c r="CB38" s="762"/>
      <c r="CC38" s="762"/>
      <c r="CD38" s="762"/>
      <c r="CE38" s="762"/>
      <c r="CF38" s="762"/>
      <c r="CG38" s="762"/>
      <c r="CH38" s="762"/>
      <c r="CI38" s="762"/>
      <c r="CJ38" s="762"/>
      <c r="CK38" s="762"/>
      <c r="CL38" s="762">
        <f>CL35+CL36+CL37</f>
        <v>0</v>
      </c>
      <c r="CM38" s="762"/>
      <c r="CN38" s="762"/>
      <c r="CO38" s="762"/>
      <c r="CP38" s="762"/>
      <c r="CQ38" s="762"/>
      <c r="CR38" s="762"/>
      <c r="CS38" s="762"/>
      <c r="CT38" s="762"/>
      <c r="CU38" s="762"/>
      <c r="CV38" s="762"/>
      <c r="CW38" s="762"/>
      <c r="CX38" s="762"/>
      <c r="CY38" s="762"/>
      <c r="CZ38" s="762"/>
      <c r="DA38" s="762"/>
      <c r="DB38" s="762">
        <f>DB35+DB36+DB37</f>
        <v>0</v>
      </c>
      <c r="DC38" s="762"/>
      <c r="DD38" s="762"/>
      <c r="DE38" s="762"/>
      <c r="DF38" s="762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</row>
    <row r="39" spans="1:121" s="23" customFormat="1">
      <c r="A39" s="747" t="s">
        <v>358</v>
      </c>
      <c r="B39" s="747"/>
      <c r="C39" s="747"/>
      <c r="D39" s="747"/>
      <c r="E39" s="747"/>
      <c r="F39" s="747"/>
      <c r="G39" s="747"/>
      <c r="H39" s="747"/>
      <c r="I39" s="747"/>
      <c r="J39" s="22"/>
      <c r="K39" s="1014" t="s">
        <v>279</v>
      </c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4"/>
      <c r="AX39" s="1014"/>
      <c r="AY39" s="1014"/>
      <c r="AZ39" s="1014"/>
      <c r="BA39" s="1014"/>
      <c r="BB39" s="1014"/>
      <c r="BC39" s="1014"/>
      <c r="BD39" s="1014"/>
      <c r="BE39" s="1014"/>
      <c r="BF39" s="1015"/>
      <c r="BG39" s="22"/>
      <c r="BH39" s="992" t="s">
        <v>216</v>
      </c>
      <c r="BI39" s="992"/>
      <c r="BJ39" s="992"/>
      <c r="BK39" s="992"/>
      <c r="BL39" s="992"/>
      <c r="BM39" s="992"/>
      <c r="BN39" s="992"/>
      <c r="BO39" s="992"/>
      <c r="BP39" s="992"/>
      <c r="BQ39" s="992"/>
      <c r="BR39" s="992"/>
      <c r="BS39" s="992"/>
      <c r="BT39" s="992"/>
      <c r="BU39" s="993"/>
      <c r="BV39" s="668"/>
      <c r="BW39" s="668"/>
      <c r="BX39" s="668"/>
      <c r="BY39" s="668"/>
      <c r="BZ39" s="668"/>
      <c r="CA39" s="668"/>
      <c r="CB39" s="668"/>
      <c r="CC39" s="668"/>
      <c r="CD39" s="668"/>
      <c r="CE39" s="668"/>
      <c r="CF39" s="668"/>
      <c r="CG39" s="668"/>
      <c r="CH39" s="668"/>
      <c r="CI39" s="668"/>
      <c r="CJ39" s="668"/>
      <c r="CK39" s="668"/>
      <c r="CL39" s="668"/>
      <c r="CM39" s="668"/>
      <c r="CN39" s="668"/>
      <c r="CO39" s="668"/>
      <c r="CP39" s="668"/>
      <c r="CQ39" s="668"/>
      <c r="CR39" s="668"/>
      <c r="CS39" s="668"/>
      <c r="CT39" s="668"/>
      <c r="CU39" s="668"/>
      <c r="CV39" s="668"/>
      <c r="CW39" s="668"/>
      <c r="CX39" s="668"/>
      <c r="CY39" s="668"/>
      <c r="CZ39" s="668"/>
      <c r="DA39" s="668"/>
      <c r="DB39" s="668"/>
      <c r="DC39" s="668"/>
      <c r="DD39" s="668"/>
      <c r="DE39" s="668"/>
      <c r="DF39" s="668"/>
      <c r="DG39" s="668"/>
      <c r="DH39" s="668"/>
      <c r="DI39" s="668"/>
      <c r="DJ39" s="668"/>
      <c r="DK39" s="668"/>
      <c r="DL39" s="668"/>
      <c r="DM39" s="668"/>
      <c r="DN39" s="668"/>
      <c r="DO39" s="668"/>
      <c r="DP39" s="668"/>
      <c r="DQ39" s="668"/>
    </row>
    <row r="40" spans="1:121" s="25" customFormat="1" ht="14.25">
      <c r="A40" s="759" t="s">
        <v>359</v>
      </c>
      <c r="B40" s="759"/>
      <c r="C40" s="759"/>
      <c r="D40" s="759"/>
      <c r="E40" s="759"/>
      <c r="F40" s="759"/>
      <c r="G40" s="759"/>
      <c r="H40" s="759"/>
      <c r="I40" s="759"/>
      <c r="J40" s="24"/>
      <c r="K40" s="1021" t="s">
        <v>280</v>
      </c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1021"/>
      <c r="BC40" s="1021"/>
      <c r="BD40" s="1021"/>
      <c r="BE40" s="1021"/>
      <c r="BF40" s="1022"/>
      <c r="BG40" s="24"/>
      <c r="BH40" s="766" t="s">
        <v>216</v>
      </c>
      <c r="BI40" s="766"/>
      <c r="BJ40" s="766"/>
      <c r="BK40" s="766"/>
      <c r="BL40" s="766"/>
      <c r="BM40" s="766"/>
      <c r="BN40" s="766"/>
      <c r="BO40" s="766"/>
      <c r="BP40" s="766"/>
      <c r="BQ40" s="766"/>
      <c r="BR40" s="766"/>
      <c r="BS40" s="766"/>
      <c r="BT40" s="766"/>
      <c r="BU40" s="767"/>
      <c r="BV40" s="762"/>
      <c r="BW40" s="762"/>
      <c r="BX40" s="762"/>
      <c r="BY40" s="762"/>
      <c r="BZ40" s="762"/>
      <c r="CA40" s="762"/>
      <c r="CB40" s="762"/>
      <c r="CC40" s="762"/>
      <c r="CD40" s="762"/>
      <c r="CE40" s="762"/>
      <c r="CF40" s="762"/>
      <c r="CG40" s="762"/>
      <c r="CH40" s="762"/>
      <c r="CI40" s="762"/>
      <c r="CJ40" s="762"/>
      <c r="CK40" s="762"/>
      <c r="CL40" s="762"/>
      <c r="CM40" s="762"/>
      <c r="CN40" s="762"/>
      <c r="CO40" s="762"/>
      <c r="CP40" s="762"/>
      <c r="CQ40" s="762"/>
      <c r="CR40" s="762"/>
      <c r="CS40" s="762"/>
      <c r="CT40" s="762"/>
      <c r="CU40" s="762"/>
      <c r="CV40" s="762"/>
      <c r="CW40" s="762"/>
      <c r="CX40" s="762"/>
      <c r="CY40" s="762"/>
      <c r="CZ40" s="762"/>
      <c r="DA40" s="762"/>
      <c r="DB40" s="762"/>
      <c r="DC40" s="762"/>
      <c r="DD40" s="762"/>
      <c r="DE40" s="762"/>
      <c r="DF40" s="762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</row>
    <row r="41" spans="1:121" s="23" customFormat="1">
      <c r="A41" s="747" t="s">
        <v>360</v>
      </c>
      <c r="B41" s="747"/>
      <c r="C41" s="747"/>
      <c r="D41" s="747"/>
      <c r="E41" s="747"/>
      <c r="F41" s="747"/>
      <c r="G41" s="747"/>
      <c r="H41" s="747"/>
      <c r="I41" s="747"/>
      <c r="J41" s="22"/>
      <c r="K41" s="1014" t="s">
        <v>281</v>
      </c>
      <c r="L41" s="1014"/>
      <c r="M41" s="1014"/>
      <c r="N41" s="1014"/>
      <c r="O41" s="1014"/>
      <c r="P41" s="1014"/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  <c r="BF41" s="1015"/>
      <c r="BG41" s="22"/>
      <c r="BH41" s="992" t="s">
        <v>216</v>
      </c>
      <c r="BI41" s="992"/>
      <c r="BJ41" s="992"/>
      <c r="BK41" s="992"/>
      <c r="BL41" s="992"/>
      <c r="BM41" s="992"/>
      <c r="BN41" s="992"/>
      <c r="BO41" s="992"/>
      <c r="BP41" s="992"/>
      <c r="BQ41" s="992"/>
      <c r="BR41" s="992"/>
      <c r="BS41" s="992"/>
      <c r="BT41" s="992"/>
      <c r="BU41" s="993"/>
      <c r="BV41" s="668"/>
      <c r="BW41" s="668"/>
      <c r="BX41" s="668"/>
      <c r="BY41" s="668"/>
      <c r="BZ41" s="668"/>
      <c r="CA41" s="668"/>
      <c r="CB41" s="668"/>
      <c r="CC41" s="668"/>
      <c r="CD41" s="668"/>
      <c r="CE41" s="668"/>
      <c r="CF41" s="668"/>
      <c r="CG41" s="668"/>
      <c r="CH41" s="668"/>
      <c r="CI41" s="668"/>
      <c r="CJ41" s="668"/>
      <c r="CK41" s="668"/>
      <c r="CL41" s="668"/>
      <c r="CM41" s="668"/>
      <c r="CN41" s="668"/>
      <c r="CO41" s="668"/>
      <c r="CP41" s="668"/>
      <c r="CQ41" s="668"/>
      <c r="CR41" s="668"/>
      <c r="CS41" s="668"/>
      <c r="CT41" s="668"/>
      <c r="CU41" s="668"/>
      <c r="CV41" s="668"/>
      <c r="CW41" s="668"/>
      <c r="CX41" s="668"/>
      <c r="CY41" s="668"/>
      <c r="CZ41" s="668"/>
      <c r="DA41" s="668"/>
      <c r="DB41" s="668"/>
      <c r="DC41" s="668"/>
      <c r="DD41" s="668"/>
      <c r="DE41" s="668"/>
      <c r="DF41" s="668"/>
      <c r="DG41" s="668"/>
      <c r="DH41" s="668"/>
      <c r="DI41" s="668"/>
      <c r="DJ41" s="668"/>
      <c r="DK41" s="668"/>
      <c r="DL41" s="668"/>
      <c r="DM41" s="668"/>
      <c r="DN41" s="668"/>
      <c r="DO41" s="668"/>
      <c r="DP41" s="668"/>
      <c r="DQ41" s="668"/>
    </row>
    <row r="42" spans="1:121" s="23" customFormat="1">
      <c r="A42" s="747" t="s">
        <v>361</v>
      </c>
      <c r="B42" s="747"/>
      <c r="C42" s="747"/>
      <c r="D42" s="747"/>
      <c r="E42" s="747"/>
      <c r="F42" s="747"/>
      <c r="G42" s="747"/>
      <c r="H42" s="747"/>
      <c r="I42" s="747"/>
      <c r="J42" s="22"/>
      <c r="K42" s="1014" t="s">
        <v>282</v>
      </c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  <c r="BF42" s="1015"/>
      <c r="BG42" s="22"/>
      <c r="BH42" s="992" t="s">
        <v>216</v>
      </c>
      <c r="BI42" s="992"/>
      <c r="BJ42" s="992"/>
      <c r="BK42" s="992"/>
      <c r="BL42" s="992"/>
      <c r="BM42" s="992"/>
      <c r="BN42" s="992"/>
      <c r="BO42" s="992"/>
      <c r="BP42" s="992"/>
      <c r="BQ42" s="992"/>
      <c r="BR42" s="992"/>
      <c r="BS42" s="992"/>
      <c r="BT42" s="992"/>
      <c r="BU42" s="993"/>
      <c r="BV42" s="668"/>
      <c r="BW42" s="668"/>
      <c r="BX42" s="668"/>
      <c r="BY42" s="668"/>
      <c r="BZ42" s="668"/>
      <c r="CA42" s="668"/>
      <c r="CB42" s="668"/>
      <c r="CC42" s="668"/>
      <c r="CD42" s="668"/>
      <c r="CE42" s="668"/>
      <c r="CF42" s="668"/>
      <c r="CG42" s="668"/>
      <c r="CH42" s="668"/>
      <c r="CI42" s="668"/>
      <c r="CJ42" s="668"/>
      <c r="CK42" s="668"/>
      <c r="CL42" s="668"/>
      <c r="CM42" s="668"/>
      <c r="CN42" s="668"/>
      <c r="CO42" s="668"/>
      <c r="CP42" s="668"/>
      <c r="CQ42" s="668"/>
      <c r="CR42" s="668"/>
      <c r="CS42" s="668"/>
      <c r="CT42" s="668"/>
      <c r="CU42" s="668"/>
      <c r="CV42" s="668"/>
      <c r="CW42" s="668"/>
      <c r="CX42" s="668"/>
      <c r="CY42" s="668"/>
      <c r="CZ42" s="668"/>
      <c r="DA42" s="668"/>
      <c r="DB42" s="668"/>
      <c r="DC42" s="668"/>
      <c r="DD42" s="668"/>
      <c r="DE42" s="668"/>
      <c r="DF42" s="668"/>
      <c r="DG42" s="668"/>
      <c r="DH42" s="668"/>
      <c r="DI42" s="668"/>
      <c r="DJ42" s="668"/>
      <c r="DK42" s="668"/>
      <c r="DL42" s="668"/>
      <c r="DM42" s="668"/>
      <c r="DN42" s="668"/>
      <c r="DO42" s="668"/>
      <c r="DP42" s="668"/>
      <c r="DQ42" s="668"/>
    </row>
    <row r="43" spans="1:121" s="36" customFormat="1" ht="14.25">
      <c r="A43" s="1017" t="s">
        <v>165</v>
      </c>
      <c r="B43" s="1017"/>
      <c r="C43" s="1017"/>
      <c r="D43" s="1017"/>
      <c r="E43" s="1017"/>
      <c r="F43" s="1017"/>
      <c r="G43" s="1017"/>
      <c r="H43" s="1017"/>
      <c r="I43" s="1017"/>
      <c r="J43" s="29"/>
      <c r="K43" s="1018" t="s">
        <v>362</v>
      </c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  <c r="X43" s="1018"/>
      <c r="Y43" s="1018"/>
      <c r="Z43" s="1018"/>
      <c r="AA43" s="1018"/>
      <c r="AB43" s="1018"/>
      <c r="AC43" s="1018"/>
      <c r="AD43" s="1018"/>
      <c r="AE43" s="1018"/>
      <c r="AF43" s="1018"/>
      <c r="AG43" s="1018"/>
      <c r="AH43" s="1018"/>
      <c r="AI43" s="1018"/>
      <c r="AJ43" s="1018"/>
      <c r="AK43" s="1018"/>
      <c r="AL43" s="1018"/>
      <c r="AM43" s="1018"/>
      <c r="AN43" s="1018"/>
      <c r="AO43" s="1018"/>
      <c r="AP43" s="1018"/>
      <c r="AQ43" s="1018"/>
      <c r="AR43" s="1018"/>
      <c r="AS43" s="1018"/>
      <c r="AT43" s="1018"/>
      <c r="AU43" s="1018"/>
      <c r="AV43" s="1018"/>
      <c r="AW43" s="1018"/>
      <c r="AX43" s="1018"/>
      <c r="AY43" s="1018"/>
      <c r="AZ43" s="1018"/>
      <c r="BA43" s="1018"/>
      <c r="BB43" s="1018"/>
      <c r="BC43" s="1018"/>
      <c r="BD43" s="1018"/>
      <c r="BE43" s="1018"/>
      <c r="BF43" s="1019"/>
      <c r="BG43" s="29"/>
      <c r="BH43" s="1008" t="s">
        <v>216</v>
      </c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9"/>
      <c r="BV43" s="1020">
        <f>BV44*BV35/100</f>
        <v>0</v>
      </c>
      <c r="BW43" s="1020"/>
      <c r="BX43" s="1020"/>
      <c r="BY43" s="1020"/>
      <c r="BZ43" s="1020"/>
      <c r="CA43" s="1020"/>
      <c r="CB43" s="1020"/>
      <c r="CC43" s="1020"/>
      <c r="CD43" s="1020"/>
      <c r="CE43" s="1020"/>
      <c r="CF43" s="1020"/>
      <c r="CG43" s="1020"/>
      <c r="CH43" s="1020"/>
      <c r="CI43" s="1020"/>
      <c r="CJ43" s="1020"/>
      <c r="CK43" s="1020"/>
      <c r="CL43" s="1020">
        <f>CL44*CL35/100</f>
        <v>0</v>
      </c>
      <c r="CM43" s="1020"/>
      <c r="CN43" s="1020"/>
      <c r="CO43" s="1020"/>
      <c r="CP43" s="1020"/>
      <c r="CQ43" s="1020"/>
      <c r="CR43" s="1020"/>
      <c r="CS43" s="1020"/>
      <c r="CT43" s="1020"/>
      <c r="CU43" s="1020"/>
      <c r="CV43" s="1020"/>
      <c r="CW43" s="1020"/>
      <c r="CX43" s="1020"/>
      <c r="CY43" s="1020"/>
      <c r="CZ43" s="1020"/>
      <c r="DA43" s="1020"/>
      <c r="DB43" s="1020">
        <f>DB44*DB35/100</f>
        <v>0</v>
      </c>
      <c r="DC43" s="1020"/>
      <c r="DD43" s="1020"/>
      <c r="DE43" s="1020"/>
      <c r="DF43" s="1020"/>
      <c r="DG43" s="1020"/>
      <c r="DH43" s="1020"/>
      <c r="DI43" s="1020"/>
      <c r="DJ43" s="1020"/>
      <c r="DK43" s="1020"/>
      <c r="DL43" s="1020"/>
      <c r="DM43" s="1020"/>
      <c r="DN43" s="1020"/>
      <c r="DO43" s="1020"/>
      <c r="DP43" s="1020"/>
      <c r="DQ43" s="1020"/>
    </row>
    <row r="44" spans="1:121" s="37" customFormat="1">
      <c r="A44" s="1010" t="s">
        <v>363</v>
      </c>
      <c r="B44" s="1010"/>
      <c r="C44" s="1010"/>
      <c r="D44" s="1010"/>
      <c r="E44" s="1010"/>
      <c r="F44" s="1010"/>
      <c r="G44" s="1010"/>
      <c r="H44" s="1010"/>
      <c r="I44" s="1010"/>
      <c r="J44" s="30"/>
      <c r="K44" s="1011" t="s">
        <v>364</v>
      </c>
      <c r="L44" s="1011"/>
      <c r="M44" s="1011"/>
      <c r="N44" s="1011"/>
      <c r="O44" s="1011"/>
      <c r="P44" s="1011"/>
      <c r="Q44" s="1011"/>
      <c r="R44" s="1011"/>
      <c r="S44" s="1011"/>
      <c r="T44" s="1011"/>
      <c r="U44" s="1011"/>
      <c r="V44" s="1011"/>
      <c r="W44" s="1011"/>
      <c r="X44" s="1011"/>
      <c r="Y44" s="1011"/>
      <c r="Z44" s="1011"/>
      <c r="AA44" s="1011"/>
      <c r="AB44" s="1011"/>
      <c r="AC44" s="1011"/>
      <c r="AD44" s="1011"/>
      <c r="AE44" s="1011"/>
      <c r="AF44" s="1011"/>
      <c r="AG44" s="1011"/>
      <c r="AH44" s="1011"/>
      <c r="AI44" s="1011"/>
      <c r="AJ44" s="1011"/>
      <c r="AK44" s="1011"/>
      <c r="AL44" s="1011"/>
      <c r="AM44" s="1011"/>
      <c r="AN44" s="1011"/>
      <c r="AO44" s="1011"/>
      <c r="AP44" s="1011"/>
      <c r="AQ44" s="1011"/>
      <c r="AR44" s="1011"/>
      <c r="AS44" s="1011"/>
      <c r="AT44" s="1011"/>
      <c r="AU44" s="1011"/>
      <c r="AV44" s="1011"/>
      <c r="AW44" s="1011"/>
      <c r="AX44" s="1011"/>
      <c r="AY44" s="1011"/>
      <c r="AZ44" s="1011"/>
      <c r="BA44" s="1011"/>
      <c r="BB44" s="1011"/>
      <c r="BC44" s="1011"/>
      <c r="BD44" s="1011"/>
      <c r="BE44" s="1011"/>
      <c r="BF44" s="1012"/>
      <c r="BG44" s="30"/>
      <c r="BH44" s="723" t="s">
        <v>147</v>
      </c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4"/>
      <c r="BV44" s="1006"/>
      <c r="BW44" s="1006"/>
      <c r="BX44" s="1006"/>
      <c r="BY44" s="1006"/>
      <c r="BZ44" s="1006"/>
      <c r="CA44" s="1006"/>
      <c r="CB44" s="1006"/>
      <c r="CC44" s="1006"/>
      <c r="CD44" s="1006"/>
      <c r="CE44" s="1006"/>
      <c r="CF44" s="1006"/>
      <c r="CG44" s="1006"/>
      <c r="CH44" s="1006"/>
      <c r="CI44" s="1006"/>
      <c r="CJ44" s="1006"/>
      <c r="CK44" s="1006"/>
      <c r="CL44" s="1006"/>
      <c r="CM44" s="1006"/>
      <c r="CN44" s="1006"/>
      <c r="CO44" s="1006"/>
      <c r="CP44" s="1006"/>
      <c r="CQ44" s="1006"/>
      <c r="CR44" s="1006"/>
      <c r="CS44" s="1006"/>
      <c r="CT44" s="1006"/>
      <c r="CU44" s="1006"/>
      <c r="CV44" s="1006"/>
      <c r="CW44" s="1006"/>
      <c r="CX44" s="1006"/>
      <c r="CY44" s="1006"/>
      <c r="CZ44" s="1006"/>
      <c r="DA44" s="1006"/>
      <c r="DB44" s="1006"/>
      <c r="DC44" s="1006"/>
      <c r="DD44" s="1006"/>
      <c r="DE44" s="1006"/>
      <c r="DF44" s="1006"/>
      <c r="DG44" s="1006"/>
      <c r="DH44" s="1006"/>
      <c r="DI44" s="1006"/>
      <c r="DJ44" s="1006"/>
      <c r="DK44" s="1006"/>
      <c r="DL44" s="1006"/>
      <c r="DM44" s="1006"/>
      <c r="DN44" s="1006"/>
      <c r="DO44" s="1006"/>
      <c r="DP44" s="1006"/>
      <c r="DQ44" s="1006"/>
    </row>
    <row r="45" spans="1:121" s="23" customFormat="1" ht="3" customHeight="1">
      <c r="A45" s="38"/>
      <c r="B45" s="38"/>
      <c r="C45" s="38"/>
      <c r="D45" s="38"/>
      <c r="E45" s="38"/>
      <c r="F45" s="38"/>
      <c r="G45" s="38"/>
      <c r="H45" s="38"/>
      <c r="I45" s="38"/>
      <c r="J45" s="39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</row>
    <row r="46" spans="1:121" s="6" customFormat="1" ht="50.25" customHeight="1">
      <c r="A46" s="1013" t="s">
        <v>365</v>
      </c>
      <c r="B46" s="1013"/>
      <c r="C46" s="1013"/>
      <c r="D46" s="1013"/>
      <c r="E46" s="1013"/>
      <c r="F46" s="1013"/>
      <c r="G46" s="1013"/>
      <c r="H46" s="1013"/>
      <c r="I46" s="1013"/>
      <c r="J46" s="1013"/>
      <c r="K46" s="1013"/>
      <c r="L46" s="1013"/>
      <c r="M46" s="1013"/>
      <c r="N46" s="1013"/>
      <c r="O46" s="1013"/>
      <c r="P46" s="1013"/>
      <c r="Q46" s="1013"/>
      <c r="R46" s="1013"/>
      <c r="S46" s="1013"/>
      <c r="T46" s="1013"/>
      <c r="U46" s="1013"/>
      <c r="V46" s="1013"/>
      <c r="W46" s="1013"/>
      <c r="X46" s="1013"/>
      <c r="Y46" s="1013"/>
      <c r="Z46" s="1013"/>
      <c r="AA46" s="1013"/>
      <c r="AB46" s="1013"/>
      <c r="AC46" s="1013"/>
      <c r="AD46" s="1013"/>
      <c r="AE46" s="1013"/>
      <c r="AF46" s="1013"/>
      <c r="AG46" s="1013"/>
      <c r="AH46" s="1013"/>
      <c r="AI46" s="1013"/>
      <c r="AJ46" s="1013"/>
      <c r="AK46" s="1013"/>
      <c r="AL46" s="1013"/>
      <c r="AM46" s="1013"/>
      <c r="AN46" s="1013"/>
      <c r="AO46" s="1013"/>
      <c r="AP46" s="1013"/>
      <c r="AQ46" s="1013"/>
      <c r="AR46" s="1013"/>
      <c r="AS46" s="1013"/>
      <c r="AT46" s="1013"/>
      <c r="AU46" s="1013"/>
      <c r="AV46" s="1013"/>
      <c r="AW46" s="1013"/>
      <c r="AX46" s="1013"/>
      <c r="AY46" s="1013"/>
      <c r="AZ46" s="1013"/>
      <c r="BA46" s="1013"/>
      <c r="BB46" s="1013"/>
      <c r="BC46" s="1013"/>
      <c r="BD46" s="1013"/>
      <c r="BE46" s="1013"/>
      <c r="BF46" s="1013"/>
      <c r="BG46" s="1013"/>
      <c r="BH46" s="1013"/>
      <c r="BI46" s="1013"/>
      <c r="BJ46" s="1013"/>
      <c r="BK46" s="1013"/>
      <c r="BL46" s="1013"/>
      <c r="BM46" s="1013"/>
      <c r="BN46" s="1013"/>
      <c r="BO46" s="1013"/>
      <c r="BP46" s="1013"/>
      <c r="BQ46" s="1013"/>
      <c r="BR46" s="1013"/>
      <c r="BS46" s="1013"/>
      <c r="BT46" s="1013"/>
      <c r="BU46" s="1013"/>
      <c r="BV46" s="1013"/>
      <c r="BW46" s="1013"/>
      <c r="BX46" s="1013"/>
      <c r="BY46" s="1013"/>
      <c r="BZ46" s="1013"/>
      <c r="CA46" s="1013"/>
      <c r="CB46" s="1013"/>
      <c r="CC46" s="1013"/>
      <c r="CD46" s="1013"/>
      <c r="CE46" s="1013"/>
      <c r="CF46" s="1013"/>
      <c r="CG46" s="1013"/>
      <c r="CH46" s="1013"/>
      <c r="CI46" s="1013"/>
      <c r="CJ46" s="1013"/>
      <c r="CK46" s="1013"/>
      <c r="CL46" s="1013"/>
      <c r="CM46" s="1013"/>
      <c r="CN46" s="1013"/>
      <c r="CO46" s="1013"/>
      <c r="CP46" s="1013"/>
      <c r="CQ46" s="1013"/>
      <c r="CR46" s="1013"/>
      <c r="CS46" s="1013"/>
      <c r="CT46" s="1013"/>
      <c r="CU46" s="1013"/>
      <c r="CV46" s="1013"/>
      <c r="CW46" s="1013"/>
      <c r="CX46" s="1013"/>
      <c r="CY46" s="1013"/>
      <c r="CZ46" s="1013"/>
      <c r="DA46" s="1013"/>
      <c r="DB46" s="1013"/>
      <c r="DC46" s="1013"/>
      <c r="DD46" s="1013"/>
      <c r="DE46" s="1013"/>
      <c r="DF46" s="1013"/>
      <c r="DG46" s="1013"/>
      <c r="DH46" s="1013"/>
      <c r="DI46" s="1013"/>
      <c r="DJ46" s="1013"/>
      <c r="DK46" s="1013"/>
      <c r="DL46" s="1013"/>
      <c r="DM46" s="1013"/>
      <c r="DN46" s="1013"/>
      <c r="DO46" s="1013"/>
      <c r="DP46" s="1013"/>
      <c r="DQ46" s="1013"/>
    </row>
    <row r="48" spans="1:121" s="13" customFormat="1">
      <c r="E48" s="13" t="s">
        <v>109</v>
      </c>
    </row>
    <row r="49" spans="5:121" s="16" customFormat="1" ht="57.75" customHeight="1">
      <c r="E49" s="16" t="s">
        <v>110</v>
      </c>
      <c r="H49" s="685" t="s">
        <v>366</v>
      </c>
      <c r="I49" s="685"/>
      <c r="J49" s="685"/>
      <c r="K49" s="685"/>
      <c r="L49" s="685"/>
      <c r="M49" s="685"/>
      <c r="N49" s="685"/>
      <c r="O49" s="685"/>
      <c r="P49" s="685"/>
      <c r="Q49" s="685"/>
      <c r="R49" s="685"/>
      <c r="S49" s="685"/>
      <c r="T49" s="685"/>
      <c r="U49" s="685"/>
      <c r="V49" s="685"/>
      <c r="W49" s="685"/>
      <c r="X49" s="685"/>
      <c r="Y49" s="685"/>
      <c r="Z49" s="685"/>
      <c r="AA49" s="685"/>
      <c r="AB49" s="685"/>
      <c r="AC49" s="685"/>
      <c r="AD49" s="685"/>
      <c r="AE49" s="685"/>
      <c r="AF49" s="685"/>
      <c r="AG49" s="685"/>
      <c r="AH49" s="685"/>
      <c r="AI49" s="685"/>
      <c r="AJ49" s="685"/>
      <c r="AK49" s="685"/>
      <c r="AL49" s="685"/>
      <c r="AM49" s="685"/>
      <c r="AN49" s="685"/>
      <c r="AO49" s="685"/>
      <c r="AP49" s="685"/>
      <c r="AQ49" s="685"/>
      <c r="AR49" s="685"/>
      <c r="AS49" s="685"/>
      <c r="AT49" s="685"/>
      <c r="AU49" s="685"/>
      <c r="AV49" s="685"/>
      <c r="AW49" s="685"/>
      <c r="AX49" s="685"/>
      <c r="AY49" s="685"/>
      <c r="AZ49" s="685"/>
      <c r="BA49" s="685"/>
      <c r="BB49" s="685"/>
      <c r="BC49" s="685"/>
      <c r="BD49" s="685"/>
      <c r="BE49" s="685"/>
      <c r="BF49" s="685"/>
      <c r="BG49" s="685"/>
      <c r="BH49" s="685"/>
      <c r="BI49" s="685"/>
      <c r="BJ49" s="685"/>
      <c r="BK49" s="685"/>
      <c r="BL49" s="685"/>
      <c r="BM49" s="685"/>
      <c r="BN49" s="685"/>
      <c r="BO49" s="685"/>
      <c r="BP49" s="685"/>
      <c r="BQ49" s="685"/>
      <c r="BR49" s="685"/>
      <c r="BS49" s="685"/>
      <c r="BT49" s="685"/>
      <c r="BU49" s="685"/>
      <c r="BV49" s="685"/>
      <c r="BW49" s="685"/>
      <c r="BX49" s="685"/>
      <c r="BY49" s="685"/>
      <c r="BZ49" s="685"/>
      <c r="CA49" s="685"/>
      <c r="CB49" s="685"/>
      <c r="CC49" s="685"/>
      <c r="CD49" s="685"/>
      <c r="CE49" s="685"/>
      <c r="CF49" s="685"/>
      <c r="CG49" s="685"/>
      <c r="CH49" s="685"/>
      <c r="CI49" s="685"/>
      <c r="CJ49" s="685"/>
      <c r="CK49" s="685"/>
      <c r="CL49" s="685"/>
      <c r="CM49" s="685"/>
      <c r="CN49" s="685"/>
      <c r="CO49" s="685"/>
      <c r="CP49" s="685"/>
      <c r="CQ49" s="685"/>
      <c r="CR49" s="685"/>
      <c r="CS49" s="685"/>
      <c r="CT49" s="685"/>
      <c r="CU49" s="685"/>
      <c r="CV49" s="685"/>
      <c r="CW49" s="685"/>
      <c r="CX49" s="685"/>
      <c r="CY49" s="685"/>
      <c r="CZ49" s="685"/>
      <c r="DA49" s="685"/>
      <c r="DB49" s="685"/>
      <c r="DC49" s="685"/>
      <c r="DD49" s="685"/>
      <c r="DE49" s="685"/>
      <c r="DF49" s="685"/>
      <c r="DG49" s="685"/>
      <c r="DH49" s="685"/>
      <c r="DI49" s="685"/>
      <c r="DJ49" s="685"/>
      <c r="DK49" s="685"/>
      <c r="DL49" s="685"/>
      <c r="DM49" s="685"/>
      <c r="DN49" s="685"/>
      <c r="DO49" s="685"/>
      <c r="DP49" s="685"/>
      <c r="DQ49" s="685"/>
    </row>
    <row r="50" spans="5:121" s="16" customFormat="1" ht="75" customHeight="1">
      <c r="E50" s="16" t="s">
        <v>112</v>
      </c>
      <c r="H50" s="685" t="s">
        <v>367</v>
      </c>
      <c r="I50" s="685"/>
      <c r="J50" s="685"/>
      <c r="K50" s="685"/>
      <c r="L50" s="685"/>
      <c r="M50" s="685"/>
      <c r="N50" s="685"/>
      <c r="O50" s="685"/>
      <c r="P50" s="685"/>
      <c r="Q50" s="685"/>
      <c r="R50" s="685"/>
      <c r="S50" s="685"/>
      <c r="T50" s="685"/>
      <c r="U50" s="685"/>
      <c r="V50" s="685"/>
      <c r="W50" s="685"/>
      <c r="X50" s="685"/>
      <c r="Y50" s="685"/>
      <c r="Z50" s="685"/>
      <c r="AA50" s="685"/>
      <c r="AB50" s="685"/>
      <c r="AC50" s="685"/>
      <c r="AD50" s="685"/>
      <c r="AE50" s="685"/>
      <c r="AF50" s="685"/>
      <c r="AG50" s="685"/>
      <c r="AH50" s="685"/>
      <c r="AI50" s="685"/>
      <c r="AJ50" s="685"/>
      <c r="AK50" s="685"/>
      <c r="AL50" s="685"/>
      <c r="AM50" s="685"/>
      <c r="AN50" s="685"/>
      <c r="AO50" s="685"/>
      <c r="AP50" s="685"/>
      <c r="AQ50" s="685"/>
      <c r="AR50" s="685"/>
      <c r="AS50" s="685"/>
      <c r="AT50" s="685"/>
      <c r="AU50" s="685"/>
      <c r="AV50" s="685"/>
      <c r="AW50" s="685"/>
      <c r="AX50" s="685"/>
      <c r="AY50" s="685"/>
      <c r="AZ50" s="685"/>
      <c r="BA50" s="685"/>
      <c r="BB50" s="685"/>
      <c r="BC50" s="685"/>
      <c r="BD50" s="685"/>
      <c r="BE50" s="685"/>
      <c r="BF50" s="685"/>
      <c r="BG50" s="685"/>
      <c r="BH50" s="685"/>
      <c r="BI50" s="685"/>
      <c r="BJ50" s="685"/>
      <c r="BK50" s="685"/>
      <c r="BL50" s="685"/>
      <c r="BM50" s="685"/>
      <c r="BN50" s="685"/>
      <c r="BO50" s="685"/>
      <c r="BP50" s="685"/>
      <c r="BQ50" s="685"/>
      <c r="BR50" s="685"/>
      <c r="BS50" s="685"/>
      <c r="BT50" s="685"/>
      <c r="BU50" s="685"/>
      <c r="BV50" s="685"/>
      <c r="BW50" s="685"/>
      <c r="BX50" s="685"/>
      <c r="BY50" s="685"/>
      <c r="BZ50" s="685"/>
      <c r="CA50" s="685"/>
      <c r="CB50" s="685"/>
      <c r="CC50" s="685"/>
      <c r="CD50" s="685"/>
      <c r="CE50" s="685"/>
      <c r="CF50" s="685"/>
      <c r="CG50" s="685"/>
      <c r="CH50" s="685"/>
      <c r="CI50" s="685"/>
      <c r="CJ50" s="685"/>
      <c r="CK50" s="685"/>
      <c r="CL50" s="685"/>
      <c r="CM50" s="685"/>
      <c r="CN50" s="685"/>
      <c r="CO50" s="685"/>
      <c r="CP50" s="685"/>
      <c r="CQ50" s="685"/>
      <c r="CR50" s="685"/>
      <c r="CS50" s="685"/>
      <c r="CT50" s="685"/>
      <c r="CU50" s="685"/>
      <c r="CV50" s="685"/>
      <c r="CW50" s="685"/>
      <c r="CX50" s="685"/>
      <c r="CY50" s="685"/>
      <c r="CZ50" s="685"/>
      <c r="DA50" s="685"/>
      <c r="DB50" s="685"/>
      <c r="DC50" s="685"/>
      <c r="DD50" s="685"/>
      <c r="DE50" s="685"/>
      <c r="DF50" s="685"/>
      <c r="DG50" s="685"/>
      <c r="DH50" s="685"/>
      <c r="DI50" s="685"/>
      <c r="DJ50" s="685"/>
      <c r="DK50" s="685"/>
      <c r="DL50" s="685"/>
      <c r="DM50" s="685"/>
      <c r="DN50" s="685"/>
      <c r="DO50" s="685"/>
      <c r="DP50" s="685"/>
      <c r="DQ50" s="685"/>
    </row>
    <row r="51" spans="5:121" s="42" customFormat="1" ht="3" customHeight="1"/>
  </sheetData>
  <mergeCells count="244">
    <mergeCell ref="A3:DQ3"/>
    <mergeCell ref="A5:I5"/>
    <mergeCell ref="J5:BF5"/>
    <mergeCell ref="BG5:BU5"/>
    <mergeCell ref="CL5:DA5"/>
    <mergeCell ref="DB5:DQ5"/>
    <mergeCell ref="A6:I6"/>
    <mergeCell ref="J6:BF6"/>
    <mergeCell ref="BG6:BU6"/>
    <mergeCell ref="CL6:DA6"/>
    <mergeCell ref="DB6:DQ6"/>
    <mergeCell ref="A7:I7"/>
    <mergeCell ref="K7:BF7"/>
    <mergeCell ref="BH7:BU7"/>
    <mergeCell ref="CL7:DA7"/>
    <mergeCell ref="DB7:DQ7"/>
    <mergeCell ref="A8:I8"/>
    <mergeCell ref="K8:BF8"/>
    <mergeCell ref="BH8:BU8"/>
    <mergeCell ref="CL8:DA8"/>
    <mergeCell ref="DB8:DQ8"/>
    <mergeCell ref="A9:I9"/>
    <mergeCell ref="K9:BF9"/>
    <mergeCell ref="BH9:BU9"/>
    <mergeCell ref="CL9:DA9"/>
    <mergeCell ref="DB9:DQ9"/>
    <mergeCell ref="A10:I10"/>
    <mergeCell ref="K10:BF10"/>
    <mergeCell ref="BH10:BU10"/>
    <mergeCell ref="CL10:DA10"/>
    <mergeCell ref="DB10:DQ10"/>
    <mergeCell ref="A11:I11"/>
    <mergeCell ref="K11:BF11"/>
    <mergeCell ref="BH11:BU11"/>
    <mergeCell ref="CL11:DA11"/>
    <mergeCell ref="DB11:DQ11"/>
    <mergeCell ref="A12:I12"/>
    <mergeCell ref="K12:BF12"/>
    <mergeCell ref="BH12:BU12"/>
    <mergeCell ref="CL12:DA12"/>
    <mergeCell ref="DB12:DQ12"/>
    <mergeCell ref="A13:I13"/>
    <mergeCell ref="K13:BF13"/>
    <mergeCell ref="BH13:BU13"/>
    <mergeCell ref="CL13:DA13"/>
    <mergeCell ref="DB13:DQ13"/>
    <mergeCell ref="A14:I14"/>
    <mergeCell ref="K14:BF14"/>
    <mergeCell ref="BH14:BU14"/>
    <mergeCell ref="CL14:DA14"/>
    <mergeCell ref="DB14:DQ14"/>
    <mergeCell ref="BV13:CK13"/>
    <mergeCell ref="BV14:CK14"/>
    <mergeCell ref="A15:I15"/>
    <mergeCell ref="K15:BF15"/>
    <mergeCell ref="BH15:BU15"/>
    <mergeCell ref="CL15:DA15"/>
    <mergeCell ref="DB15:DQ15"/>
    <mergeCell ref="A16:I16"/>
    <mergeCell ref="K16:BF16"/>
    <mergeCell ref="BH16:BU16"/>
    <mergeCell ref="CL16:DA16"/>
    <mergeCell ref="DB16:DQ16"/>
    <mergeCell ref="BV15:CK15"/>
    <mergeCell ref="BV16:CK16"/>
    <mergeCell ref="A17:I17"/>
    <mergeCell ref="K17:BF17"/>
    <mergeCell ref="BH17:BU17"/>
    <mergeCell ref="CL17:DA17"/>
    <mergeCell ref="DB17:DQ17"/>
    <mergeCell ref="A18:I18"/>
    <mergeCell ref="K18:BF18"/>
    <mergeCell ref="BH18:BU18"/>
    <mergeCell ref="CL18:DA18"/>
    <mergeCell ref="DB18:DQ18"/>
    <mergeCell ref="BV17:CK17"/>
    <mergeCell ref="BV18:CK18"/>
    <mergeCell ref="A19:I19"/>
    <mergeCell ref="K19:BF19"/>
    <mergeCell ref="BH19:BU19"/>
    <mergeCell ref="CL19:DA19"/>
    <mergeCell ref="DB19:DQ19"/>
    <mergeCell ref="A20:I20"/>
    <mergeCell ref="K20:BF20"/>
    <mergeCell ref="BH20:BU20"/>
    <mergeCell ref="CL20:DA20"/>
    <mergeCell ref="DB20:DQ20"/>
    <mergeCell ref="BV19:CK19"/>
    <mergeCell ref="BV20:CK20"/>
    <mergeCell ref="A21:I21"/>
    <mergeCell ref="K21:BF21"/>
    <mergeCell ref="BH21:BU21"/>
    <mergeCell ref="CL21:DA21"/>
    <mergeCell ref="DB21:DQ21"/>
    <mergeCell ref="A22:I22"/>
    <mergeCell ref="K22:BF22"/>
    <mergeCell ref="BH22:BU22"/>
    <mergeCell ref="CL22:DA22"/>
    <mergeCell ref="DB22:DQ22"/>
    <mergeCell ref="BV21:CK21"/>
    <mergeCell ref="BV22:CK22"/>
    <mergeCell ref="A23:I23"/>
    <mergeCell ref="K23:BF23"/>
    <mergeCell ref="BH23:BU23"/>
    <mergeCell ref="CL23:DA23"/>
    <mergeCell ref="DB23:DQ23"/>
    <mergeCell ref="A24:I24"/>
    <mergeCell ref="K24:BF24"/>
    <mergeCell ref="BH24:BU24"/>
    <mergeCell ref="CL24:DA24"/>
    <mergeCell ref="DB24:DQ24"/>
    <mergeCell ref="BV23:CK23"/>
    <mergeCell ref="BV24:CK24"/>
    <mergeCell ref="A25:I25"/>
    <mergeCell ref="K25:BF25"/>
    <mergeCell ref="BH25:BU25"/>
    <mergeCell ref="CL25:DA25"/>
    <mergeCell ref="DB25:DQ25"/>
    <mergeCell ref="A26:I26"/>
    <mergeCell ref="K26:BF26"/>
    <mergeCell ref="BH26:BU26"/>
    <mergeCell ref="CL26:DA26"/>
    <mergeCell ref="DB26:DQ26"/>
    <mergeCell ref="A27:I27"/>
    <mergeCell ref="K27:BF27"/>
    <mergeCell ref="BH27:BU27"/>
    <mergeCell ref="CL27:DA27"/>
    <mergeCell ref="DB27:DQ27"/>
    <mergeCell ref="A28:I28"/>
    <mergeCell ref="K28:BF28"/>
    <mergeCell ref="BH28:BU28"/>
    <mergeCell ref="CL28:DA28"/>
    <mergeCell ref="DB28:DQ28"/>
    <mergeCell ref="A29:I29"/>
    <mergeCell ref="K29:BF29"/>
    <mergeCell ref="BH29:BU29"/>
    <mergeCell ref="CL29:DA29"/>
    <mergeCell ref="DB29:DQ29"/>
    <mergeCell ref="A30:I30"/>
    <mergeCell ref="K30:BF30"/>
    <mergeCell ref="BH30:BU30"/>
    <mergeCell ref="CL30:DA30"/>
    <mergeCell ref="DB30:DQ30"/>
    <mergeCell ref="A31:I31"/>
    <mergeCell ref="K31:BF31"/>
    <mergeCell ref="BH31:BU31"/>
    <mergeCell ref="CL31:DA31"/>
    <mergeCell ref="DB31:DQ31"/>
    <mergeCell ref="A32:I32"/>
    <mergeCell ref="K32:BF32"/>
    <mergeCell ref="BH32:BU32"/>
    <mergeCell ref="CL32:DA32"/>
    <mergeCell ref="DB32:DQ32"/>
    <mergeCell ref="A33:I33"/>
    <mergeCell ref="K33:BF33"/>
    <mergeCell ref="BH33:BU33"/>
    <mergeCell ref="CL33:DA33"/>
    <mergeCell ref="DB33:DQ33"/>
    <mergeCell ref="A34:I34"/>
    <mergeCell ref="K34:BF34"/>
    <mergeCell ref="BH34:BU34"/>
    <mergeCell ref="CL34:DA34"/>
    <mergeCell ref="DB34:DQ34"/>
    <mergeCell ref="A35:I35"/>
    <mergeCell ref="K35:BF35"/>
    <mergeCell ref="BH35:BU35"/>
    <mergeCell ref="CL35:DA35"/>
    <mergeCell ref="DB35:DQ35"/>
    <mergeCell ref="A36:I36"/>
    <mergeCell ref="K36:BF36"/>
    <mergeCell ref="BH36:BU36"/>
    <mergeCell ref="CL36:DA36"/>
    <mergeCell ref="DB36:DQ36"/>
    <mergeCell ref="A37:I37"/>
    <mergeCell ref="K37:BF37"/>
    <mergeCell ref="BH37:BU37"/>
    <mergeCell ref="CL37:DA37"/>
    <mergeCell ref="DB37:DQ37"/>
    <mergeCell ref="A38:I38"/>
    <mergeCell ref="K38:BF38"/>
    <mergeCell ref="BH38:BU38"/>
    <mergeCell ref="CL38:DA38"/>
    <mergeCell ref="DB38:DQ38"/>
    <mergeCell ref="A39:I39"/>
    <mergeCell ref="K39:BF39"/>
    <mergeCell ref="BH39:BU39"/>
    <mergeCell ref="CL39:DA39"/>
    <mergeCell ref="DB39:DQ39"/>
    <mergeCell ref="BH42:BU42"/>
    <mergeCell ref="CL42:DA42"/>
    <mergeCell ref="DB42:DQ42"/>
    <mergeCell ref="A43:I43"/>
    <mergeCell ref="K43:BF43"/>
    <mergeCell ref="BH43:BU43"/>
    <mergeCell ref="CL43:DA43"/>
    <mergeCell ref="DB43:DQ43"/>
    <mergeCell ref="A40:I40"/>
    <mergeCell ref="K40:BF40"/>
    <mergeCell ref="BH40:BU40"/>
    <mergeCell ref="CL40:DA40"/>
    <mergeCell ref="DB40:DQ40"/>
    <mergeCell ref="A41:I41"/>
    <mergeCell ref="K41:BF41"/>
    <mergeCell ref="BH41:BU41"/>
    <mergeCell ref="CL41:DA41"/>
    <mergeCell ref="DB41:DQ41"/>
    <mergeCell ref="BV43:CK43"/>
    <mergeCell ref="H49:DQ49"/>
    <mergeCell ref="H50:DQ50"/>
    <mergeCell ref="BV5:CK5"/>
    <mergeCell ref="BV6:CK6"/>
    <mergeCell ref="BV7:CK7"/>
    <mergeCell ref="BV8:CK8"/>
    <mergeCell ref="BV9:CK9"/>
    <mergeCell ref="BV10:CK10"/>
    <mergeCell ref="BV11:CK11"/>
    <mergeCell ref="BV12:CK12"/>
    <mergeCell ref="A44:I44"/>
    <mergeCell ref="K44:BF44"/>
    <mergeCell ref="BH44:BU44"/>
    <mergeCell ref="CL44:DA44"/>
    <mergeCell ref="DB44:DQ44"/>
    <mergeCell ref="A46:DQ46"/>
    <mergeCell ref="A42:I42"/>
    <mergeCell ref="K42:BF42"/>
    <mergeCell ref="BV25:CK25"/>
    <mergeCell ref="BV26:CK26"/>
    <mergeCell ref="BV27:CK27"/>
    <mergeCell ref="BV28:CK28"/>
    <mergeCell ref="BV29:CK29"/>
    <mergeCell ref="BV30:CK30"/>
    <mergeCell ref="BV44:CK44"/>
    <mergeCell ref="BV37:CK37"/>
    <mergeCell ref="BV38:CK38"/>
    <mergeCell ref="BV39:CK39"/>
    <mergeCell ref="BV40:CK40"/>
    <mergeCell ref="BV41:CK41"/>
    <mergeCell ref="BV42:CK42"/>
    <mergeCell ref="BV31:CK31"/>
    <mergeCell ref="BV32:CK32"/>
    <mergeCell ref="BV33:CK33"/>
    <mergeCell ref="BV34:CK34"/>
    <mergeCell ref="BV35:CK35"/>
    <mergeCell ref="BV36:CK36"/>
  </mergeCells>
  <pageMargins left="0.78740157480314965" right="0.51181102362204722" top="0.59055118110236227" bottom="0.39370078740157483" header="0.19685039370078741" footer="0.19685039370078741"/>
  <pageSetup paperSize="9" scale="77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4" max="10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DQ51"/>
  <sheetViews>
    <sheetView zoomScaleSheetLayoutView="100" workbookViewId="0">
      <pane xSplit="73" ySplit="6" topLeftCell="BV7" activePane="bottomRight" state="frozen"/>
      <selection pane="topRight" activeCell="BV1" sqref="BV1"/>
      <selection pane="bottomLeft" activeCell="A7" sqref="A7"/>
      <selection pane="bottomRight" activeCell="CL10" sqref="CL10:DA10"/>
    </sheetView>
  </sheetViews>
  <sheetFormatPr defaultColWidth="0.85546875" defaultRowHeight="15"/>
  <cols>
    <col min="1" max="88" width="0.85546875" style="1"/>
    <col min="89" max="89" width="4.5703125" style="1" customWidth="1"/>
    <col min="90" max="104" width="0.85546875" style="1"/>
    <col min="105" max="105" width="3.28515625" style="1" customWidth="1"/>
    <col min="106" max="120" width="0.85546875" style="1"/>
    <col min="121" max="121" width="8.28515625" style="1" customWidth="1"/>
    <col min="122" max="16384" width="0.85546875" style="1"/>
  </cols>
  <sheetData>
    <row r="1" spans="1:121" s="6" customFormat="1" ht="12" customHeight="1">
      <c r="DQ1" s="7" t="s">
        <v>387</v>
      </c>
    </row>
    <row r="2" spans="1:121" s="6" customFormat="1" ht="12.75" customHeight="1">
      <c r="DQ2" s="7"/>
    </row>
    <row r="3" spans="1:121" ht="15.75">
      <c r="A3" s="1030" t="s">
        <v>381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1030"/>
      <c r="V3" s="1030"/>
      <c r="W3" s="1030"/>
      <c r="X3" s="1030"/>
      <c r="Y3" s="1030"/>
      <c r="Z3" s="1030"/>
      <c r="AA3" s="1030"/>
      <c r="AB3" s="1030"/>
      <c r="AC3" s="1030"/>
      <c r="AD3" s="1030"/>
      <c r="AE3" s="1030"/>
      <c r="AF3" s="1030"/>
      <c r="AG3" s="1030"/>
      <c r="AH3" s="1030"/>
      <c r="AI3" s="1030"/>
      <c r="AJ3" s="1030"/>
      <c r="AK3" s="1030"/>
      <c r="AL3" s="1030"/>
      <c r="AM3" s="1030"/>
      <c r="AN3" s="1030"/>
      <c r="AO3" s="1030"/>
      <c r="AP3" s="1030"/>
      <c r="AQ3" s="1030"/>
      <c r="AR3" s="1030"/>
      <c r="AS3" s="1030"/>
      <c r="AT3" s="1030"/>
      <c r="AU3" s="1030"/>
      <c r="AV3" s="1030"/>
      <c r="AW3" s="1030"/>
      <c r="AX3" s="1030"/>
      <c r="AY3" s="1030"/>
      <c r="AZ3" s="1030"/>
      <c r="BA3" s="1030"/>
      <c r="BB3" s="1030"/>
      <c r="BC3" s="1030"/>
      <c r="BD3" s="1030"/>
      <c r="BE3" s="1030"/>
      <c r="BF3" s="1030"/>
      <c r="BG3" s="1030"/>
      <c r="BH3" s="1030"/>
      <c r="BI3" s="1030"/>
      <c r="BJ3" s="1030"/>
      <c r="BK3" s="1030"/>
      <c r="BL3" s="1030"/>
      <c r="BM3" s="1030"/>
      <c r="BN3" s="1030"/>
      <c r="BO3" s="1030"/>
      <c r="BP3" s="1030"/>
      <c r="BQ3" s="1030"/>
      <c r="BR3" s="1030"/>
      <c r="BS3" s="1030"/>
      <c r="BT3" s="1030"/>
      <c r="BU3" s="1030"/>
      <c r="BV3" s="1030"/>
      <c r="BW3" s="1030"/>
      <c r="BX3" s="1030"/>
      <c r="BY3" s="1030"/>
      <c r="BZ3" s="1030"/>
      <c r="CA3" s="1030"/>
      <c r="CB3" s="1030"/>
      <c r="CC3" s="1030"/>
      <c r="CD3" s="1030"/>
      <c r="CE3" s="1030"/>
      <c r="CF3" s="1030"/>
      <c r="CG3" s="1030"/>
      <c r="CH3" s="1030"/>
      <c r="CI3" s="1030"/>
      <c r="CJ3" s="1030"/>
      <c r="CK3" s="1030"/>
      <c r="CL3" s="1030"/>
      <c r="CM3" s="1030"/>
      <c r="CN3" s="1030"/>
      <c r="CO3" s="1030"/>
      <c r="CP3" s="1030"/>
      <c r="CQ3" s="1030"/>
      <c r="CR3" s="1030"/>
      <c r="CS3" s="1030"/>
      <c r="CT3" s="1030"/>
      <c r="CU3" s="1030"/>
      <c r="CV3" s="1030"/>
      <c r="CW3" s="1030"/>
      <c r="CX3" s="1030"/>
      <c r="CY3" s="1030"/>
      <c r="CZ3" s="1030"/>
      <c r="DA3" s="1030"/>
      <c r="DB3" s="1030"/>
      <c r="DC3" s="1030"/>
      <c r="DD3" s="1030"/>
      <c r="DE3" s="1030"/>
      <c r="DF3" s="1030"/>
      <c r="DG3" s="1030"/>
      <c r="DH3" s="1030"/>
      <c r="DI3" s="1030"/>
      <c r="DJ3" s="1030"/>
      <c r="DK3" s="1030"/>
      <c r="DL3" s="1030"/>
      <c r="DM3" s="1030"/>
      <c r="DN3" s="1030"/>
      <c r="DO3" s="1030"/>
      <c r="DP3" s="1030"/>
      <c r="DQ3" s="1030"/>
    </row>
    <row r="4" spans="1:121" ht="12.75" customHeight="1"/>
    <row r="5" spans="1:121" s="3" customFormat="1" ht="42.75" customHeight="1">
      <c r="A5" s="729" t="s">
        <v>325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2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791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792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  <c r="DB5" s="729" t="s">
        <v>793</v>
      </c>
      <c r="DC5" s="729"/>
      <c r="DD5" s="729"/>
      <c r="DE5" s="729"/>
      <c r="DF5" s="729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</row>
    <row r="6" spans="1:121" s="2" customForma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>
        <v>6</v>
      </c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25" customFormat="1" ht="20.25" customHeight="1">
      <c r="A7" s="759" t="s">
        <v>3</v>
      </c>
      <c r="B7" s="759"/>
      <c r="C7" s="759"/>
      <c r="D7" s="759"/>
      <c r="E7" s="759"/>
      <c r="F7" s="759"/>
      <c r="G7" s="759"/>
      <c r="H7" s="759"/>
      <c r="I7" s="759"/>
      <c r="J7" s="24"/>
      <c r="K7" s="760" t="s">
        <v>382</v>
      </c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60"/>
      <c r="AC7" s="760"/>
      <c r="AD7" s="760"/>
      <c r="AE7" s="760"/>
      <c r="AF7" s="760"/>
      <c r="AG7" s="760"/>
      <c r="AH7" s="760"/>
      <c r="AI7" s="760"/>
      <c r="AJ7" s="760"/>
      <c r="AK7" s="760"/>
      <c r="AL7" s="760"/>
      <c r="AM7" s="760"/>
      <c r="AN7" s="760"/>
      <c r="AO7" s="760"/>
      <c r="AP7" s="760"/>
      <c r="AQ7" s="760"/>
      <c r="AR7" s="760"/>
      <c r="AS7" s="760"/>
      <c r="AT7" s="760"/>
      <c r="AU7" s="760"/>
      <c r="AV7" s="760"/>
      <c r="AW7" s="760"/>
      <c r="AX7" s="760"/>
      <c r="AY7" s="760"/>
      <c r="AZ7" s="760"/>
      <c r="BA7" s="760"/>
      <c r="BB7" s="760"/>
      <c r="BC7" s="760"/>
      <c r="BD7" s="760"/>
      <c r="BE7" s="760"/>
      <c r="BF7" s="761"/>
      <c r="BG7" s="24"/>
      <c r="BH7" s="766" t="s">
        <v>327</v>
      </c>
      <c r="BI7" s="766"/>
      <c r="BJ7" s="766"/>
      <c r="BK7" s="766"/>
      <c r="BL7" s="766"/>
      <c r="BM7" s="766"/>
      <c r="BN7" s="766"/>
      <c r="BO7" s="766"/>
      <c r="BP7" s="766"/>
      <c r="BQ7" s="766"/>
      <c r="BR7" s="766"/>
      <c r="BS7" s="766"/>
      <c r="BT7" s="766"/>
      <c r="BU7" s="767"/>
      <c r="BV7" s="762"/>
      <c r="BW7" s="762"/>
      <c r="BX7" s="762"/>
      <c r="BY7" s="762"/>
      <c r="BZ7" s="762"/>
      <c r="CA7" s="762"/>
      <c r="CB7" s="762"/>
      <c r="CC7" s="762"/>
      <c r="CD7" s="762"/>
      <c r="CE7" s="762"/>
      <c r="CF7" s="762"/>
      <c r="CG7" s="762"/>
      <c r="CH7" s="762"/>
      <c r="CI7" s="762"/>
      <c r="CJ7" s="762"/>
      <c r="CK7" s="762"/>
      <c r="CL7" s="762"/>
      <c r="CM7" s="762"/>
      <c r="CN7" s="762"/>
      <c r="CO7" s="762"/>
      <c r="CP7" s="762"/>
      <c r="CQ7" s="762"/>
      <c r="CR7" s="762"/>
      <c r="CS7" s="762"/>
      <c r="CT7" s="762"/>
      <c r="CU7" s="762"/>
      <c r="CV7" s="762"/>
      <c r="CW7" s="762"/>
      <c r="CX7" s="762"/>
      <c r="CY7" s="762"/>
      <c r="CZ7" s="762"/>
      <c r="DA7" s="762"/>
      <c r="DB7" s="762"/>
      <c r="DC7" s="762"/>
      <c r="DD7" s="762"/>
      <c r="DE7" s="762"/>
      <c r="DF7" s="762"/>
      <c r="DG7" s="762"/>
      <c r="DH7" s="762"/>
      <c r="DI7" s="762"/>
      <c r="DJ7" s="762"/>
      <c r="DK7" s="762"/>
      <c r="DL7" s="762"/>
      <c r="DM7" s="762"/>
      <c r="DN7" s="762"/>
      <c r="DO7" s="762"/>
      <c r="DP7" s="762"/>
      <c r="DQ7" s="762"/>
    </row>
    <row r="8" spans="1:121" s="23" customFormat="1">
      <c r="A8" s="747" t="s">
        <v>19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328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22"/>
      <c r="BH8" s="992"/>
      <c r="BI8" s="992"/>
      <c r="BJ8" s="992"/>
      <c r="BK8" s="992"/>
      <c r="BL8" s="992"/>
      <c r="BM8" s="992"/>
      <c r="BN8" s="992"/>
      <c r="BO8" s="992"/>
      <c r="BP8" s="992"/>
      <c r="BQ8" s="992"/>
      <c r="BR8" s="992"/>
      <c r="BS8" s="992"/>
      <c r="BT8" s="992"/>
      <c r="BU8" s="993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  <c r="DB8" s="668"/>
      <c r="DC8" s="668"/>
      <c r="DD8" s="668"/>
      <c r="DE8" s="668"/>
      <c r="DF8" s="668"/>
      <c r="DG8" s="668"/>
      <c r="DH8" s="668"/>
      <c r="DI8" s="668"/>
      <c r="DJ8" s="668"/>
      <c r="DK8" s="668"/>
      <c r="DL8" s="668"/>
      <c r="DM8" s="668"/>
      <c r="DN8" s="668"/>
      <c r="DO8" s="668"/>
      <c r="DP8" s="668"/>
      <c r="DQ8" s="668"/>
    </row>
    <row r="9" spans="1:121" s="23" customFormat="1">
      <c r="A9" s="747" t="s">
        <v>20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329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22"/>
      <c r="BH9" s="992" t="s">
        <v>330</v>
      </c>
      <c r="BI9" s="992"/>
      <c r="BJ9" s="992"/>
      <c r="BK9" s="992"/>
      <c r="BL9" s="992"/>
      <c r="BM9" s="992"/>
      <c r="BN9" s="992"/>
      <c r="BO9" s="992"/>
      <c r="BP9" s="992"/>
      <c r="BQ9" s="992"/>
      <c r="BR9" s="992"/>
      <c r="BS9" s="992"/>
      <c r="BT9" s="992"/>
      <c r="BU9" s="993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668"/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</row>
    <row r="10" spans="1:121" s="23" customFormat="1">
      <c r="A10" s="747" t="s">
        <v>20</v>
      </c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331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22"/>
      <c r="BH10" s="992"/>
      <c r="BI10" s="992"/>
      <c r="BJ10" s="992"/>
      <c r="BK10" s="992"/>
      <c r="BL10" s="992"/>
      <c r="BM10" s="992"/>
      <c r="BN10" s="992"/>
      <c r="BO10" s="992"/>
      <c r="BP10" s="992"/>
      <c r="BQ10" s="992"/>
      <c r="BR10" s="992"/>
      <c r="BS10" s="992"/>
      <c r="BT10" s="992"/>
      <c r="BU10" s="993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668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</row>
    <row r="11" spans="1:121" s="25" customFormat="1" ht="30" customHeight="1">
      <c r="A11" s="759" t="s">
        <v>148</v>
      </c>
      <c r="B11" s="759"/>
      <c r="C11" s="759"/>
      <c r="D11" s="759"/>
      <c r="E11" s="759"/>
      <c r="F11" s="759"/>
      <c r="G11" s="759"/>
      <c r="H11" s="759"/>
      <c r="I11" s="759"/>
      <c r="J11" s="24"/>
      <c r="K11" s="760" t="s">
        <v>332</v>
      </c>
      <c r="L11" s="760"/>
      <c r="M11" s="760"/>
      <c r="N11" s="760"/>
      <c r="O11" s="760"/>
      <c r="P11" s="760"/>
      <c r="Q11" s="760"/>
      <c r="R11" s="760"/>
      <c r="S11" s="760"/>
      <c r="T11" s="760"/>
      <c r="U11" s="760"/>
      <c r="V11" s="760"/>
      <c r="W11" s="760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60"/>
      <c r="AK11" s="760"/>
      <c r="AL11" s="760"/>
      <c r="AM11" s="760"/>
      <c r="AN11" s="760"/>
      <c r="AO11" s="760"/>
      <c r="AP11" s="760"/>
      <c r="AQ11" s="760"/>
      <c r="AR11" s="760"/>
      <c r="AS11" s="760"/>
      <c r="AT11" s="760"/>
      <c r="AU11" s="760"/>
      <c r="AV11" s="760"/>
      <c r="AW11" s="760"/>
      <c r="AX11" s="760"/>
      <c r="AY11" s="760"/>
      <c r="AZ11" s="760"/>
      <c r="BA11" s="760"/>
      <c r="BB11" s="760"/>
      <c r="BC11" s="760"/>
      <c r="BD11" s="760"/>
      <c r="BE11" s="760"/>
      <c r="BF11" s="761"/>
      <c r="BG11" s="24"/>
      <c r="BH11" s="766" t="s">
        <v>330</v>
      </c>
      <c r="BI11" s="766"/>
      <c r="BJ11" s="766"/>
      <c r="BK11" s="766"/>
      <c r="BL11" s="766"/>
      <c r="BM11" s="766"/>
      <c r="BN11" s="766"/>
      <c r="BO11" s="766"/>
      <c r="BP11" s="766"/>
      <c r="BQ11" s="766"/>
      <c r="BR11" s="766"/>
      <c r="BS11" s="766"/>
      <c r="BT11" s="766"/>
      <c r="BU11" s="767"/>
      <c r="BV11" s="704">
        <f>BV10*BV9</f>
        <v>0</v>
      </c>
      <c r="BW11" s="704"/>
      <c r="BX11" s="704"/>
      <c r="BY11" s="704"/>
      <c r="BZ11" s="704"/>
      <c r="CA11" s="704"/>
      <c r="CB11" s="704"/>
      <c r="CC11" s="704"/>
      <c r="CD11" s="704"/>
      <c r="CE11" s="704"/>
      <c r="CF11" s="704"/>
      <c r="CG11" s="704"/>
      <c r="CH11" s="704"/>
      <c r="CI11" s="704"/>
      <c r="CJ11" s="704"/>
      <c r="CK11" s="704"/>
      <c r="CL11" s="704">
        <f>CL10*CL9</f>
        <v>0</v>
      </c>
      <c r="CM11" s="704"/>
      <c r="CN11" s="704"/>
      <c r="CO11" s="704"/>
      <c r="CP11" s="704"/>
      <c r="CQ11" s="704"/>
      <c r="CR11" s="704"/>
      <c r="CS11" s="704"/>
      <c r="CT11" s="704"/>
      <c r="CU11" s="704"/>
      <c r="CV11" s="704"/>
      <c r="CW11" s="704"/>
      <c r="CX11" s="704"/>
      <c r="CY11" s="704"/>
      <c r="CZ11" s="704"/>
      <c r="DA11" s="704"/>
      <c r="DB11" s="704">
        <f>DB10*DB9</f>
        <v>0</v>
      </c>
      <c r="DC11" s="704"/>
      <c r="DD11" s="704"/>
      <c r="DE11" s="704"/>
      <c r="DF11" s="704"/>
      <c r="DG11" s="704"/>
      <c r="DH11" s="704"/>
      <c r="DI11" s="704"/>
      <c r="DJ11" s="704"/>
      <c r="DK11" s="704"/>
      <c r="DL11" s="704"/>
      <c r="DM11" s="704"/>
      <c r="DN11" s="704"/>
      <c r="DO11" s="704"/>
      <c r="DP11" s="704"/>
      <c r="DQ11" s="704"/>
    </row>
    <row r="12" spans="1:121" s="23" customFormat="1">
      <c r="A12" s="747" t="s">
        <v>273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333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22"/>
      <c r="BH12" s="992"/>
      <c r="BI12" s="992"/>
      <c r="BJ12" s="992"/>
      <c r="BK12" s="992"/>
      <c r="BL12" s="992"/>
      <c r="BM12" s="992"/>
      <c r="BN12" s="992"/>
      <c r="BO12" s="992"/>
      <c r="BP12" s="992"/>
      <c r="BQ12" s="992"/>
      <c r="BR12" s="992"/>
      <c r="BS12" s="992"/>
      <c r="BT12" s="992"/>
      <c r="BU12" s="993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  <c r="DB12" s="668"/>
      <c r="DC12" s="668"/>
      <c r="DD12" s="668"/>
      <c r="DE12" s="668"/>
      <c r="DF12" s="668"/>
      <c r="DG12" s="668"/>
      <c r="DH12" s="668"/>
      <c r="DI12" s="668"/>
      <c r="DJ12" s="668"/>
      <c r="DK12" s="668"/>
      <c r="DL12" s="668"/>
      <c r="DM12" s="668"/>
      <c r="DN12" s="668"/>
      <c r="DO12" s="668"/>
      <c r="DP12" s="668"/>
      <c r="DQ12" s="668"/>
    </row>
    <row r="13" spans="1:121" s="23" customFormat="1" ht="30" customHeight="1">
      <c r="A13" s="747" t="s">
        <v>274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334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22"/>
      <c r="BH13" s="992"/>
      <c r="BI13" s="992"/>
      <c r="BJ13" s="992"/>
      <c r="BK13" s="992"/>
      <c r="BL13" s="992"/>
      <c r="BM13" s="992"/>
      <c r="BN13" s="992"/>
      <c r="BO13" s="992"/>
      <c r="BP13" s="992"/>
      <c r="BQ13" s="992"/>
      <c r="BR13" s="992"/>
      <c r="BS13" s="992"/>
      <c r="BT13" s="992"/>
      <c r="BU13" s="993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  <c r="DB13" s="668"/>
      <c r="DC13" s="668"/>
      <c r="DD13" s="668"/>
      <c r="DE13" s="668"/>
      <c r="DF13" s="668"/>
      <c r="DG13" s="668"/>
      <c r="DH13" s="668"/>
      <c r="DI13" s="668"/>
      <c r="DJ13" s="668"/>
      <c r="DK13" s="668"/>
      <c r="DL13" s="668"/>
      <c r="DM13" s="668"/>
      <c r="DN13" s="668"/>
      <c r="DO13" s="668"/>
      <c r="DP13" s="668"/>
      <c r="DQ13" s="668"/>
    </row>
    <row r="14" spans="1:121" s="23" customFormat="1" ht="20.25" customHeight="1">
      <c r="A14" s="759" t="s">
        <v>335</v>
      </c>
      <c r="B14" s="759"/>
      <c r="C14" s="759"/>
      <c r="D14" s="759"/>
      <c r="E14" s="759"/>
      <c r="F14" s="759"/>
      <c r="G14" s="759"/>
      <c r="H14" s="759"/>
      <c r="I14" s="759"/>
      <c r="J14" s="24"/>
      <c r="K14" s="760" t="s">
        <v>383</v>
      </c>
      <c r="L14" s="760"/>
      <c r="M14" s="760"/>
      <c r="N14" s="760"/>
      <c r="O14" s="760"/>
      <c r="P14" s="760"/>
      <c r="Q14" s="760"/>
      <c r="R14" s="760"/>
      <c r="S14" s="760"/>
      <c r="T14" s="760"/>
      <c r="U14" s="760"/>
      <c r="V14" s="760"/>
      <c r="W14" s="760"/>
      <c r="X14" s="760"/>
      <c r="Y14" s="760"/>
      <c r="Z14" s="760"/>
      <c r="AA14" s="760"/>
      <c r="AB14" s="760"/>
      <c r="AC14" s="760"/>
      <c r="AD14" s="760"/>
      <c r="AE14" s="760"/>
      <c r="AF14" s="760"/>
      <c r="AG14" s="760"/>
      <c r="AH14" s="760"/>
      <c r="AI14" s="760"/>
      <c r="AJ14" s="760"/>
      <c r="AK14" s="760"/>
      <c r="AL14" s="760"/>
      <c r="AM14" s="760"/>
      <c r="AN14" s="760"/>
      <c r="AO14" s="760"/>
      <c r="AP14" s="760"/>
      <c r="AQ14" s="760"/>
      <c r="AR14" s="760"/>
      <c r="AS14" s="760"/>
      <c r="AT14" s="760"/>
      <c r="AU14" s="760"/>
      <c r="AV14" s="760"/>
      <c r="AW14" s="760"/>
      <c r="AX14" s="760"/>
      <c r="AY14" s="760"/>
      <c r="AZ14" s="760"/>
      <c r="BA14" s="760"/>
      <c r="BB14" s="760"/>
      <c r="BC14" s="760"/>
      <c r="BD14" s="760"/>
      <c r="BE14" s="760"/>
      <c r="BF14" s="761"/>
      <c r="BG14" s="24"/>
      <c r="BH14" s="766" t="s">
        <v>330</v>
      </c>
      <c r="BI14" s="766"/>
      <c r="BJ14" s="766"/>
      <c r="BK14" s="766"/>
      <c r="BL14" s="766"/>
      <c r="BM14" s="766"/>
      <c r="BN14" s="766"/>
      <c r="BO14" s="766"/>
      <c r="BP14" s="766"/>
      <c r="BQ14" s="766"/>
      <c r="BR14" s="766"/>
      <c r="BS14" s="766"/>
      <c r="BT14" s="766"/>
      <c r="BU14" s="767"/>
      <c r="BV14" s="762">
        <f>BV11*BV13</f>
        <v>0</v>
      </c>
      <c r="BW14" s="762"/>
      <c r="BX14" s="762"/>
      <c r="BY14" s="762"/>
      <c r="BZ14" s="762"/>
      <c r="CA14" s="762"/>
      <c r="CB14" s="762"/>
      <c r="CC14" s="762"/>
      <c r="CD14" s="762"/>
      <c r="CE14" s="762"/>
      <c r="CF14" s="762"/>
      <c r="CG14" s="762"/>
      <c r="CH14" s="762"/>
      <c r="CI14" s="762"/>
      <c r="CJ14" s="762"/>
      <c r="CK14" s="762"/>
      <c r="CL14" s="762">
        <f>CL11*CL13</f>
        <v>0</v>
      </c>
      <c r="CM14" s="762"/>
      <c r="CN14" s="762"/>
      <c r="CO14" s="762"/>
      <c r="CP14" s="762"/>
      <c r="CQ14" s="762"/>
      <c r="CR14" s="762"/>
      <c r="CS14" s="762"/>
      <c r="CT14" s="762"/>
      <c r="CU14" s="762"/>
      <c r="CV14" s="762"/>
      <c r="CW14" s="762"/>
      <c r="CX14" s="762"/>
      <c r="CY14" s="762"/>
      <c r="CZ14" s="762"/>
      <c r="DA14" s="762"/>
      <c r="DB14" s="762">
        <f>DB11*DB13</f>
        <v>0</v>
      </c>
      <c r="DC14" s="762"/>
      <c r="DD14" s="762"/>
      <c r="DE14" s="762"/>
      <c r="DF14" s="762"/>
      <c r="DG14" s="762"/>
      <c r="DH14" s="762"/>
      <c r="DI14" s="762"/>
      <c r="DJ14" s="762"/>
      <c r="DK14" s="762"/>
      <c r="DL14" s="762"/>
      <c r="DM14" s="762"/>
      <c r="DN14" s="762"/>
      <c r="DO14" s="762"/>
      <c r="DP14" s="762"/>
      <c r="DQ14" s="762"/>
    </row>
    <row r="15" spans="1:121" s="23" customFormat="1" ht="30" customHeight="1">
      <c r="A15" s="747" t="s">
        <v>337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338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22"/>
      <c r="BH15" s="992"/>
      <c r="BI15" s="992"/>
      <c r="BJ15" s="992"/>
      <c r="BK15" s="992"/>
      <c r="BL15" s="992"/>
      <c r="BM15" s="992"/>
      <c r="BN15" s="992"/>
      <c r="BO15" s="992"/>
      <c r="BP15" s="992"/>
      <c r="BQ15" s="992"/>
      <c r="BR15" s="992"/>
      <c r="BS15" s="992"/>
      <c r="BT15" s="992"/>
      <c r="BU15" s="993"/>
      <c r="BV15" s="1016"/>
      <c r="BW15" s="1016"/>
      <c r="BX15" s="1016"/>
      <c r="BY15" s="1016"/>
      <c r="BZ15" s="1016"/>
      <c r="CA15" s="1016"/>
      <c r="CB15" s="1016"/>
      <c r="CC15" s="1016"/>
      <c r="CD15" s="1016"/>
      <c r="CE15" s="1016"/>
      <c r="CF15" s="1016"/>
      <c r="CG15" s="1016"/>
      <c r="CH15" s="1016"/>
      <c r="CI15" s="1016"/>
      <c r="CJ15" s="1016"/>
      <c r="CK15" s="1016"/>
      <c r="CL15" s="1016"/>
      <c r="CM15" s="1016"/>
      <c r="CN15" s="1016"/>
      <c r="CO15" s="1016"/>
      <c r="CP15" s="1016"/>
      <c r="CQ15" s="1016"/>
      <c r="CR15" s="1016"/>
      <c r="CS15" s="1016"/>
      <c r="CT15" s="1016"/>
      <c r="CU15" s="1016"/>
      <c r="CV15" s="1016"/>
      <c r="CW15" s="1016"/>
      <c r="CX15" s="1016"/>
      <c r="CY15" s="1016"/>
      <c r="CZ15" s="1016"/>
      <c r="DA15" s="1016"/>
      <c r="DB15" s="1016"/>
      <c r="DC15" s="1016"/>
      <c r="DD15" s="1016"/>
      <c r="DE15" s="1016"/>
      <c r="DF15" s="1016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</row>
    <row r="16" spans="1:121" s="23" customFormat="1">
      <c r="A16" s="747"/>
      <c r="B16" s="747"/>
      <c r="C16" s="747"/>
      <c r="D16" s="747"/>
      <c r="E16" s="747"/>
      <c r="F16" s="747"/>
      <c r="G16" s="747"/>
      <c r="H16" s="747"/>
      <c r="I16" s="747"/>
      <c r="J16" s="22"/>
      <c r="K16" s="1026" t="s">
        <v>339</v>
      </c>
      <c r="L16" s="1026"/>
      <c r="M16" s="1026"/>
      <c r="N16" s="1026"/>
      <c r="O16" s="1026"/>
      <c r="P16" s="1026"/>
      <c r="Q16" s="1026"/>
      <c r="R16" s="1026"/>
      <c r="S16" s="1026"/>
      <c r="T16" s="1026"/>
      <c r="U16" s="1026"/>
      <c r="V16" s="1026"/>
      <c r="W16" s="1026"/>
      <c r="X16" s="1026"/>
      <c r="Y16" s="1026"/>
      <c r="Z16" s="1026"/>
      <c r="AA16" s="1026"/>
      <c r="AB16" s="1026"/>
      <c r="AC16" s="1026"/>
      <c r="AD16" s="1026"/>
      <c r="AE16" s="1026"/>
      <c r="AF16" s="1026"/>
      <c r="AG16" s="1026"/>
      <c r="AH16" s="1026"/>
      <c r="AI16" s="1026"/>
      <c r="AJ16" s="1026"/>
      <c r="AK16" s="1026"/>
      <c r="AL16" s="1026"/>
      <c r="AM16" s="1026"/>
      <c r="AN16" s="1026"/>
      <c r="AO16" s="1026"/>
      <c r="AP16" s="1026"/>
      <c r="AQ16" s="1026"/>
      <c r="AR16" s="1026"/>
      <c r="AS16" s="1026"/>
      <c r="AT16" s="1026"/>
      <c r="AU16" s="1026"/>
      <c r="AV16" s="1026"/>
      <c r="AW16" s="1026"/>
      <c r="AX16" s="1026"/>
      <c r="AY16" s="1026"/>
      <c r="AZ16" s="1026"/>
      <c r="BA16" s="1026"/>
      <c r="BB16" s="1026"/>
      <c r="BC16" s="1026"/>
      <c r="BD16" s="1026"/>
      <c r="BE16" s="1026"/>
      <c r="BF16" s="1027"/>
      <c r="BG16" s="22"/>
      <c r="BH16" s="992" t="s">
        <v>147</v>
      </c>
      <c r="BI16" s="992"/>
      <c r="BJ16" s="992"/>
      <c r="BK16" s="992"/>
      <c r="BL16" s="992"/>
      <c r="BM16" s="992"/>
      <c r="BN16" s="992"/>
      <c r="BO16" s="992"/>
      <c r="BP16" s="992"/>
      <c r="BQ16" s="992"/>
      <c r="BR16" s="992"/>
      <c r="BS16" s="992"/>
      <c r="BT16" s="992"/>
      <c r="BU16" s="993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  <c r="DB16" s="668"/>
      <c r="DC16" s="668"/>
      <c r="DD16" s="668"/>
      <c r="DE16" s="668"/>
      <c r="DF16" s="668"/>
      <c r="DG16" s="668"/>
      <c r="DH16" s="668"/>
      <c r="DI16" s="668"/>
      <c r="DJ16" s="668"/>
      <c r="DK16" s="668"/>
      <c r="DL16" s="668"/>
      <c r="DM16" s="668"/>
      <c r="DN16" s="668"/>
      <c r="DO16" s="668"/>
      <c r="DP16" s="668"/>
      <c r="DQ16" s="668"/>
    </row>
    <row r="17" spans="1:121" s="23" customFormat="1">
      <c r="A17" s="747"/>
      <c r="B17" s="747"/>
      <c r="C17" s="747"/>
      <c r="D17" s="747"/>
      <c r="E17" s="747"/>
      <c r="F17" s="747"/>
      <c r="G17" s="747"/>
      <c r="H17" s="747"/>
      <c r="I17" s="747"/>
      <c r="J17" s="22"/>
      <c r="K17" s="1026" t="s">
        <v>340</v>
      </c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1026"/>
      <c r="AL17" s="1026"/>
      <c r="AM17" s="1026"/>
      <c r="AN17" s="1026"/>
      <c r="AO17" s="1026"/>
      <c r="AP17" s="1026"/>
      <c r="AQ17" s="1026"/>
      <c r="AR17" s="1026"/>
      <c r="AS17" s="1026"/>
      <c r="AT17" s="1026"/>
      <c r="AU17" s="1026"/>
      <c r="AV17" s="1026"/>
      <c r="AW17" s="1026"/>
      <c r="AX17" s="1026"/>
      <c r="AY17" s="1026"/>
      <c r="AZ17" s="1026"/>
      <c r="BA17" s="1026"/>
      <c r="BB17" s="1026"/>
      <c r="BC17" s="1026"/>
      <c r="BD17" s="1026"/>
      <c r="BE17" s="1026"/>
      <c r="BF17" s="1027"/>
      <c r="BG17" s="22"/>
      <c r="BH17" s="992" t="s">
        <v>330</v>
      </c>
      <c r="BI17" s="992"/>
      <c r="BJ17" s="992"/>
      <c r="BK17" s="992"/>
      <c r="BL17" s="992"/>
      <c r="BM17" s="992"/>
      <c r="BN17" s="992"/>
      <c r="BO17" s="992"/>
      <c r="BP17" s="992"/>
      <c r="BQ17" s="992"/>
      <c r="BR17" s="992"/>
      <c r="BS17" s="992"/>
      <c r="BT17" s="992"/>
      <c r="BU17" s="993"/>
      <c r="BV17" s="668">
        <f>BV14*BV16/100</f>
        <v>0</v>
      </c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>
        <f>CL14*CL16/100</f>
        <v>0</v>
      </c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  <c r="DB17" s="668">
        <f>DB14*DB16/100</f>
        <v>0</v>
      </c>
      <c r="DC17" s="668"/>
      <c r="DD17" s="668"/>
      <c r="DE17" s="668"/>
      <c r="DF17" s="668"/>
      <c r="DG17" s="668"/>
      <c r="DH17" s="668"/>
      <c r="DI17" s="668"/>
      <c r="DJ17" s="668"/>
      <c r="DK17" s="668"/>
      <c r="DL17" s="668"/>
      <c r="DM17" s="668"/>
      <c r="DN17" s="668"/>
      <c r="DO17" s="668"/>
      <c r="DP17" s="668"/>
      <c r="DQ17" s="668"/>
    </row>
    <row r="18" spans="1:121" s="23" customFormat="1">
      <c r="A18" s="747" t="s">
        <v>341</v>
      </c>
      <c r="B18" s="747"/>
      <c r="C18" s="747"/>
      <c r="D18" s="747"/>
      <c r="E18" s="747"/>
      <c r="F18" s="747"/>
      <c r="G18" s="747"/>
      <c r="H18" s="747"/>
      <c r="I18" s="747"/>
      <c r="J18" s="22"/>
      <c r="K18" s="750" t="s">
        <v>342</v>
      </c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  <c r="AA18" s="750"/>
      <c r="AB18" s="750"/>
      <c r="AC18" s="750"/>
      <c r="AD18" s="750"/>
      <c r="AE18" s="750"/>
      <c r="AF18" s="750"/>
      <c r="AG18" s="750"/>
      <c r="AH18" s="750"/>
      <c r="AI18" s="750"/>
      <c r="AJ18" s="750"/>
      <c r="AK18" s="750"/>
      <c r="AL18" s="750"/>
      <c r="AM18" s="750"/>
      <c r="AN18" s="750"/>
      <c r="AO18" s="750"/>
      <c r="AP18" s="750"/>
      <c r="AQ18" s="750"/>
      <c r="AR18" s="750"/>
      <c r="AS18" s="750"/>
      <c r="AT18" s="750"/>
      <c r="AU18" s="750"/>
      <c r="AV18" s="750"/>
      <c r="AW18" s="750"/>
      <c r="AX18" s="750"/>
      <c r="AY18" s="750"/>
      <c r="AZ18" s="750"/>
      <c r="BA18" s="750"/>
      <c r="BB18" s="750"/>
      <c r="BC18" s="750"/>
      <c r="BD18" s="750"/>
      <c r="BE18" s="750"/>
      <c r="BF18" s="751"/>
      <c r="BG18" s="22"/>
      <c r="BH18" s="992"/>
      <c r="BI18" s="992"/>
      <c r="BJ18" s="992"/>
      <c r="BK18" s="992"/>
      <c r="BL18" s="992"/>
      <c r="BM18" s="992"/>
      <c r="BN18" s="992"/>
      <c r="BO18" s="992"/>
      <c r="BP18" s="992"/>
      <c r="BQ18" s="992"/>
      <c r="BR18" s="992"/>
      <c r="BS18" s="992"/>
      <c r="BT18" s="992"/>
      <c r="BU18" s="993"/>
      <c r="BV18" s="1016"/>
      <c r="BW18" s="1016"/>
      <c r="BX18" s="1016"/>
      <c r="BY18" s="1016"/>
      <c r="BZ18" s="1016"/>
      <c r="CA18" s="1016"/>
      <c r="CB18" s="1016"/>
      <c r="CC18" s="1016"/>
      <c r="CD18" s="1016"/>
      <c r="CE18" s="1016"/>
      <c r="CF18" s="1016"/>
      <c r="CG18" s="1016"/>
      <c r="CH18" s="1016"/>
      <c r="CI18" s="1016"/>
      <c r="CJ18" s="1016"/>
      <c r="CK18" s="1016"/>
      <c r="CL18" s="1016"/>
      <c r="CM18" s="1016"/>
      <c r="CN18" s="1016"/>
      <c r="CO18" s="1016"/>
      <c r="CP18" s="1016"/>
      <c r="CQ18" s="1016"/>
      <c r="CR18" s="1016"/>
      <c r="CS18" s="1016"/>
      <c r="CT18" s="1016"/>
      <c r="CU18" s="1016"/>
      <c r="CV18" s="1016"/>
      <c r="CW18" s="1016"/>
      <c r="CX18" s="1016"/>
      <c r="CY18" s="1016"/>
      <c r="CZ18" s="1016"/>
      <c r="DA18" s="1016"/>
      <c r="DB18" s="1016"/>
      <c r="DC18" s="1016"/>
      <c r="DD18" s="1016"/>
      <c r="DE18" s="1016"/>
      <c r="DF18" s="1016"/>
      <c r="DG18" s="1016"/>
      <c r="DH18" s="1016"/>
      <c r="DI18" s="1016"/>
      <c r="DJ18" s="1016"/>
      <c r="DK18" s="1016"/>
      <c r="DL18" s="1016"/>
      <c r="DM18" s="1016"/>
      <c r="DN18" s="1016"/>
      <c r="DO18" s="1016"/>
      <c r="DP18" s="1016"/>
      <c r="DQ18" s="1016"/>
    </row>
    <row r="19" spans="1:121" s="23" customFormat="1">
      <c r="A19" s="747"/>
      <c r="B19" s="747"/>
      <c r="C19" s="747"/>
      <c r="D19" s="747"/>
      <c r="E19" s="747"/>
      <c r="F19" s="747"/>
      <c r="G19" s="747"/>
      <c r="H19" s="747"/>
      <c r="I19" s="747"/>
      <c r="J19" s="22"/>
      <c r="K19" s="1026" t="s">
        <v>339</v>
      </c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26"/>
      <c r="AX19" s="1026"/>
      <c r="AY19" s="1026"/>
      <c r="AZ19" s="1026"/>
      <c r="BA19" s="1026"/>
      <c r="BB19" s="1026"/>
      <c r="BC19" s="1026"/>
      <c r="BD19" s="1026"/>
      <c r="BE19" s="1026"/>
      <c r="BF19" s="1027"/>
      <c r="BG19" s="22"/>
      <c r="BH19" s="992" t="s">
        <v>147</v>
      </c>
      <c r="BI19" s="992"/>
      <c r="BJ19" s="992"/>
      <c r="BK19" s="992"/>
      <c r="BL19" s="992"/>
      <c r="BM19" s="992"/>
      <c r="BN19" s="992"/>
      <c r="BO19" s="992"/>
      <c r="BP19" s="992"/>
      <c r="BQ19" s="992"/>
      <c r="BR19" s="992"/>
      <c r="BS19" s="992"/>
      <c r="BT19" s="992"/>
      <c r="BU19" s="993"/>
      <c r="BV19" s="668"/>
      <c r="BW19" s="668"/>
      <c r="BX19" s="668"/>
      <c r="BY19" s="668"/>
      <c r="BZ19" s="668"/>
      <c r="CA19" s="668"/>
      <c r="CB19" s="668"/>
      <c r="CC19" s="668"/>
      <c r="CD19" s="668"/>
      <c r="CE19" s="668"/>
      <c r="CF19" s="668"/>
      <c r="CG19" s="668"/>
      <c r="CH19" s="668"/>
      <c r="CI19" s="668"/>
      <c r="CJ19" s="668"/>
      <c r="CK19" s="668"/>
      <c r="CL19" s="668"/>
      <c r="CM19" s="668"/>
      <c r="CN19" s="668"/>
      <c r="CO19" s="668"/>
      <c r="CP19" s="668"/>
      <c r="CQ19" s="668"/>
      <c r="CR19" s="668"/>
      <c r="CS19" s="668"/>
      <c r="CT19" s="668"/>
      <c r="CU19" s="668"/>
      <c r="CV19" s="668"/>
      <c r="CW19" s="668"/>
      <c r="CX19" s="668"/>
      <c r="CY19" s="668"/>
      <c r="CZ19" s="668"/>
      <c r="DA19" s="668"/>
      <c r="DB19" s="668"/>
      <c r="DC19" s="668"/>
      <c r="DD19" s="668"/>
      <c r="DE19" s="668"/>
      <c r="DF19" s="668"/>
      <c r="DG19" s="668"/>
      <c r="DH19" s="668"/>
      <c r="DI19" s="668"/>
      <c r="DJ19" s="668"/>
      <c r="DK19" s="668"/>
      <c r="DL19" s="668"/>
      <c r="DM19" s="668"/>
      <c r="DN19" s="668"/>
      <c r="DO19" s="668"/>
      <c r="DP19" s="668"/>
      <c r="DQ19" s="668"/>
    </row>
    <row r="20" spans="1:121" s="23" customFormat="1">
      <c r="A20" s="747"/>
      <c r="B20" s="747"/>
      <c r="C20" s="747"/>
      <c r="D20" s="747"/>
      <c r="E20" s="747"/>
      <c r="F20" s="747"/>
      <c r="G20" s="747"/>
      <c r="H20" s="747"/>
      <c r="I20" s="747"/>
      <c r="J20" s="22"/>
      <c r="K20" s="1026" t="s">
        <v>340</v>
      </c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26"/>
      <c r="AX20" s="1026"/>
      <c r="AY20" s="1026"/>
      <c r="AZ20" s="1026"/>
      <c r="BA20" s="1026"/>
      <c r="BB20" s="1026"/>
      <c r="BC20" s="1026"/>
      <c r="BD20" s="1026"/>
      <c r="BE20" s="1026"/>
      <c r="BF20" s="1027"/>
      <c r="BG20" s="22"/>
      <c r="BH20" s="992" t="s">
        <v>330</v>
      </c>
      <c r="BI20" s="992"/>
      <c r="BJ20" s="992"/>
      <c r="BK20" s="992"/>
      <c r="BL20" s="992"/>
      <c r="BM20" s="992"/>
      <c r="BN20" s="992"/>
      <c r="BO20" s="992"/>
      <c r="BP20" s="992"/>
      <c r="BQ20" s="992"/>
      <c r="BR20" s="992"/>
      <c r="BS20" s="992"/>
      <c r="BT20" s="992"/>
      <c r="BU20" s="993"/>
      <c r="BV20" s="668">
        <f>BV19*BV14/100</f>
        <v>0</v>
      </c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>
        <f>CL19*CL14/100</f>
        <v>0</v>
      </c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668">
        <f>DB19*DB14/100</f>
        <v>0</v>
      </c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</row>
    <row r="21" spans="1:121" s="23" customFormat="1">
      <c r="A21" s="747" t="s">
        <v>343</v>
      </c>
      <c r="B21" s="747"/>
      <c r="C21" s="747"/>
      <c r="D21" s="747"/>
      <c r="E21" s="747"/>
      <c r="F21" s="747"/>
      <c r="G21" s="747"/>
      <c r="H21" s="747"/>
      <c r="I21" s="747"/>
      <c r="J21" s="22"/>
      <c r="K21" s="750" t="s">
        <v>344</v>
      </c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1"/>
      <c r="BG21" s="22"/>
      <c r="BH21" s="992"/>
      <c r="BI21" s="992"/>
      <c r="BJ21" s="992"/>
      <c r="BK21" s="992"/>
      <c r="BL21" s="992"/>
      <c r="BM21" s="992"/>
      <c r="BN21" s="992"/>
      <c r="BO21" s="992"/>
      <c r="BP21" s="992"/>
      <c r="BQ21" s="992"/>
      <c r="BR21" s="992"/>
      <c r="BS21" s="992"/>
      <c r="BT21" s="992"/>
      <c r="BU21" s="993"/>
      <c r="BV21" s="1016"/>
      <c r="BW21" s="1016"/>
      <c r="BX21" s="1016"/>
      <c r="BY21" s="1016"/>
      <c r="BZ21" s="1016"/>
      <c r="CA21" s="1016"/>
      <c r="CB21" s="1016"/>
      <c r="CC21" s="1016"/>
      <c r="CD21" s="1016"/>
      <c r="CE21" s="1016"/>
      <c r="CF21" s="1016"/>
      <c r="CG21" s="1016"/>
      <c r="CH21" s="1016"/>
      <c r="CI21" s="1016"/>
      <c r="CJ21" s="1016"/>
      <c r="CK21" s="1016"/>
      <c r="CL21" s="1016"/>
      <c r="CM21" s="1016"/>
      <c r="CN21" s="1016"/>
      <c r="CO21" s="1016"/>
      <c r="CP21" s="1016"/>
      <c r="CQ21" s="1016"/>
      <c r="CR21" s="1016"/>
      <c r="CS21" s="1016"/>
      <c r="CT21" s="1016"/>
      <c r="CU21" s="1016"/>
      <c r="CV21" s="1016"/>
      <c r="CW21" s="1016"/>
      <c r="CX21" s="1016"/>
      <c r="CY21" s="1016"/>
      <c r="CZ21" s="1016"/>
      <c r="DA21" s="1016"/>
      <c r="DB21" s="1016"/>
      <c r="DC21" s="1016"/>
      <c r="DD21" s="1016"/>
      <c r="DE21" s="1016"/>
      <c r="DF21" s="1016"/>
      <c r="DG21" s="1016"/>
      <c r="DH21" s="1016"/>
      <c r="DI21" s="1016"/>
      <c r="DJ21" s="1016"/>
      <c r="DK21" s="1016"/>
      <c r="DL21" s="1016"/>
      <c r="DM21" s="1016"/>
      <c r="DN21" s="1016"/>
      <c r="DO21" s="1016"/>
      <c r="DP21" s="1016"/>
      <c r="DQ21" s="1016"/>
    </row>
    <row r="22" spans="1:121" s="23" customFormat="1">
      <c r="A22" s="747"/>
      <c r="B22" s="747"/>
      <c r="C22" s="747"/>
      <c r="D22" s="747"/>
      <c r="E22" s="747"/>
      <c r="F22" s="747"/>
      <c r="G22" s="747"/>
      <c r="H22" s="747"/>
      <c r="I22" s="747"/>
      <c r="J22" s="22"/>
      <c r="K22" s="1026" t="s">
        <v>339</v>
      </c>
      <c r="L22" s="1026"/>
      <c r="M22" s="1026"/>
      <c r="N22" s="1026"/>
      <c r="O22" s="1026"/>
      <c r="P22" s="1026"/>
      <c r="Q22" s="1026"/>
      <c r="R22" s="1026"/>
      <c r="S22" s="1026"/>
      <c r="T22" s="1026"/>
      <c r="U22" s="1026"/>
      <c r="V22" s="1026"/>
      <c r="W22" s="1026"/>
      <c r="X22" s="1026"/>
      <c r="Y22" s="1026"/>
      <c r="Z22" s="1026"/>
      <c r="AA22" s="1026"/>
      <c r="AB22" s="1026"/>
      <c r="AC22" s="1026"/>
      <c r="AD22" s="1026"/>
      <c r="AE22" s="1026"/>
      <c r="AF22" s="1026"/>
      <c r="AG22" s="1026"/>
      <c r="AH22" s="1026"/>
      <c r="AI22" s="1026"/>
      <c r="AJ22" s="1026"/>
      <c r="AK22" s="1026"/>
      <c r="AL22" s="1026"/>
      <c r="AM22" s="1026"/>
      <c r="AN22" s="1026"/>
      <c r="AO22" s="1026"/>
      <c r="AP22" s="1026"/>
      <c r="AQ22" s="1026"/>
      <c r="AR22" s="1026"/>
      <c r="AS22" s="1026"/>
      <c r="AT22" s="1026"/>
      <c r="AU22" s="1026"/>
      <c r="AV22" s="1026"/>
      <c r="AW22" s="1026"/>
      <c r="AX22" s="1026"/>
      <c r="AY22" s="1026"/>
      <c r="AZ22" s="1026"/>
      <c r="BA22" s="1026"/>
      <c r="BB22" s="1026"/>
      <c r="BC22" s="1026"/>
      <c r="BD22" s="1026"/>
      <c r="BE22" s="1026"/>
      <c r="BF22" s="1027"/>
      <c r="BG22" s="22"/>
      <c r="BH22" s="992" t="s">
        <v>147</v>
      </c>
      <c r="BI22" s="992"/>
      <c r="BJ22" s="992"/>
      <c r="BK22" s="992"/>
      <c r="BL22" s="992"/>
      <c r="BM22" s="992"/>
      <c r="BN22" s="992"/>
      <c r="BO22" s="992"/>
      <c r="BP22" s="992"/>
      <c r="BQ22" s="992"/>
      <c r="BR22" s="992"/>
      <c r="BS22" s="992"/>
      <c r="BT22" s="992"/>
      <c r="BU22" s="993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668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</row>
    <row r="23" spans="1:121" s="23" customFormat="1">
      <c r="A23" s="747"/>
      <c r="B23" s="747"/>
      <c r="C23" s="747"/>
      <c r="D23" s="747"/>
      <c r="E23" s="747"/>
      <c r="F23" s="747"/>
      <c r="G23" s="747"/>
      <c r="H23" s="747"/>
      <c r="I23" s="747"/>
      <c r="J23" s="22"/>
      <c r="K23" s="1026" t="s">
        <v>340</v>
      </c>
      <c r="L23" s="1026"/>
      <c r="M23" s="1026"/>
      <c r="N23" s="1026"/>
      <c r="O23" s="1026"/>
      <c r="P23" s="1026"/>
      <c r="Q23" s="1026"/>
      <c r="R23" s="1026"/>
      <c r="S23" s="1026"/>
      <c r="T23" s="1026"/>
      <c r="U23" s="1026"/>
      <c r="V23" s="1026"/>
      <c r="W23" s="1026"/>
      <c r="X23" s="1026"/>
      <c r="Y23" s="1026"/>
      <c r="Z23" s="1026"/>
      <c r="AA23" s="1026"/>
      <c r="AB23" s="1026"/>
      <c r="AC23" s="1026"/>
      <c r="AD23" s="1026"/>
      <c r="AE23" s="1026"/>
      <c r="AF23" s="1026"/>
      <c r="AG23" s="1026"/>
      <c r="AH23" s="1026"/>
      <c r="AI23" s="1026"/>
      <c r="AJ23" s="1026"/>
      <c r="AK23" s="1026"/>
      <c r="AL23" s="1026"/>
      <c r="AM23" s="1026"/>
      <c r="AN23" s="1026"/>
      <c r="AO23" s="1026"/>
      <c r="AP23" s="1026"/>
      <c r="AQ23" s="1026"/>
      <c r="AR23" s="1026"/>
      <c r="AS23" s="1026"/>
      <c r="AT23" s="1026"/>
      <c r="AU23" s="1026"/>
      <c r="AV23" s="1026"/>
      <c r="AW23" s="1026"/>
      <c r="AX23" s="1026"/>
      <c r="AY23" s="1026"/>
      <c r="AZ23" s="1026"/>
      <c r="BA23" s="1026"/>
      <c r="BB23" s="1026"/>
      <c r="BC23" s="1026"/>
      <c r="BD23" s="1026"/>
      <c r="BE23" s="1026"/>
      <c r="BF23" s="1027"/>
      <c r="BG23" s="22"/>
      <c r="BH23" s="992" t="s">
        <v>330</v>
      </c>
      <c r="BI23" s="992"/>
      <c r="BJ23" s="992"/>
      <c r="BK23" s="992"/>
      <c r="BL23" s="992"/>
      <c r="BM23" s="992"/>
      <c r="BN23" s="992"/>
      <c r="BO23" s="992"/>
      <c r="BP23" s="992"/>
      <c r="BQ23" s="992"/>
      <c r="BR23" s="992"/>
      <c r="BS23" s="992"/>
      <c r="BT23" s="992"/>
      <c r="BU23" s="993"/>
      <c r="BV23" s="668">
        <f>BV22*BV14/100</f>
        <v>0</v>
      </c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>
        <f>CL22*CL14/100</f>
        <v>0</v>
      </c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  <c r="DB23" s="668">
        <f>DB22*DB14/100</f>
        <v>0</v>
      </c>
      <c r="DC23" s="668"/>
      <c r="DD23" s="668"/>
      <c r="DE23" s="668"/>
      <c r="DF23" s="668"/>
      <c r="DG23" s="668"/>
      <c r="DH23" s="668"/>
      <c r="DI23" s="668"/>
      <c r="DJ23" s="668"/>
      <c r="DK23" s="668"/>
      <c r="DL23" s="668"/>
      <c r="DM23" s="668"/>
      <c r="DN23" s="668"/>
      <c r="DO23" s="668"/>
      <c r="DP23" s="668"/>
      <c r="DQ23" s="668"/>
    </row>
    <row r="24" spans="1:121" s="23" customFormat="1">
      <c r="A24" s="747" t="s">
        <v>345</v>
      </c>
      <c r="B24" s="747"/>
      <c r="C24" s="747"/>
      <c r="D24" s="747"/>
      <c r="E24" s="747"/>
      <c r="F24" s="747"/>
      <c r="G24" s="747"/>
      <c r="H24" s="747"/>
      <c r="I24" s="747"/>
      <c r="J24" s="22"/>
      <c r="K24" s="750" t="s">
        <v>346</v>
      </c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1"/>
      <c r="BG24" s="22"/>
      <c r="BH24" s="992"/>
      <c r="BI24" s="992"/>
      <c r="BJ24" s="992"/>
      <c r="BK24" s="992"/>
      <c r="BL24" s="992"/>
      <c r="BM24" s="992"/>
      <c r="BN24" s="992"/>
      <c r="BO24" s="992"/>
      <c r="BP24" s="992"/>
      <c r="BQ24" s="992"/>
      <c r="BR24" s="992"/>
      <c r="BS24" s="992"/>
      <c r="BT24" s="992"/>
      <c r="BU24" s="993"/>
      <c r="BV24" s="1016"/>
      <c r="BW24" s="1016"/>
      <c r="BX24" s="1016"/>
      <c r="BY24" s="1016"/>
      <c r="BZ24" s="1016"/>
      <c r="CA24" s="1016"/>
      <c r="CB24" s="1016"/>
      <c r="CC24" s="1016"/>
      <c r="CD24" s="1016"/>
      <c r="CE24" s="1016"/>
      <c r="CF24" s="1016"/>
      <c r="CG24" s="1016"/>
      <c r="CH24" s="1016"/>
      <c r="CI24" s="1016"/>
      <c r="CJ24" s="1016"/>
      <c r="CK24" s="1016"/>
      <c r="CL24" s="1016"/>
      <c r="CM24" s="1016"/>
      <c r="CN24" s="1016"/>
      <c r="CO24" s="1016"/>
      <c r="CP24" s="1016"/>
      <c r="CQ24" s="1016"/>
      <c r="CR24" s="1016"/>
      <c r="CS24" s="1016"/>
      <c r="CT24" s="1016"/>
      <c r="CU24" s="1016"/>
      <c r="CV24" s="1016"/>
      <c r="CW24" s="1016"/>
      <c r="CX24" s="1016"/>
      <c r="CY24" s="1016"/>
      <c r="CZ24" s="1016"/>
      <c r="DA24" s="1016"/>
      <c r="DB24" s="1016"/>
      <c r="DC24" s="1016"/>
      <c r="DD24" s="1016"/>
      <c r="DE24" s="1016"/>
      <c r="DF24" s="1016"/>
      <c r="DG24" s="1016"/>
      <c r="DH24" s="1016"/>
      <c r="DI24" s="1016"/>
      <c r="DJ24" s="1016"/>
      <c r="DK24" s="1016"/>
      <c r="DL24" s="1016"/>
      <c r="DM24" s="1016"/>
      <c r="DN24" s="1016"/>
      <c r="DO24" s="1016"/>
      <c r="DP24" s="1016"/>
      <c r="DQ24" s="1016"/>
    </row>
    <row r="25" spans="1:121" s="23" customFormat="1">
      <c r="A25" s="747"/>
      <c r="B25" s="747"/>
      <c r="C25" s="747"/>
      <c r="D25" s="747"/>
      <c r="E25" s="747"/>
      <c r="F25" s="747"/>
      <c r="G25" s="747"/>
      <c r="H25" s="747"/>
      <c r="I25" s="747"/>
      <c r="J25" s="22"/>
      <c r="K25" s="1026" t="s">
        <v>339</v>
      </c>
      <c r="L25" s="1026"/>
      <c r="M25" s="1026"/>
      <c r="N25" s="1026"/>
      <c r="O25" s="1026"/>
      <c r="P25" s="1026"/>
      <c r="Q25" s="1026"/>
      <c r="R25" s="1026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26"/>
      <c r="AC25" s="1026"/>
      <c r="AD25" s="1026"/>
      <c r="AE25" s="1026"/>
      <c r="AF25" s="1026"/>
      <c r="AG25" s="1026"/>
      <c r="AH25" s="1026"/>
      <c r="AI25" s="1026"/>
      <c r="AJ25" s="1026"/>
      <c r="AK25" s="1026"/>
      <c r="AL25" s="1026"/>
      <c r="AM25" s="1026"/>
      <c r="AN25" s="1026"/>
      <c r="AO25" s="1026"/>
      <c r="AP25" s="1026"/>
      <c r="AQ25" s="1026"/>
      <c r="AR25" s="1026"/>
      <c r="AS25" s="1026"/>
      <c r="AT25" s="1026"/>
      <c r="AU25" s="1026"/>
      <c r="AV25" s="1026"/>
      <c r="AW25" s="1026"/>
      <c r="AX25" s="1026"/>
      <c r="AY25" s="1026"/>
      <c r="AZ25" s="1026"/>
      <c r="BA25" s="1026"/>
      <c r="BB25" s="1026"/>
      <c r="BC25" s="1026"/>
      <c r="BD25" s="1026"/>
      <c r="BE25" s="1026"/>
      <c r="BF25" s="1027"/>
      <c r="BG25" s="22"/>
      <c r="BH25" s="992" t="s">
        <v>147</v>
      </c>
      <c r="BI25" s="992"/>
      <c r="BJ25" s="992"/>
      <c r="BK25" s="992"/>
      <c r="BL25" s="992"/>
      <c r="BM25" s="992"/>
      <c r="BN25" s="992"/>
      <c r="BO25" s="992"/>
      <c r="BP25" s="992"/>
      <c r="BQ25" s="992"/>
      <c r="BR25" s="992"/>
      <c r="BS25" s="992"/>
      <c r="BT25" s="992"/>
      <c r="BU25" s="993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</row>
    <row r="26" spans="1:121" s="23" customFormat="1">
      <c r="A26" s="747"/>
      <c r="B26" s="747"/>
      <c r="C26" s="747"/>
      <c r="D26" s="747"/>
      <c r="E26" s="747"/>
      <c r="F26" s="747"/>
      <c r="G26" s="747"/>
      <c r="H26" s="747"/>
      <c r="I26" s="747"/>
      <c r="J26" s="22"/>
      <c r="K26" s="1026" t="s">
        <v>340</v>
      </c>
      <c r="L26" s="1026"/>
      <c r="M26" s="1026"/>
      <c r="N26" s="1026"/>
      <c r="O26" s="1026"/>
      <c r="P26" s="1026"/>
      <c r="Q26" s="1026"/>
      <c r="R26" s="1026"/>
      <c r="S26" s="1026"/>
      <c r="T26" s="1026"/>
      <c r="U26" s="1026"/>
      <c r="V26" s="1026"/>
      <c r="W26" s="1026"/>
      <c r="X26" s="1026"/>
      <c r="Y26" s="1026"/>
      <c r="Z26" s="1026"/>
      <c r="AA26" s="1026"/>
      <c r="AB26" s="1026"/>
      <c r="AC26" s="1026"/>
      <c r="AD26" s="1026"/>
      <c r="AE26" s="1026"/>
      <c r="AF26" s="1026"/>
      <c r="AG26" s="1026"/>
      <c r="AH26" s="1026"/>
      <c r="AI26" s="1026"/>
      <c r="AJ26" s="1026"/>
      <c r="AK26" s="1026"/>
      <c r="AL26" s="1026"/>
      <c r="AM26" s="1026"/>
      <c r="AN26" s="1026"/>
      <c r="AO26" s="1026"/>
      <c r="AP26" s="1026"/>
      <c r="AQ26" s="1026"/>
      <c r="AR26" s="1026"/>
      <c r="AS26" s="1026"/>
      <c r="AT26" s="1026"/>
      <c r="AU26" s="1026"/>
      <c r="AV26" s="1026"/>
      <c r="AW26" s="1026"/>
      <c r="AX26" s="1026"/>
      <c r="AY26" s="1026"/>
      <c r="AZ26" s="1026"/>
      <c r="BA26" s="1026"/>
      <c r="BB26" s="1026"/>
      <c r="BC26" s="1026"/>
      <c r="BD26" s="1026"/>
      <c r="BE26" s="1026"/>
      <c r="BF26" s="1027"/>
      <c r="BG26" s="22"/>
      <c r="BH26" s="992" t="s">
        <v>330</v>
      </c>
      <c r="BI26" s="992"/>
      <c r="BJ26" s="992"/>
      <c r="BK26" s="992"/>
      <c r="BL26" s="992"/>
      <c r="BM26" s="992"/>
      <c r="BN26" s="992"/>
      <c r="BO26" s="992"/>
      <c r="BP26" s="992"/>
      <c r="BQ26" s="992"/>
      <c r="BR26" s="992"/>
      <c r="BS26" s="992"/>
      <c r="BT26" s="992"/>
      <c r="BU26" s="993"/>
      <c r="BV26" s="668">
        <f>BV25*BV14/100</f>
        <v>0</v>
      </c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668">
        <f>CL25*CL14/100</f>
        <v>0</v>
      </c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  <c r="DB26" s="668">
        <f>DB25*DB14/100</f>
        <v>0</v>
      </c>
      <c r="DC26" s="668"/>
      <c r="DD26" s="668"/>
      <c r="DE26" s="668"/>
      <c r="DF26" s="668"/>
      <c r="DG26" s="668"/>
      <c r="DH26" s="668"/>
      <c r="DI26" s="668"/>
      <c r="DJ26" s="668"/>
      <c r="DK26" s="668"/>
      <c r="DL26" s="668"/>
      <c r="DM26" s="668"/>
      <c r="DN26" s="668"/>
      <c r="DO26" s="668"/>
      <c r="DP26" s="668"/>
      <c r="DQ26" s="668"/>
    </row>
    <row r="27" spans="1:121" s="23" customFormat="1" ht="45" customHeight="1">
      <c r="A27" s="747" t="s">
        <v>347</v>
      </c>
      <c r="B27" s="747"/>
      <c r="C27" s="747"/>
      <c r="D27" s="747"/>
      <c r="E27" s="747"/>
      <c r="F27" s="747"/>
      <c r="G27" s="747"/>
      <c r="H27" s="747"/>
      <c r="I27" s="747"/>
      <c r="J27" s="22"/>
      <c r="K27" s="1028" t="s">
        <v>348</v>
      </c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8"/>
      <c r="AW27" s="1028"/>
      <c r="AX27" s="1028"/>
      <c r="AY27" s="1028"/>
      <c r="AZ27" s="1028"/>
      <c r="BA27" s="1028"/>
      <c r="BB27" s="1028"/>
      <c r="BC27" s="1028"/>
      <c r="BD27" s="1028"/>
      <c r="BE27" s="1028"/>
      <c r="BF27" s="1029"/>
      <c r="BG27" s="22"/>
      <c r="BH27" s="992"/>
      <c r="BI27" s="992"/>
      <c r="BJ27" s="992"/>
      <c r="BK27" s="992"/>
      <c r="BL27" s="992"/>
      <c r="BM27" s="992"/>
      <c r="BN27" s="992"/>
      <c r="BO27" s="992"/>
      <c r="BP27" s="992"/>
      <c r="BQ27" s="992"/>
      <c r="BR27" s="992"/>
      <c r="BS27" s="992"/>
      <c r="BT27" s="992"/>
      <c r="BU27" s="993"/>
      <c r="BV27" s="1016"/>
      <c r="BW27" s="1016"/>
      <c r="BX27" s="1016"/>
      <c r="BY27" s="1016"/>
      <c r="BZ27" s="1016"/>
      <c r="CA27" s="1016"/>
      <c r="CB27" s="1016"/>
      <c r="CC27" s="1016"/>
      <c r="CD27" s="1016"/>
      <c r="CE27" s="1016"/>
      <c r="CF27" s="1016"/>
      <c r="CG27" s="1016"/>
      <c r="CH27" s="1016"/>
      <c r="CI27" s="1016"/>
      <c r="CJ27" s="1016"/>
      <c r="CK27" s="1016"/>
      <c r="CL27" s="1016"/>
      <c r="CM27" s="1016"/>
      <c r="CN27" s="1016"/>
      <c r="CO27" s="1016"/>
      <c r="CP27" s="1016"/>
      <c r="CQ27" s="1016"/>
      <c r="CR27" s="1016"/>
      <c r="CS27" s="1016"/>
      <c r="CT27" s="1016"/>
      <c r="CU27" s="1016"/>
      <c r="CV27" s="1016"/>
      <c r="CW27" s="1016"/>
      <c r="CX27" s="1016"/>
      <c r="CY27" s="1016"/>
      <c r="CZ27" s="1016"/>
      <c r="DA27" s="1016"/>
      <c r="DB27" s="1016"/>
      <c r="DC27" s="1016"/>
      <c r="DD27" s="1016"/>
      <c r="DE27" s="1016"/>
      <c r="DF27" s="1016"/>
      <c r="DG27" s="1016"/>
      <c r="DH27" s="1016"/>
      <c r="DI27" s="1016"/>
      <c r="DJ27" s="1016"/>
      <c r="DK27" s="1016"/>
      <c r="DL27" s="1016"/>
      <c r="DM27" s="1016"/>
      <c r="DN27" s="1016"/>
      <c r="DO27" s="1016"/>
      <c r="DP27" s="1016"/>
      <c r="DQ27" s="1016"/>
    </row>
    <row r="28" spans="1:121" s="23" customFormat="1">
      <c r="A28" s="747"/>
      <c r="B28" s="747"/>
      <c r="C28" s="747"/>
      <c r="D28" s="747"/>
      <c r="E28" s="747"/>
      <c r="F28" s="747"/>
      <c r="G28" s="747"/>
      <c r="H28" s="747"/>
      <c r="I28" s="747"/>
      <c r="J28" s="22"/>
      <c r="K28" s="1026" t="s">
        <v>339</v>
      </c>
      <c r="L28" s="1026"/>
      <c r="M28" s="1026"/>
      <c r="N28" s="1026"/>
      <c r="O28" s="1026"/>
      <c r="P28" s="1026"/>
      <c r="Q28" s="1026"/>
      <c r="R28" s="1026"/>
      <c r="S28" s="1026"/>
      <c r="T28" s="1026"/>
      <c r="U28" s="1026"/>
      <c r="V28" s="1026"/>
      <c r="W28" s="1026"/>
      <c r="X28" s="1026"/>
      <c r="Y28" s="1026"/>
      <c r="Z28" s="1026"/>
      <c r="AA28" s="1026"/>
      <c r="AB28" s="1026"/>
      <c r="AC28" s="1026"/>
      <c r="AD28" s="1026"/>
      <c r="AE28" s="1026"/>
      <c r="AF28" s="1026"/>
      <c r="AG28" s="1026"/>
      <c r="AH28" s="1026"/>
      <c r="AI28" s="1026"/>
      <c r="AJ28" s="1026"/>
      <c r="AK28" s="1026"/>
      <c r="AL28" s="1026"/>
      <c r="AM28" s="1026"/>
      <c r="AN28" s="1026"/>
      <c r="AO28" s="1026"/>
      <c r="AP28" s="1026"/>
      <c r="AQ28" s="1026"/>
      <c r="AR28" s="1026"/>
      <c r="AS28" s="1026"/>
      <c r="AT28" s="1026"/>
      <c r="AU28" s="1026"/>
      <c r="AV28" s="1026"/>
      <c r="AW28" s="1026"/>
      <c r="AX28" s="1026"/>
      <c r="AY28" s="1026"/>
      <c r="AZ28" s="1026"/>
      <c r="BA28" s="1026"/>
      <c r="BB28" s="1026"/>
      <c r="BC28" s="1026"/>
      <c r="BD28" s="1026"/>
      <c r="BE28" s="1026"/>
      <c r="BF28" s="1027"/>
      <c r="BG28" s="22"/>
      <c r="BH28" s="992" t="s">
        <v>147</v>
      </c>
      <c r="BI28" s="992"/>
      <c r="BJ28" s="992"/>
      <c r="BK28" s="992"/>
      <c r="BL28" s="992"/>
      <c r="BM28" s="992"/>
      <c r="BN28" s="992"/>
      <c r="BO28" s="992"/>
      <c r="BP28" s="992"/>
      <c r="BQ28" s="992"/>
      <c r="BR28" s="992"/>
      <c r="BS28" s="992"/>
      <c r="BT28" s="992"/>
      <c r="BU28" s="993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68"/>
      <c r="DI28" s="668"/>
      <c r="DJ28" s="668"/>
      <c r="DK28" s="668"/>
      <c r="DL28" s="668"/>
      <c r="DM28" s="668"/>
      <c r="DN28" s="668"/>
      <c r="DO28" s="668"/>
      <c r="DP28" s="668"/>
      <c r="DQ28" s="668"/>
    </row>
    <row r="29" spans="1:121" s="23" customFormat="1">
      <c r="A29" s="747"/>
      <c r="B29" s="747"/>
      <c r="C29" s="747"/>
      <c r="D29" s="747"/>
      <c r="E29" s="747"/>
      <c r="F29" s="747"/>
      <c r="G29" s="747"/>
      <c r="H29" s="747"/>
      <c r="I29" s="747"/>
      <c r="J29" s="22"/>
      <c r="K29" s="1026" t="s">
        <v>340</v>
      </c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  <c r="X29" s="1026"/>
      <c r="Y29" s="1026"/>
      <c r="Z29" s="1026"/>
      <c r="AA29" s="1026"/>
      <c r="AB29" s="1026"/>
      <c r="AC29" s="1026"/>
      <c r="AD29" s="1026"/>
      <c r="AE29" s="1026"/>
      <c r="AF29" s="1026"/>
      <c r="AG29" s="1026"/>
      <c r="AH29" s="1026"/>
      <c r="AI29" s="1026"/>
      <c r="AJ29" s="1026"/>
      <c r="AK29" s="1026"/>
      <c r="AL29" s="1026"/>
      <c r="AM29" s="1026"/>
      <c r="AN29" s="1026"/>
      <c r="AO29" s="1026"/>
      <c r="AP29" s="1026"/>
      <c r="AQ29" s="1026"/>
      <c r="AR29" s="1026"/>
      <c r="AS29" s="1026"/>
      <c r="AT29" s="1026"/>
      <c r="AU29" s="1026"/>
      <c r="AV29" s="1026"/>
      <c r="AW29" s="1026"/>
      <c r="AX29" s="1026"/>
      <c r="AY29" s="1026"/>
      <c r="AZ29" s="1026"/>
      <c r="BA29" s="1026"/>
      <c r="BB29" s="1026"/>
      <c r="BC29" s="1026"/>
      <c r="BD29" s="1026"/>
      <c r="BE29" s="1026"/>
      <c r="BF29" s="1027"/>
      <c r="BG29" s="22"/>
      <c r="BH29" s="992" t="s">
        <v>330</v>
      </c>
      <c r="BI29" s="992"/>
      <c r="BJ29" s="992"/>
      <c r="BK29" s="992"/>
      <c r="BL29" s="992"/>
      <c r="BM29" s="992"/>
      <c r="BN29" s="992"/>
      <c r="BO29" s="992"/>
      <c r="BP29" s="992"/>
      <c r="BQ29" s="992"/>
      <c r="BR29" s="992"/>
      <c r="BS29" s="992"/>
      <c r="BT29" s="992"/>
      <c r="BU29" s="993"/>
      <c r="BV29" s="668">
        <f>BV28*BV14/100</f>
        <v>0</v>
      </c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>
        <f>CL28*CL14/100</f>
        <v>0</v>
      </c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>
        <f>DB28*DB14/100</f>
        <v>0</v>
      </c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</row>
    <row r="30" spans="1:121" s="23" customFormat="1" ht="30" customHeight="1">
      <c r="A30" s="747" t="s">
        <v>349</v>
      </c>
      <c r="B30" s="747"/>
      <c r="C30" s="747"/>
      <c r="D30" s="747"/>
      <c r="E30" s="747"/>
      <c r="F30" s="747"/>
      <c r="G30" s="747"/>
      <c r="H30" s="747"/>
      <c r="I30" s="747"/>
      <c r="J30" s="22"/>
      <c r="K30" s="750" t="s">
        <v>350</v>
      </c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  <c r="AB30" s="750"/>
      <c r="AC30" s="750"/>
      <c r="AD30" s="750"/>
      <c r="AE30" s="750"/>
      <c r="AF30" s="750"/>
      <c r="AG30" s="750"/>
      <c r="AH30" s="750"/>
      <c r="AI30" s="750"/>
      <c r="AJ30" s="750"/>
      <c r="AK30" s="750"/>
      <c r="AL30" s="750"/>
      <c r="AM30" s="750"/>
      <c r="AN30" s="750"/>
      <c r="AO30" s="750"/>
      <c r="AP30" s="750"/>
      <c r="AQ30" s="750"/>
      <c r="AR30" s="750"/>
      <c r="AS30" s="750"/>
      <c r="AT30" s="750"/>
      <c r="AU30" s="750"/>
      <c r="AV30" s="750"/>
      <c r="AW30" s="750"/>
      <c r="AX30" s="750"/>
      <c r="AY30" s="750"/>
      <c r="AZ30" s="750"/>
      <c r="BA30" s="750"/>
      <c r="BB30" s="750"/>
      <c r="BC30" s="750"/>
      <c r="BD30" s="750"/>
      <c r="BE30" s="750"/>
      <c r="BF30" s="751"/>
      <c r="BG30" s="22"/>
      <c r="BH30" s="992"/>
      <c r="BI30" s="992"/>
      <c r="BJ30" s="992"/>
      <c r="BK30" s="992"/>
      <c r="BL30" s="992"/>
      <c r="BM30" s="992"/>
      <c r="BN30" s="992"/>
      <c r="BO30" s="992"/>
      <c r="BP30" s="992"/>
      <c r="BQ30" s="992"/>
      <c r="BR30" s="992"/>
      <c r="BS30" s="992"/>
      <c r="BT30" s="992"/>
      <c r="BU30" s="993"/>
      <c r="BV30" s="1016"/>
      <c r="BW30" s="1016"/>
      <c r="BX30" s="1016"/>
      <c r="BY30" s="1016"/>
      <c r="BZ30" s="1016"/>
      <c r="CA30" s="1016"/>
      <c r="CB30" s="1016"/>
      <c r="CC30" s="1016"/>
      <c r="CD30" s="1016"/>
      <c r="CE30" s="1016"/>
      <c r="CF30" s="1016"/>
      <c r="CG30" s="1016"/>
      <c r="CH30" s="1016"/>
      <c r="CI30" s="1016"/>
      <c r="CJ30" s="1016"/>
      <c r="CK30" s="1016"/>
      <c r="CL30" s="1016"/>
      <c r="CM30" s="1016"/>
      <c r="CN30" s="1016"/>
      <c r="CO30" s="1016"/>
      <c r="CP30" s="1016"/>
      <c r="CQ30" s="1016"/>
      <c r="CR30" s="1016"/>
      <c r="CS30" s="1016"/>
      <c r="CT30" s="1016"/>
      <c r="CU30" s="1016"/>
      <c r="CV30" s="1016"/>
      <c r="CW30" s="1016"/>
      <c r="CX30" s="1016"/>
      <c r="CY30" s="1016"/>
      <c r="CZ30" s="1016"/>
      <c r="DA30" s="1016"/>
      <c r="DB30" s="1016"/>
      <c r="DC30" s="1016"/>
      <c r="DD30" s="1016"/>
      <c r="DE30" s="1016"/>
      <c r="DF30" s="1016"/>
      <c r="DG30" s="1016"/>
      <c r="DH30" s="1016"/>
      <c r="DI30" s="1016"/>
      <c r="DJ30" s="1016"/>
      <c r="DK30" s="1016"/>
      <c r="DL30" s="1016"/>
      <c r="DM30" s="1016"/>
      <c r="DN30" s="1016"/>
      <c r="DO30" s="1016"/>
      <c r="DP30" s="1016"/>
      <c r="DQ30" s="1016"/>
    </row>
    <row r="31" spans="1:121" s="23" customFormat="1">
      <c r="A31" s="747"/>
      <c r="B31" s="747"/>
      <c r="C31" s="747"/>
      <c r="D31" s="747"/>
      <c r="E31" s="747"/>
      <c r="F31" s="747"/>
      <c r="G31" s="747"/>
      <c r="H31" s="747"/>
      <c r="I31" s="747"/>
      <c r="J31" s="22"/>
      <c r="K31" s="1026" t="s">
        <v>339</v>
      </c>
      <c r="L31" s="1026"/>
      <c r="M31" s="1026"/>
      <c r="N31" s="1026"/>
      <c r="O31" s="1026"/>
      <c r="P31" s="1026"/>
      <c r="Q31" s="1026"/>
      <c r="R31" s="1026"/>
      <c r="S31" s="1026"/>
      <c r="T31" s="1026"/>
      <c r="U31" s="1026"/>
      <c r="V31" s="1026"/>
      <c r="W31" s="1026"/>
      <c r="X31" s="1026"/>
      <c r="Y31" s="1026"/>
      <c r="Z31" s="1026"/>
      <c r="AA31" s="1026"/>
      <c r="AB31" s="1026"/>
      <c r="AC31" s="1026"/>
      <c r="AD31" s="1026"/>
      <c r="AE31" s="1026"/>
      <c r="AF31" s="1026"/>
      <c r="AG31" s="1026"/>
      <c r="AH31" s="1026"/>
      <c r="AI31" s="1026"/>
      <c r="AJ31" s="1026"/>
      <c r="AK31" s="1026"/>
      <c r="AL31" s="1026"/>
      <c r="AM31" s="1026"/>
      <c r="AN31" s="1026"/>
      <c r="AO31" s="1026"/>
      <c r="AP31" s="1026"/>
      <c r="AQ31" s="1026"/>
      <c r="AR31" s="1026"/>
      <c r="AS31" s="1026"/>
      <c r="AT31" s="1026"/>
      <c r="AU31" s="1026"/>
      <c r="AV31" s="1026"/>
      <c r="AW31" s="1026"/>
      <c r="AX31" s="1026"/>
      <c r="AY31" s="1026"/>
      <c r="AZ31" s="1026"/>
      <c r="BA31" s="1026"/>
      <c r="BB31" s="1026"/>
      <c r="BC31" s="1026"/>
      <c r="BD31" s="1026"/>
      <c r="BE31" s="1026"/>
      <c r="BF31" s="1027"/>
      <c r="BG31" s="22"/>
      <c r="BH31" s="992" t="s">
        <v>147</v>
      </c>
      <c r="BI31" s="992"/>
      <c r="BJ31" s="992"/>
      <c r="BK31" s="992"/>
      <c r="BL31" s="992"/>
      <c r="BM31" s="992"/>
      <c r="BN31" s="992"/>
      <c r="BO31" s="992"/>
      <c r="BP31" s="992"/>
      <c r="BQ31" s="992"/>
      <c r="BR31" s="992"/>
      <c r="BS31" s="992"/>
      <c r="BT31" s="992"/>
      <c r="BU31" s="993"/>
      <c r="BV31" s="668"/>
      <c r="BW31" s="668"/>
      <c r="BX31" s="668"/>
      <c r="BY31" s="668"/>
      <c r="BZ31" s="668"/>
      <c r="CA31" s="668"/>
      <c r="CB31" s="668"/>
      <c r="CC31" s="668"/>
      <c r="CD31" s="668"/>
      <c r="CE31" s="668"/>
      <c r="CF31" s="668"/>
      <c r="CG31" s="668"/>
      <c r="CH31" s="668"/>
      <c r="CI31" s="668"/>
      <c r="CJ31" s="668"/>
      <c r="CK31" s="668"/>
      <c r="CL31" s="668"/>
      <c r="CM31" s="668"/>
      <c r="CN31" s="668"/>
      <c r="CO31" s="668"/>
      <c r="CP31" s="668"/>
      <c r="CQ31" s="668"/>
      <c r="CR31" s="668"/>
      <c r="CS31" s="668"/>
      <c r="CT31" s="668"/>
      <c r="CU31" s="668"/>
      <c r="CV31" s="668"/>
      <c r="CW31" s="668"/>
      <c r="CX31" s="668"/>
      <c r="CY31" s="668"/>
      <c r="CZ31" s="668"/>
      <c r="DA31" s="668"/>
      <c r="DB31" s="668"/>
      <c r="DC31" s="668"/>
      <c r="DD31" s="668"/>
      <c r="DE31" s="668"/>
      <c r="DF31" s="668"/>
      <c r="DG31" s="668"/>
      <c r="DH31" s="668"/>
      <c r="DI31" s="668"/>
      <c r="DJ31" s="668"/>
      <c r="DK31" s="668"/>
      <c r="DL31" s="668"/>
      <c r="DM31" s="668"/>
      <c r="DN31" s="668"/>
      <c r="DO31" s="668"/>
      <c r="DP31" s="668"/>
      <c r="DQ31" s="668"/>
    </row>
    <row r="32" spans="1:121" s="23" customFormat="1">
      <c r="A32" s="747"/>
      <c r="B32" s="747"/>
      <c r="C32" s="747"/>
      <c r="D32" s="747"/>
      <c r="E32" s="747"/>
      <c r="F32" s="747"/>
      <c r="G32" s="747"/>
      <c r="H32" s="747"/>
      <c r="I32" s="747"/>
      <c r="J32" s="22"/>
      <c r="K32" s="1026" t="s">
        <v>340</v>
      </c>
      <c r="L32" s="1026"/>
      <c r="M32" s="1026"/>
      <c r="N32" s="1026"/>
      <c r="O32" s="1026"/>
      <c r="P32" s="1026"/>
      <c r="Q32" s="1026"/>
      <c r="R32" s="1026"/>
      <c r="S32" s="1026"/>
      <c r="T32" s="1026"/>
      <c r="U32" s="1026"/>
      <c r="V32" s="1026"/>
      <c r="W32" s="1026"/>
      <c r="X32" s="1026"/>
      <c r="Y32" s="1026"/>
      <c r="Z32" s="1026"/>
      <c r="AA32" s="1026"/>
      <c r="AB32" s="1026"/>
      <c r="AC32" s="1026"/>
      <c r="AD32" s="1026"/>
      <c r="AE32" s="1026"/>
      <c r="AF32" s="1026"/>
      <c r="AG32" s="1026"/>
      <c r="AH32" s="1026"/>
      <c r="AI32" s="1026"/>
      <c r="AJ32" s="1026"/>
      <c r="AK32" s="1026"/>
      <c r="AL32" s="1026"/>
      <c r="AM32" s="1026"/>
      <c r="AN32" s="1026"/>
      <c r="AO32" s="1026"/>
      <c r="AP32" s="1026"/>
      <c r="AQ32" s="1026"/>
      <c r="AR32" s="1026"/>
      <c r="AS32" s="1026"/>
      <c r="AT32" s="1026"/>
      <c r="AU32" s="1026"/>
      <c r="AV32" s="1026"/>
      <c r="AW32" s="1026"/>
      <c r="AX32" s="1026"/>
      <c r="AY32" s="1026"/>
      <c r="AZ32" s="1026"/>
      <c r="BA32" s="1026"/>
      <c r="BB32" s="1026"/>
      <c r="BC32" s="1026"/>
      <c r="BD32" s="1026"/>
      <c r="BE32" s="1026"/>
      <c r="BF32" s="1027"/>
      <c r="BG32" s="22"/>
      <c r="BH32" s="992" t="s">
        <v>330</v>
      </c>
      <c r="BI32" s="992"/>
      <c r="BJ32" s="992"/>
      <c r="BK32" s="992"/>
      <c r="BL32" s="992"/>
      <c r="BM32" s="992"/>
      <c r="BN32" s="992"/>
      <c r="BO32" s="992"/>
      <c r="BP32" s="992"/>
      <c r="BQ32" s="992"/>
      <c r="BR32" s="992"/>
      <c r="BS32" s="992"/>
      <c r="BT32" s="992"/>
      <c r="BU32" s="993"/>
      <c r="BV32" s="668">
        <f>(BV14+BV17+BV20+BV23+BV26+BV29)*BV31/100</f>
        <v>0</v>
      </c>
      <c r="BW32" s="668"/>
      <c r="BX32" s="668"/>
      <c r="BY32" s="668"/>
      <c r="BZ32" s="668"/>
      <c r="CA32" s="668"/>
      <c r="CB32" s="668"/>
      <c r="CC32" s="668"/>
      <c r="CD32" s="668"/>
      <c r="CE32" s="668"/>
      <c r="CF32" s="668"/>
      <c r="CG32" s="668"/>
      <c r="CH32" s="668"/>
      <c r="CI32" s="668"/>
      <c r="CJ32" s="668"/>
      <c r="CK32" s="668"/>
      <c r="CL32" s="668">
        <f>(CL14+CL17+CL20+CL23+CL26+CL29)*CL31/100</f>
        <v>0</v>
      </c>
      <c r="CM32" s="668"/>
      <c r="CN32" s="668"/>
      <c r="CO32" s="668"/>
      <c r="CP32" s="668"/>
      <c r="CQ32" s="668"/>
      <c r="CR32" s="668"/>
      <c r="CS32" s="668"/>
      <c r="CT32" s="668"/>
      <c r="CU32" s="668"/>
      <c r="CV32" s="668"/>
      <c r="CW32" s="668"/>
      <c r="CX32" s="668"/>
      <c r="CY32" s="668"/>
      <c r="CZ32" s="668"/>
      <c r="DA32" s="668"/>
      <c r="DB32" s="668">
        <f>(DB14+DB17+DB20+DB23+DB26+DB29)*DB31/100</f>
        <v>0</v>
      </c>
      <c r="DC32" s="668"/>
      <c r="DD32" s="668"/>
      <c r="DE32" s="668"/>
      <c r="DF32" s="668"/>
      <c r="DG32" s="668"/>
      <c r="DH32" s="668"/>
      <c r="DI32" s="668"/>
      <c r="DJ32" s="668"/>
      <c r="DK32" s="668"/>
      <c r="DL32" s="668"/>
      <c r="DM32" s="668"/>
      <c r="DN32" s="668"/>
      <c r="DO32" s="668"/>
      <c r="DP32" s="668"/>
      <c r="DQ32" s="668"/>
    </row>
    <row r="33" spans="1:121" s="25" customFormat="1" ht="30" customHeight="1">
      <c r="A33" s="759" t="s">
        <v>23</v>
      </c>
      <c r="B33" s="759"/>
      <c r="C33" s="759"/>
      <c r="D33" s="759"/>
      <c r="E33" s="759"/>
      <c r="F33" s="759"/>
      <c r="G33" s="759"/>
      <c r="H33" s="759"/>
      <c r="I33" s="759"/>
      <c r="J33" s="24"/>
      <c r="K33" s="760" t="s">
        <v>351</v>
      </c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760"/>
      <c r="BB33" s="760"/>
      <c r="BC33" s="760"/>
      <c r="BD33" s="760"/>
      <c r="BE33" s="760"/>
      <c r="BF33" s="761"/>
      <c r="BG33" s="24"/>
      <c r="BH33" s="766" t="s">
        <v>330</v>
      </c>
      <c r="BI33" s="766"/>
      <c r="BJ33" s="766"/>
      <c r="BK33" s="766"/>
      <c r="BL33" s="766"/>
      <c r="BM33" s="766"/>
      <c r="BN33" s="766"/>
      <c r="BO33" s="766"/>
      <c r="BP33" s="766"/>
      <c r="BQ33" s="766"/>
      <c r="BR33" s="766"/>
      <c r="BS33" s="766"/>
      <c r="BT33" s="766"/>
      <c r="BU33" s="767"/>
      <c r="BV33" s="704">
        <f>BV14+BV17+BV20+BV23+BV26+BV29+BV32</f>
        <v>0</v>
      </c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>
        <f>CL14+CL17+CL20+CL23+CL26+CL29+CL32</f>
        <v>0</v>
      </c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>
        <f>DB14+DB17+DB20+DB23+DB26+DB29+DB32</f>
        <v>0</v>
      </c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</row>
    <row r="34" spans="1:121" s="23" customFormat="1" ht="30" customHeight="1">
      <c r="A34" s="747" t="s">
        <v>26</v>
      </c>
      <c r="B34" s="747"/>
      <c r="C34" s="747"/>
      <c r="D34" s="747"/>
      <c r="E34" s="747"/>
      <c r="F34" s="747"/>
      <c r="G34" s="747"/>
      <c r="H34" s="747"/>
      <c r="I34" s="747"/>
      <c r="J34" s="22"/>
      <c r="K34" s="750" t="s">
        <v>384</v>
      </c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1"/>
      <c r="BG34" s="22"/>
      <c r="BH34" s="992" t="s">
        <v>353</v>
      </c>
      <c r="BI34" s="992"/>
      <c r="BJ34" s="992"/>
      <c r="BK34" s="992"/>
      <c r="BL34" s="992"/>
      <c r="BM34" s="992"/>
      <c r="BN34" s="992"/>
      <c r="BO34" s="992"/>
      <c r="BP34" s="992"/>
      <c r="BQ34" s="992"/>
      <c r="BR34" s="992"/>
      <c r="BS34" s="992"/>
      <c r="BT34" s="992"/>
      <c r="BU34" s="9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693"/>
      <c r="CJ34" s="693"/>
      <c r="CK34" s="693"/>
      <c r="CL34" s="693"/>
      <c r="CM34" s="693"/>
      <c r="CN34" s="693"/>
      <c r="CO34" s="693"/>
      <c r="CP34" s="693"/>
      <c r="CQ34" s="693"/>
      <c r="CR34" s="693"/>
      <c r="CS34" s="693"/>
      <c r="CT34" s="693"/>
      <c r="CU34" s="693"/>
      <c r="CV34" s="693"/>
      <c r="CW34" s="693"/>
      <c r="CX34" s="693"/>
      <c r="CY34" s="693"/>
      <c r="CZ34" s="693"/>
      <c r="DA34" s="693"/>
      <c r="DB34" s="693"/>
      <c r="DC34" s="693"/>
      <c r="DD34" s="693"/>
      <c r="DE34" s="693"/>
      <c r="DF34" s="693"/>
      <c r="DG34" s="693"/>
      <c r="DH34" s="693"/>
      <c r="DI34" s="693"/>
      <c r="DJ34" s="693"/>
      <c r="DK34" s="693"/>
      <c r="DL34" s="693"/>
      <c r="DM34" s="693"/>
      <c r="DN34" s="693"/>
      <c r="DO34" s="693"/>
      <c r="DP34" s="693"/>
      <c r="DQ34" s="693"/>
    </row>
    <row r="35" spans="1:121" s="25" customFormat="1" ht="33.75" customHeight="1">
      <c r="A35" s="759" t="s">
        <v>87</v>
      </c>
      <c r="B35" s="759"/>
      <c r="C35" s="759"/>
      <c r="D35" s="759"/>
      <c r="E35" s="759"/>
      <c r="F35" s="759"/>
      <c r="G35" s="759"/>
      <c r="H35" s="759"/>
      <c r="I35" s="759"/>
      <c r="J35" s="24"/>
      <c r="K35" s="760" t="s">
        <v>385</v>
      </c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760"/>
      <c r="BB35" s="760"/>
      <c r="BC35" s="760"/>
      <c r="BD35" s="760"/>
      <c r="BE35" s="760"/>
      <c r="BF35" s="761"/>
      <c r="BG35" s="24"/>
      <c r="BH35" s="766" t="s">
        <v>216</v>
      </c>
      <c r="BI35" s="766"/>
      <c r="BJ35" s="766"/>
      <c r="BK35" s="766"/>
      <c r="BL35" s="766"/>
      <c r="BM35" s="766"/>
      <c r="BN35" s="766"/>
      <c r="BO35" s="766"/>
      <c r="BP35" s="766"/>
      <c r="BQ35" s="766"/>
      <c r="BR35" s="766"/>
      <c r="BS35" s="766"/>
      <c r="BT35" s="766"/>
      <c r="BU35" s="767"/>
      <c r="BV35" s="1007">
        <f>BV34*BV33*BV7/1000</f>
        <v>0</v>
      </c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  <c r="CH35" s="1008"/>
      <c r="CI35" s="1008"/>
      <c r="CJ35" s="1008"/>
      <c r="CK35" s="1009"/>
      <c r="CL35" s="1007">
        <f>CL34*CL33*CL7/1000</f>
        <v>0</v>
      </c>
      <c r="CM35" s="1008"/>
      <c r="CN35" s="1008"/>
      <c r="CO35" s="1008"/>
      <c r="CP35" s="1008"/>
      <c r="CQ35" s="1008"/>
      <c r="CR35" s="1008"/>
      <c r="CS35" s="1008"/>
      <c r="CT35" s="1008"/>
      <c r="CU35" s="1008"/>
      <c r="CV35" s="1008"/>
      <c r="CW35" s="1008"/>
      <c r="CX35" s="1008"/>
      <c r="CY35" s="1008"/>
      <c r="CZ35" s="1008"/>
      <c r="DA35" s="1009"/>
      <c r="DB35" s="1007">
        <f>DB34*DB33*DB7/1000</f>
        <v>0</v>
      </c>
      <c r="DC35" s="1008"/>
      <c r="DD35" s="1008"/>
      <c r="DE35" s="1008"/>
      <c r="DF35" s="1008"/>
      <c r="DG35" s="1008"/>
      <c r="DH35" s="1008"/>
      <c r="DI35" s="1008"/>
      <c r="DJ35" s="1008"/>
      <c r="DK35" s="1008"/>
      <c r="DL35" s="1008"/>
      <c r="DM35" s="1008"/>
      <c r="DN35" s="1008"/>
      <c r="DO35" s="1008"/>
      <c r="DP35" s="1008"/>
      <c r="DQ35" s="1009"/>
    </row>
    <row r="36" spans="1:121" s="23" customFormat="1">
      <c r="A36" s="747" t="s">
        <v>89</v>
      </c>
      <c r="B36" s="747"/>
      <c r="C36" s="747"/>
      <c r="D36" s="747"/>
      <c r="E36" s="747"/>
      <c r="F36" s="747"/>
      <c r="G36" s="747"/>
      <c r="H36" s="747"/>
      <c r="I36" s="747"/>
      <c r="J36" s="22"/>
      <c r="K36" s="750" t="s">
        <v>355</v>
      </c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  <c r="AT36" s="750"/>
      <c r="AU36" s="750"/>
      <c r="AV36" s="750"/>
      <c r="AW36" s="750"/>
      <c r="AX36" s="750"/>
      <c r="AY36" s="750"/>
      <c r="AZ36" s="750"/>
      <c r="BA36" s="750"/>
      <c r="BB36" s="750"/>
      <c r="BC36" s="750"/>
      <c r="BD36" s="750"/>
      <c r="BE36" s="750"/>
      <c r="BF36" s="751"/>
      <c r="BG36" s="22"/>
      <c r="BH36" s="992" t="s">
        <v>216</v>
      </c>
      <c r="BI36" s="992"/>
      <c r="BJ36" s="992"/>
      <c r="BK36" s="992"/>
      <c r="BL36" s="992"/>
      <c r="BM36" s="992"/>
      <c r="BN36" s="992"/>
      <c r="BO36" s="992"/>
      <c r="BP36" s="992"/>
      <c r="BQ36" s="992"/>
      <c r="BR36" s="992"/>
      <c r="BS36" s="992"/>
      <c r="BT36" s="992"/>
      <c r="BU36" s="993"/>
      <c r="BV36" s="668"/>
      <c r="BW36" s="668"/>
      <c r="BX36" s="668"/>
      <c r="BY36" s="668"/>
      <c r="BZ36" s="668"/>
      <c r="CA36" s="668"/>
      <c r="CB36" s="668"/>
      <c r="CC36" s="668"/>
      <c r="CD36" s="668"/>
      <c r="CE36" s="668"/>
      <c r="CF36" s="668"/>
      <c r="CG36" s="668"/>
      <c r="CH36" s="668"/>
      <c r="CI36" s="668"/>
      <c r="CJ36" s="668"/>
      <c r="CK36" s="668"/>
      <c r="CL36" s="668"/>
      <c r="CM36" s="668"/>
      <c r="CN36" s="668"/>
      <c r="CO36" s="668"/>
      <c r="CP36" s="668"/>
      <c r="CQ36" s="668"/>
      <c r="CR36" s="668"/>
      <c r="CS36" s="668"/>
      <c r="CT36" s="668"/>
      <c r="CU36" s="668"/>
      <c r="CV36" s="668"/>
      <c r="CW36" s="668"/>
      <c r="CX36" s="668"/>
      <c r="CY36" s="668"/>
      <c r="CZ36" s="668"/>
      <c r="DA36" s="668"/>
      <c r="DB36" s="668"/>
      <c r="DC36" s="668"/>
      <c r="DD36" s="668"/>
      <c r="DE36" s="668"/>
      <c r="DF36" s="668"/>
      <c r="DG36" s="668"/>
      <c r="DH36" s="668"/>
      <c r="DI36" s="668"/>
      <c r="DJ36" s="668"/>
      <c r="DK36" s="668"/>
      <c r="DL36" s="668"/>
      <c r="DM36" s="668"/>
      <c r="DN36" s="668"/>
      <c r="DO36" s="668"/>
      <c r="DP36" s="668"/>
      <c r="DQ36" s="668"/>
    </row>
    <row r="37" spans="1:121" s="23" customFormat="1" ht="60" customHeight="1">
      <c r="A37" s="1023" t="s">
        <v>93</v>
      </c>
      <c r="B37" s="1024"/>
      <c r="C37" s="1024"/>
      <c r="D37" s="1024"/>
      <c r="E37" s="1024"/>
      <c r="F37" s="1024"/>
      <c r="G37" s="1024"/>
      <c r="H37" s="1024"/>
      <c r="I37" s="1025"/>
      <c r="J37" s="22"/>
      <c r="K37" s="750" t="s">
        <v>356</v>
      </c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  <c r="AA37" s="750"/>
      <c r="AB37" s="750"/>
      <c r="AC37" s="750"/>
      <c r="AD37" s="750"/>
      <c r="AE37" s="750"/>
      <c r="AF37" s="750"/>
      <c r="AG37" s="750"/>
      <c r="AH37" s="750"/>
      <c r="AI37" s="750"/>
      <c r="AJ37" s="750"/>
      <c r="AK37" s="750"/>
      <c r="AL37" s="750"/>
      <c r="AM37" s="750"/>
      <c r="AN37" s="750"/>
      <c r="AO37" s="750"/>
      <c r="AP37" s="750"/>
      <c r="AQ37" s="750"/>
      <c r="AR37" s="750"/>
      <c r="AS37" s="750"/>
      <c r="AT37" s="750"/>
      <c r="AU37" s="750"/>
      <c r="AV37" s="750"/>
      <c r="AW37" s="750"/>
      <c r="AX37" s="750"/>
      <c r="AY37" s="750"/>
      <c r="AZ37" s="750"/>
      <c r="BA37" s="750"/>
      <c r="BB37" s="750"/>
      <c r="BC37" s="750"/>
      <c r="BD37" s="750"/>
      <c r="BE37" s="750"/>
      <c r="BF37" s="751"/>
      <c r="BG37" s="22"/>
      <c r="BH37" s="992" t="s">
        <v>216</v>
      </c>
      <c r="BI37" s="992"/>
      <c r="BJ37" s="992"/>
      <c r="BK37" s="992"/>
      <c r="BL37" s="992"/>
      <c r="BM37" s="992"/>
      <c r="BN37" s="992"/>
      <c r="BO37" s="992"/>
      <c r="BP37" s="992"/>
      <c r="BQ37" s="992"/>
      <c r="BR37" s="992"/>
      <c r="BS37" s="992"/>
      <c r="BT37" s="992"/>
      <c r="BU37" s="993"/>
      <c r="BV37" s="668"/>
      <c r="BW37" s="668"/>
      <c r="BX37" s="668"/>
      <c r="BY37" s="668"/>
      <c r="BZ37" s="668"/>
      <c r="CA37" s="668"/>
      <c r="CB37" s="668"/>
      <c r="CC37" s="668"/>
      <c r="CD37" s="668"/>
      <c r="CE37" s="668"/>
      <c r="CF37" s="668"/>
      <c r="CG37" s="668"/>
      <c r="CH37" s="668"/>
      <c r="CI37" s="668"/>
      <c r="CJ37" s="668"/>
      <c r="CK37" s="668"/>
      <c r="CL37" s="668"/>
      <c r="CM37" s="668"/>
      <c r="CN37" s="668"/>
      <c r="CO37" s="668"/>
      <c r="CP37" s="668"/>
      <c r="CQ37" s="668"/>
      <c r="CR37" s="668"/>
      <c r="CS37" s="668"/>
      <c r="CT37" s="668"/>
      <c r="CU37" s="668"/>
      <c r="CV37" s="668"/>
      <c r="CW37" s="668"/>
      <c r="CX37" s="668"/>
      <c r="CY37" s="668"/>
      <c r="CZ37" s="668"/>
      <c r="DA37" s="668"/>
      <c r="DB37" s="668"/>
      <c r="DC37" s="668"/>
      <c r="DD37" s="668"/>
      <c r="DE37" s="668"/>
      <c r="DF37" s="668"/>
      <c r="DG37" s="668"/>
      <c r="DH37" s="668"/>
      <c r="DI37" s="668"/>
      <c r="DJ37" s="668"/>
      <c r="DK37" s="668"/>
      <c r="DL37" s="668"/>
      <c r="DM37" s="668"/>
      <c r="DN37" s="668"/>
      <c r="DO37" s="668"/>
      <c r="DP37" s="668"/>
      <c r="DQ37" s="668"/>
    </row>
    <row r="38" spans="1:121" s="25" customFormat="1" ht="29.25" customHeight="1">
      <c r="A38" s="759" t="s">
        <v>161</v>
      </c>
      <c r="B38" s="759"/>
      <c r="C38" s="759"/>
      <c r="D38" s="759"/>
      <c r="E38" s="759"/>
      <c r="F38" s="759"/>
      <c r="G38" s="759"/>
      <c r="H38" s="759"/>
      <c r="I38" s="759"/>
      <c r="J38" s="24"/>
      <c r="K38" s="702" t="s">
        <v>386</v>
      </c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3"/>
      <c r="BG38" s="24"/>
      <c r="BH38" s="766" t="s">
        <v>216</v>
      </c>
      <c r="BI38" s="766"/>
      <c r="BJ38" s="766"/>
      <c r="BK38" s="766"/>
      <c r="BL38" s="766"/>
      <c r="BM38" s="766"/>
      <c r="BN38" s="766"/>
      <c r="BO38" s="766"/>
      <c r="BP38" s="766"/>
      <c r="BQ38" s="766"/>
      <c r="BR38" s="766"/>
      <c r="BS38" s="766"/>
      <c r="BT38" s="766"/>
      <c r="BU38" s="767"/>
      <c r="BV38" s="762">
        <f>BV35+BV36+BV37</f>
        <v>0</v>
      </c>
      <c r="BW38" s="762"/>
      <c r="BX38" s="762"/>
      <c r="BY38" s="762"/>
      <c r="BZ38" s="762"/>
      <c r="CA38" s="762"/>
      <c r="CB38" s="762"/>
      <c r="CC38" s="762"/>
      <c r="CD38" s="762"/>
      <c r="CE38" s="762"/>
      <c r="CF38" s="762"/>
      <c r="CG38" s="762"/>
      <c r="CH38" s="762"/>
      <c r="CI38" s="762"/>
      <c r="CJ38" s="762"/>
      <c r="CK38" s="762"/>
      <c r="CL38" s="762">
        <f>CL35+CL36+CL37</f>
        <v>0</v>
      </c>
      <c r="CM38" s="762"/>
      <c r="CN38" s="762"/>
      <c r="CO38" s="762"/>
      <c r="CP38" s="762"/>
      <c r="CQ38" s="762"/>
      <c r="CR38" s="762"/>
      <c r="CS38" s="762"/>
      <c r="CT38" s="762"/>
      <c r="CU38" s="762"/>
      <c r="CV38" s="762"/>
      <c r="CW38" s="762"/>
      <c r="CX38" s="762"/>
      <c r="CY38" s="762"/>
      <c r="CZ38" s="762"/>
      <c r="DA38" s="762"/>
      <c r="DB38" s="762">
        <f>DB35+DB36+DB37</f>
        <v>0</v>
      </c>
      <c r="DC38" s="762"/>
      <c r="DD38" s="762"/>
      <c r="DE38" s="762"/>
      <c r="DF38" s="762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</row>
    <row r="39" spans="1:121" s="23" customFormat="1">
      <c r="A39" s="747" t="s">
        <v>358</v>
      </c>
      <c r="B39" s="747"/>
      <c r="C39" s="747"/>
      <c r="D39" s="747"/>
      <c r="E39" s="747"/>
      <c r="F39" s="747"/>
      <c r="G39" s="747"/>
      <c r="H39" s="747"/>
      <c r="I39" s="747"/>
      <c r="J39" s="22"/>
      <c r="K39" s="1014" t="s">
        <v>279</v>
      </c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4"/>
      <c r="AX39" s="1014"/>
      <c r="AY39" s="1014"/>
      <c r="AZ39" s="1014"/>
      <c r="BA39" s="1014"/>
      <c r="BB39" s="1014"/>
      <c r="BC39" s="1014"/>
      <c r="BD39" s="1014"/>
      <c r="BE39" s="1014"/>
      <c r="BF39" s="1015"/>
      <c r="BG39" s="22"/>
      <c r="BH39" s="992" t="s">
        <v>216</v>
      </c>
      <c r="BI39" s="992"/>
      <c r="BJ39" s="992"/>
      <c r="BK39" s="992"/>
      <c r="BL39" s="992"/>
      <c r="BM39" s="992"/>
      <c r="BN39" s="992"/>
      <c r="BO39" s="992"/>
      <c r="BP39" s="992"/>
      <c r="BQ39" s="992"/>
      <c r="BR39" s="992"/>
      <c r="BS39" s="992"/>
      <c r="BT39" s="992"/>
      <c r="BU39" s="993"/>
      <c r="BV39" s="668"/>
      <c r="BW39" s="668"/>
      <c r="BX39" s="668"/>
      <c r="BY39" s="668"/>
      <c r="BZ39" s="668"/>
      <c r="CA39" s="668"/>
      <c r="CB39" s="668"/>
      <c r="CC39" s="668"/>
      <c r="CD39" s="668"/>
      <c r="CE39" s="668"/>
      <c r="CF39" s="668"/>
      <c r="CG39" s="668"/>
      <c r="CH39" s="668"/>
      <c r="CI39" s="668"/>
      <c r="CJ39" s="668"/>
      <c r="CK39" s="668"/>
      <c r="CL39" s="668"/>
      <c r="CM39" s="668"/>
      <c r="CN39" s="668"/>
      <c r="CO39" s="668"/>
      <c r="CP39" s="668"/>
      <c r="CQ39" s="668"/>
      <c r="CR39" s="668"/>
      <c r="CS39" s="668"/>
      <c r="CT39" s="668"/>
      <c r="CU39" s="668"/>
      <c r="CV39" s="668"/>
      <c r="CW39" s="668"/>
      <c r="CX39" s="668"/>
      <c r="CY39" s="668"/>
      <c r="CZ39" s="668"/>
      <c r="DA39" s="668"/>
      <c r="DB39" s="668"/>
      <c r="DC39" s="668"/>
      <c r="DD39" s="668"/>
      <c r="DE39" s="668"/>
      <c r="DF39" s="668"/>
      <c r="DG39" s="668"/>
      <c r="DH39" s="668"/>
      <c r="DI39" s="668"/>
      <c r="DJ39" s="668"/>
      <c r="DK39" s="668"/>
      <c r="DL39" s="668"/>
      <c r="DM39" s="668"/>
      <c r="DN39" s="668"/>
      <c r="DO39" s="668"/>
      <c r="DP39" s="668"/>
      <c r="DQ39" s="668"/>
    </row>
    <row r="40" spans="1:121" s="25" customFormat="1" ht="14.25">
      <c r="A40" s="759" t="s">
        <v>359</v>
      </c>
      <c r="B40" s="759"/>
      <c r="C40" s="759"/>
      <c r="D40" s="759"/>
      <c r="E40" s="759"/>
      <c r="F40" s="759"/>
      <c r="G40" s="759"/>
      <c r="H40" s="759"/>
      <c r="I40" s="759"/>
      <c r="J40" s="24"/>
      <c r="K40" s="1021" t="s">
        <v>280</v>
      </c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  <c r="AK40" s="1021"/>
      <c r="AL40" s="1021"/>
      <c r="AM40" s="1021"/>
      <c r="AN40" s="1021"/>
      <c r="AO40" s="1021"/>
      <c r="AP40" s="1021"/>
      <c r="AQ40" s="1021"/>
      <c r="AR40" s="1021"/>
      <c r="AS40" s="1021"/>
      <c r="AT40" s="1021"/>
      <c r="AU40" s="1021"/>
      <c r="AV40" s="1021"/>
      <c r="AW40" s="1021"/>
      <c r="AX40" s="1021"/>
      <c r="AY40" s="1021"/>
      <c r="AZ40" s="1021"/>
      <c r="BA40" s="1021"/>
      <c r="BB40" s="1021"/>
      <c r="BC40" s="1021"/>
      <c r="BD40" s="1021"/>
      <c r="BE40" s="1021"/>
      <c r="BF40" s="1022"/>
      <c r="BG40" s="24"/>
      <c r="BH40" s="766" t="s">
        <v>216</v>
      </c>
      <c r="BI40" s="766"/>
      <c r="BJ40" s="766"/>
      <c r="BK40" s="766"/>
      <c r="BL40" s="766"/>
      <c r="BM40" s="766"/>
      <c r="BN40" s="766"/>
      <c r="BO40" s="766"/>
      <c r="BP40" s="766"/>
      <c r="BQ40" s="766"/>
      <c r="BR40" s="766"/>
      <c r="BS40" s="766"/>
      <c r="BT40" s="766"/>
      <c r="BU40" s="767"/>
      <c r="BV40" s="762"/>
      <c r="BW40" s="762"/>
      <c r="BX40" s="762"/>
      <c r="BY40" s="762"/>
      <c r="BZ40" s="762"/>
      <c r="CA40" s="762"/>
      <c r="CB40" s="762"/>
      <c r="CC40" s="762"/>
      <c r="CD40" s="762"/>
      <c r="CE40" s="762"/>
      <c r="CF40" s="762"/>
      <c r="CG40" s="762"/>
      <c r="CH40" s="762"/>
      <c r="CI40" s="762"/>
      <c r="CJ40" s="762"/>
      <c r="CK40" s="762"/>
      <c r="CL40" s="762"/>
      <c r="CM40" s="762"/>
      <c r="CN40" s="762"/>
      <c r="CO40" s="762"/>
      <c r="CP40" s="762"/>
      <c r="CQ40" s="762"/>
      <c r="CR40" s="762"/>
      <c r="CS40" s="762"/>
      <c r="CT40" s="762"/>
      <c r="CU40" s="762"/>
      <c r="CV40" s="762"/>
      <c r="CW40" s="762"/>
      <c r="CX40" s="762"/>
      <c r="CY40" s="762"/>
      <c r="CZ40" s="762"/>
      <c r="DA40" s="762"/>
      <c r="DB40" s="762"/>
      <c r="DC40" s="762"/>
      <c r="DD40" s="762"/>
      <c r="DE40" s="762"/>
      <c r="DF40" s="762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</row>
    <row r="41" spans="1:121" s="23" customFormat="1">
      <c r="A41" s="747" t="s">
        <v>360</v>
      </c>
      <c r="B41" s="747"/>
      <c r="C41" s="747"/>
      <c r="D41" s="747"/>
      <c r="E41" s="747"/>
      <c r="F41" s="747"/>
      <c r="G41" s="747"/>
      <c r="H41" s="747"/>
      <c r="I41" s="747"/>
      <c r="J41" s="22"/>
      <c r="K41" s="1014" t="s">
        <v>281</v>
      </c>
      <c r="L41" s="1014"/>
      <c r="M41" s="1014"/>
      <c r="N41" s="1014"/>
      <c r="O41" s="1014"/>
      <c r="P41" s="1014"/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  <c r="BF41" s="1015"/>
      <c r="BG41" s="22"/>
      <c r="BH41" s="992" t="s">
        <v>216</v>
      </c>
      <c r="BI41" s="992"/>
      <c r="BJ41" s="992"/>
      <c r="BK41" s="992"/>
      <c r="BL41" s="992"/>
      <c r="BM41" s="992"/>
      <c r="BN41" s="992"/>
      <c r="BO41" s="992"/>
      <c r="BP41" s="992"/>
      <c r="BQ41" s="992"/>
      <c r="BR41" s="992"/>
      <c r="BS41" s="992"/>
      <c r="BT41" s="992"/>
      <c r="BU41" s="993"/>
      <c r="BV41" s="668"/>
      <c r="BW41" s="668"/>
      <c r="BX41" s="668"/>
      <c r="BY41" s="668"/>
      <c r="BZ41" s="668"/>
      <c r="CA41" s="668"/>
      <c r="CB41" s="668"/>
      <c r="CC41" s="668"/>
      <c r="CD41" s="668"/>
      <c r="CE41" s="668"/>
      <c r="CF41" s="668"/>
      <c r="CG41" s="668"/>
      <c r="CH41" s="668"/>
      <c r="CI41" s="668"/>
      <c r="CJ41" s="668"/>
      <c r="CK41" s="668"/>
      <c r="CL41" s="668"/>
      <c r="CM41" s="668"/>
      <c r="CN41" s="668"/>
      <c r="CO41" s="668"/>
      <c r="CP41" s="668"/>
      <c r="CQ41" s="668"/>
      <c r="CR41" s="668"/>
      <c r="CS41" s="668"/>
      <c r="CT41" s="668"/>
      <c r="CU41" s="668"/>
      <c r="CV41" s="668"/>
      <c r="CW41" s="668"/>
      <c r="CX41" s="668"/>
      <c r="CY41" s="668"/>
      <c r="CZ41" s="668"/>
      <c r="DA41" s="668"/>
      <c r="DB41" s="668"/>
      <c r="DC41" s="668"/>
      <c r="DD41" s="668"/>
      <c r="DE41" s="668"/>
      <c r="DF41" s="668"/>
      <c r="DG41" s="668"/>
      <c r="DH41" s="668"/>
      <c r="DI41" s="668"/>
      <c r="DJ41" s="668"/>
      <c r="DK41" s="668"/>
      <c r="DL41" s="668"/>
      <c r="DM41" s="668"/>
      <c r="DN41" s="668"/>
      <c r="DO41" s="668"/>
      <c r="DP41" s="668"/>
      <c r="DQ41" s="668"/>
    </row>
    <row r="42" spans="1:121" s="23" customFormat="1">
      <c r="A42" s="747" t="s">
        <v>361</v>
      </c>
      <c r="B42" s="747"/>
      <c r="C42" s="747"/>
      <c r="D42" s="747"/>
      <c r="E42" s="747"/>
      <c r="F42" s="747"/>
      <c r="G42" s="747"/>
      <c r="H42" s="747"/>
      <c r="I42" s="747"/>
      <c r="J42" s="22"/>
      <c r="K42" s="1014" t="s">
        <v>282</v>
      </c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  <c r="BF42" s="1015"/>
      <c r="BG42" s="22"/>
      <c r="BH42" s="992" t="s">
        <v>216</v>
      </c>
      <c r="BI42" s="992"/>
      <c r="BJ42" s="992"/>
      <c r="BK42" s="992"/>
      <c r="BL42" s="992"/>
      <c r="BM42" s="992"/>
      <c r="BN42" s="992"/>
      <c r="BO42" s="992"/>
      <c r="BP42" s="992"/>
      <c r="BQ42" s="992"/>
      <c r="BR42" s="992"/>
      <c r="BS42" s="992"/>
      <c r="BT42" s="992"/>
      <c r="BU42" s="993"/>
      <c r="BV42" s="668"/>
      <c r="BW42" s="668"/>
      <c r="BX42" s="668"/>
      <c r="BY42" s="668"/>
      <c r="BZ42" s="668"/>
      <c r="CA42" s="668"/>
      <c r="CB42" s="668"/>
      <c r="CC42" s="668"/>
      <c r="CD42" s="668"/>
      <c r="CE42" s="668"/>
      <c r="CF42" s="668"/>
      <c r="CG42" s="668"/>
      <c r="CH42" s="668"/>
      <c r="CI42" s="668"/>
      <c r="CJ42" s="668"/>
      <c r="CK42" s="668"/>
      <c r="CL42" s="668"/>
      <c r="CM42" s="668"/>
      <c r="CN42" s="668"/>
      <c r="CO42" s="668"/>
      <c r="CP42" s="668"/>
      <c r="CQ42" s="668"/>
      <c r="CR42" s="668"/>
      <c r="CS42" s="668"/>
      <c r="CT42" s="668"/>
      <c r="CU42" s="668"/>
      <c r="CV42" s="668"/>
      <c r="CW42" s="668"/>
      <c r="CX42" s="668"/>
      <c r="CY42" s="668"/>
      <c r="CZ42" s="668"/>
      <c r="DA42" s="668"/>
      <c r="DB42" s="668"/>
      <c r="DC42" s="668"/>
      <c r="DD42" s="668"/>
      <c r="DE42" s="668"/>
      <c r="DF42" s="668"/>
      <c r="DG42" s="668"/>
      <c r="DH42" s="668"/>
      <c r="DI42" s="668"/>
      <c r="DJ42" s="668"/>
      <c r="DK42" s="668"/>
      <c r="DL42" s="668"/>
      <c r="DM42" s="668"/>
      <c r="DN42" s="668"/>
      <c r="DO42" s="668"/>
      <c r="DP42" s="668"/>
      <c r="DQ42" s="668"/>
    </row>
    <row r="43" spans="1:121" s="36" customFormat="1" ht="14.25">
      <c r="A43" s="1017" t="s">
        <v>165</v>
      </c>
      <c r="B43" s="1017"/>
      <c r="C43" s="1017"/>
      <c r="D43" s="1017"/>
      <c r="E43" s="1017"/>
      <c r="F43" s="1017"/>
      <c r="G43" s="1017"/>
      <c r="H43" s="1017"/>
      <c r="I43" s="1017"/>
      <c r="J43" s="29"/>
      <c r="K43" s="1018" t="s">
        <v>362</v>
      </c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  <c r="X43" s="1018"/>
      <c r="Y43" s="1018"/>
      <c r="Z43" s="1018"/>
      <c r="AA43" s="1018"/>
      <c r="AB43" s="1018"/>
      <c r="AC43" s="1018"/>
      <c r="AD43" s="1018"/>
      <c r="AE43" s="1018"/>
      <c r="AF43" s="1018"/>
      <c r="AG43" s="1018"/>
      <c r="AH43" s="1018"/>
      <c r="AI43" s="1018"/>
      <c r="AJ43" s="1018"/>
      <c r="AK43" s="1018"/>
      <c r="AL43" s="1018"/>
      <c r="AM43" s="1018"/>
      <c r="AN43" s="1018"/>
      <c r="AO43" s="1018"/>
      <c r="AP43" s="1018"/>
      <c r="AQ43" s="1018"/>
      <c r="AR43" s="1018"/>
      <c r="AS43" s="1018"/>
      <c r="AT43" s="1018"/>
      <c r="AU43" s="1018"/>
      <c r="AV43" s="1018"/>
      <c r="AW43" s="1018"/>
      <c r="AX43" s="1018"/>
      <c r="AY43" s="1018"/>
      <c r="AZ43" s="1018"/>
      <c r="BA43" s="1018"/>
      <c r="BB43" s="1018"/>
      <c r="BC43" s="1018"/>
      <c r="BD43" s="1018"/>
      <c r="BE43" s="1018"/>
      <c r="BF43" s="1019"/>
      <c r="BG43" s="29"/>
      <c r="BH43" s="1008" t="s">
        <v>216</v>
      </c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9"/>
      <c r="BV43" s="1020">
        <f>BV44*BV35/100</f>
        <v>0</v>
      </c>
      <c r="BW43" s="1020"/>
      <c r="BX43" s="1020"/>
      <c r="BY43" s="1020"/>
      <c r="BZ43" s="1020"/>
      <c r="CA43" s="1020"/>
      <c r="CB43" s="1020"/>
      <c r="CC43" s="1020"/>
      <c r="CD43" s="1020"/>
      <c r="CE43" s="1020"/>
      <c r="CF43" s="1020"/>
      <c r="CG43" s="1020"/>
      <c r="CH43" s="1020"/>
      <c r="CI43" s="1020"/>
      <c r="CJ43" s="1020"/>
      <c r="CK43" s="1020"/>
      <c r="CL43" s="1020">
        <f>CL44*CL35/100</f>
        <v>0</v>
      </c>
      <c r="CM43" s="1020"/>
      <c r="CN43" s="1020"/>
      <c r="CO43" s="1020"/>
      <c r="CP43" s="1020"/>
      <c r="CQ43" s="1020"/>
      <c r="CR43" s="1020"/>
      <c r="CS43" s="1020"/>
      <c r="CT43" s="1020"/>
      <c r="CU43" s="1020"/>
      <c r="CV43" s="1020"/>
      <c r="CW43" s="1020"/>
      <c r="CX43" s="1020"/>
      <c r="CY43" s="1020"/>
      <c r="CZ43" s="1020"/>
      <c r="DA43" s="1020"/>
      <c r="DB43" s="1020">
        <f>DB44*DB35/100</f>
        <v>0</v>
      </c>
      <c r="DC43" s="1020"/>
      <c r="DD43" s="1020"/>
      <c r="DE43" s="1020"/>
      <c r="DF43" s="1020"/>
      <c r="DG43" s="1020"/>
      <c r="DH43" s="1020"/>
      <c r="DI43" s="1020"/>
      <c r="DJ43" s="1020"/>
      <c r="DK43" s="1020"/>
      <c r="DL43" s="1020"/>
      <c r="DM43" s="1020"/>
      <c r="DN43" s="1020"/>
      <c r="DO43" s="1020"/>
      <c r="DP43" s="1020"/>
      <c r="DQ43" s="1020"/>
    </row>
    <row r="44" spans="1:121" s="37" customFormat="1">
      <c r="A44" s="1010" t="s">
        <v>363</v>
      </c>
      <c r="B44" s="1010"/>
      <c r="C44" s="1010"/>
      <c r="D44" s="1010"/>
      <c r="E44" s="1010"/>
      <c r="F44" s="1010"/>
      <c r="G44" s="1010"/>
      <c r="H44" s="1010"/>
      <c r="I44" s="1010"/>
      <c r="J44" s="30"/>
      <c r="K44" s="1011" t="s">
        <v>364</v>
      </c>
      <c r="L44" s="1011"/>
      <c r="M44" s="1011"/>
      <c r="N44" s="1011"/>
      <c r="O44" s="1011"/>
      <c r="P44" s="1011"/>
      <c r="Q44" s="1011"/>
      <c r="R44" s="1011"/>
      <c r="S44" s="1011"/>
      <c r="T44" s="1011"/>
      <c r="U44" s="1011"/>
      <c r="V44" s="1011"/>
      <c r="W44" s="1011"/>
      <c r="X44" s="1011"/>
      <c r="Y44" s="1011"/>
      <c r="Z44" s="1011"/>
      <c r="AA44" s="1011"/>
      <c r="AB44" s="1011"/>
      <c r="AC44" s="1011"/>
      <c r="AD44" s="1011"/>
      <c r="AE44" s="1011"/>
      <c r="AF44" s="1011"/>
      <c r="AG44" s="1011"/>
      <c r="AH44" s="1011"/>
      <c r="AI44" s="1011"/>
      <c r="AJ44" s="1011"/>
      <c r="AK44" s="1011"/>
      <c r="AL44" s="1011"/>
      <c r="AM44" s="1011"/>
      <c r="AN44" s="1011"/>
      <c r="AO44" s="1011"/>
      <c r="AP44" s="1011"/>
      <c r="AQ44" s="1011"/>
      <c r="AR44" s="1011"/>
      <c r="AS44" s="1011"/>
      <c r="AT44" s="1011"/>
      <c r="AU44" s="1011"/>
      <c r="AV44" s="1011"/>
      <c r="AW44" s="1011"/>
      <c r="AX44" s="1011"/>
      <c r="AY44" s="1011"/>
      <c r="AZ44" s="1011"/>
      <c r="BA44" s="1011"/>
      <c r="BB44" s="1011"/>
      <c r="BC44" s="1011"/>
      <c r="BD44" s="1011"/>
      <c r="BE44" s="1011"/>
      <c r="BF44" s="1012"/>
      <c r="BG44" s="30"/>
      <c r="BH44" s="723" t="s">
        <v>147</v>
      </c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4"/>
      <c r="BV44" s="1006"/>
      <c r="BW44" s="1006"/>
      <c r="BX44" s="1006"/>
      <c r="BY44" s="1006"/>
      <c r="BZ44" s="1006"/>
      <c r="CA44" s="1006"/>
      <c r="CB44" s="1006"/>
      <c r="CC44" s="1006"/>
      <c r="CD44" s="1006"/>
      <c r="CE44" s="1006"/>
      <c r="CF44" s="1006"/>
      <c r="CG44" s="1006"/>
      <c r="CH44" s="1006"/>
      <c r="CI44" s="1006"/>
      <c r="CJ44" s="1006"/>
      <c r="CK44" s="1006"/>
      <c r="CL44" s="1006"/>
      <c r="CM44" s="1006"/>
      <c r="CN44" s="1006"/>
      <c r="CO44" s="1006"/>
      <c r="CP44" s="1006"/>
      <c r="CQ44" s="1006"/>
      <c r="CR44" s="1006"/>
      <c r="CS44" s="1006"/>
      <c r="CT44" s="1006"/>
      <c r="CU44" s="1006"/>
      <c r="CV44" s="1006"/>
      <c r="CW44" s="1006"/>
      <c r="CX44" s="1006"/>
      <c r="CY44" s="1006"/>
      <c r="CZ44" s="1006"/>
      <c r="DA44" s="1006"/>
      <c r="DB44" s="1006"/>
      <c r="DC44" s="1006"/>
      <c r="DD44" s="1006"/>
      <c r="DE44" s="1006"/>
      <c r="DF44" s="1006"/>
      <c r="DG44" s="1006"/>
      <c r="DH44" s="1006"/>
      <c r="DI44" s="1006"/>
      <c r="DJ44" s="1006"/>
      <c r="DK44" s="1006"/>
      <c r="DL44" s="1006"/>
      <c r="DM44" s="1006"/>
      <c r="DN44" s="1006"/>
      <c r="DO44" s="1006"/>
      <c r="DP44" s="1006"/>
      <c r="DQ44" s="1006"/>
    </row>
    <row r="45" spans="1:121" s="23" customFormat="1" ht="3" customHeight="1">
      <c r="A45" s="38"/>
      <c r="B45" s="38"/>
      <c r="C45" s="38"/>
      <c r="D45" s="38"/>
      <c r="E45" s="38"/>
      <c r="F45" s="38"/>
      <c r="G45" s="38"/>
      <c r="H45" s="38"/>
      <c r="I45" s="38"/>
      <c r="J45" s="39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</row>
    <row r="46" spans="1:121" s="6" customFormat="1" ht="50.25" customHeight="1">
      <c r="A46" s="1013" t="s">
        <v>365</v>
      </c>
      <c r="B46" s="1013"/>
      <c r="C46" s="1013"/>
      <c r="D46" s="1013"/>
      <c r="E46" s="1013"/>
      <c r="F46" s="1013"/>
      <c r="G46" s="1013"/>
      <c r="H46" s="1013"/>
      <c r="I46" s="1013"/>
      <c r="J46" s="1013"/>
      <c r="K46" s="1013"/>
      <c r="L46" s="1013"/>
      <c r="M46" s="1013"/>
      <c r="N46" s="1013"/>
      <c r="O46" s="1013"/>
      <c r="P46" s="1013"/>
      <c r="Q46" s="1013"/>
      <c r="R46" s="1013"/>
      <c r="S46" s="1013"/>
      <c r="T46" s="1013"/>
      <c r="U46" s="1013"/>
      <c r="V46" s="1013"/>
      <c r="W46" s="1013"/>
      <c r="X46" s="1013"/>
      <c r="Y46" s="1013"/>
      <c r="Z46" s="1013"/>
      <c r="AA46" s="1013"/>
      <c r="AB46" s="1013"/>
      <c r="AC46" s="1013"/>
      <c r="AD46" s="1013"/>
      <c r="AE46" s="1013"/>
      <c r="AF46" s="1013"/>
      <c r="AG46" s="1013"/>
      <c r="AH46" s="1013"/>
      <c r="AI46" s="1013"/>
      <c r="AJ46" s="1013"/>
      <c r="AK46" s="1013"/>
      <c r="AL46" s="1013"/>
      <c r="AM46" s="1013"/>
      <c r="AN46" s="1013"/>
      <c r="AO46" s="1013"/>
      <c r="AP46" s="1013"/>
      <c r="AQ46" s="1013"/>
      <c r="AR46" s="1013"/>
      <c r="AS46" s="1013"/>
      <c r="AT46" s="1013"/>
      <c r="AU46" s="1013"/>
      <c r="AV46" s="1013"/>
      <c r="AW46" s="1013"/>
      <c r="AX46" s="1013"/>
      <c r="AY46" s="1013"/>
      <c r="AZ46" s="1013"/>
      <c r="BA46" s="1013"/>
      <c r="BB46" s="1013"/>
      <c r="BC46" s="1013"/>
      <c r="BD46" s="1013"/>
      <c r="BE46" s="1013"/>
      <c r="BF46" s="1013"/>
      <c r="BG46" s="1013"/>
      <c r="BH46" s="1013"/>
      <c r="BI46" s="1013"/>
      <c r="BJ46" s="1013"/>
      <c r="BK46" s="1013"/>
      <c r="BL46" s="1013"/>
      <c r="BM46" s="1013"/>
      <c r="BN46" s="1013"/>
      <c r="BO46" s="1013"/>
      <c r="BP46" s="1013"/>
      <c r="BQ46" s="1013"/>
      <c r="BR46" s="1013"/>
      <c r="BS46" s="1013"/>
      <c r="BT46" s="1013"/>
      <c r="BU46" s="1013"/>
      <c r="BV46" s="1013"/>
      <c r="BW46" s="1013"/>
      <c r="BX46" s="1013"/>
      <c r="BY46" s="1013"/>
      <c r="BZ46" s="1013"/>
      <c r="CA46" s="1013"/>
      <c r="CB46" s="1013"/>
      <c r="CC46" s="1013"/>
      <c r="CD46" s="1013"/>
      <c r="CE46" s="1013"/>
      <c r="CF46" s="1013"/>
      <c r="CG46" s="1013"/>
      <c r="CH46" s="1013"/>
      <c r="CI46" s="1013"/>
      <c r="CJ46" s="1013"/>
      <c r="CK46" s="1013"/>
      <c r="CL46" s="1013"/>
      <c r="CM46" s="1013"/>
      <c r="CN46" s="1013"/>
      <c r="CO46" s="1013"/>
      <c r="CP46" s="1013"/>
      <c r="CQ46" s="1013"/>
      <c r="CR46" s="1013"/>
      <c r="CS46" s="1013"/>
      <c r="CT46" s="1013"/>
      <c r="CU46" s="1013"/>
      <c r="CV46" s="1013"/>
      <c r="CW46" s="1013"/>
      <c r="CX46" s="1013"/>
      <c r="CY46" s="1013"/>
      <c r="CZ46" s="1013"/>
      <c r="DA46" s="1013"/>
      <c r="DB46" s="1013"/>
      <c r="DC46" s="1013"/>
      <c r="DD46" s="1013"/>
      <c r="DE46" s="1013"/>
      <c r="DF46" s="1013"/>
      <c r="DG46" s="1013"/>
      <c r="DH46" s="1013"/>
      <c r="DI46" s="1013"/>
      <c r="DJ46" s="1013"/>
      <c r="DK46" s="1013"/>
      <c r="DL46" s="1013"/>
      <c r="DM46" s="1013"/>
      <c r="DN46" s="1013"/>
      <c r="DO46" s="1013"/>
      <c r="DP46" s="1013"/>
      <c r="DQ46" s="1013"/>
    </row>
    <row r="48" spans="1:121" s="13" customFormat="1">
      <c r="E48" s="13" t="s">
        <v>109</v>
      </c>
    </row>
    <row r="49" spans="5:121" s="16" customFormat="1" ht="57.75" customHeight="1">
      <c r="E49" s="16" t="s">
        <v>110</v>
      </c>
      <c r="H49" s="685" t="s">
        <v>366</v>
      </c>
      <c r="I49" s="685"/>
      <c r="J49" s="685"/>
      <c r="K49" s="685"/>
      <c r="L49" s="685"/>
      <c r="M49" s="685"/>
      <c r="N49" s="685"/>
      <c r="O49" s="685"/>
      <c r="P49" s="685"/>
      <c r="Q49" s="685"/>
      <c r="R49" s="685"/>
      <c r="S49" s="685"/>
      <c r="T49" s="685"/>
      <c r="U49" s="685"/>
      <c r="V49" s="685"/>
      <c r="W49" s="685"/>
      <c r="X49" s="685"/>
      <c r="Y49" s="685"/>
      <c r="Z49" s="685"/>
      <c r="AA49" s="685"/>
      <c r="AB49" s="685"/>
      <c r="AC49" s="685"/>
      <c r="AD49" s="685"/>
      <c r="AE49" s="685"/>
      <c r="AF49" s="685"/>
      <c r="AG49" s="685"/>
      <c r="AH49" s="685"/>
      <c r="AI49" s="685"/>
      <c r="AJ49" s="685"/>
      <c r="AK49" s="685"/>
      <c r="AL49" s="685"/>
      <c r="AM49" s="685"/>
      <c r="AN49" s="685"/>
      <c r="AO49" s="685"/>
      <c r="AP49" s="685"/>
      <c r="AQ49" s="685"/>
      <c r="AR49" s="685"/>
      <c r="AS49" s="685"/>
      <c r="AT49" s="685"/>
      <c r="AU49" s="685"/>
      <c r="AV49" s="685"/>
      <c r="AW49" s="685"/>
      <c r="AX49" s="685"/>
      <c r="AY49" s="685"/>
      <c r="AZ49" s="685"/>
      <c r="BA49" s="685"/>
      <c r="BB49" s="685"/>
      <c r="BC49" s="685"/>
      <c r="BD49" s="685"/>
      <c r="BE49" s="685"/>
      <c r="BF49" s="685"/>
      <c r="BG49" s="685"/>
      <c r="BH49" s="685"/>
      <c r="BI49" s="685"/>
      <c r="BJ49" s="685"/>
      <c r="BK49" s="685"/>
      <c r="BL49" s="685"/>
      <c r="BM49" s="685"/>
      <c r="BN49" s="685"/>
      <c r="BO49" s="685"/>
      <c r="BP49" s="685"/>
      <c r="BQ49" s="685"/>
      <c r="BR49" s="685"/>
      <c r="BS49" s="685"/>
      <c r="BT49" s="685"/>
      <c r="BU49" s="685"/>
      <c r="BV49" s="685"/>
      <c r="BW49" s="685"/>
      <c r="BX49" s="685"/>
      <c r="BY49" s="685"/>
      <c r="BZ49" s="685"/>
      <c r="CA49" s="685"/>
      <c r="CB49" s="685"/>
      <c r="CC49" s="685"/>
      <c r="CD49" s="685"/>
      <c r="CE49" s="685"/>
      <c r="CF49" s="685"/>
      <c r="CG49" s="685"/>
      <c r="CH49" s="685"/>
      <c r="CI49" s="685"/>
      <c r="CJ49" s="685"/>
      <c r="CK49" s="685"/>
      <c r="CL49" s="685"/>
      <c r="CM49" s="685"/>
      <c r="CN49" s="685"/>
      <c r="CO49" s="685"/>
      <c r="CP49" s="685"/>
      <c r="CQ49" s="685"/>
      <c r="CR49" s="685"/>
      <c r="CS49" s="685"/>
      <c r="CT49" s="685"/>
      <c r="CU49" s="685"/>
      <c r="CV49" s="685"/>
      <c r="CW49" s="685"/>
      <c r="CX49" s="685"/>
      <c r="CY49" s="685"/>
      <c r="CZ49" s="685"/>
      <c r="DA49" s="685"/>
      <c r="DB49" s="685"/>
      <c r="DC49" s="685"/>
      <c r="DD49" s="685"/>
      <c r="DE49" s="685"/>
      <c r="DF49" s="685"/>
      <c r="DG49" s="685"/>
      <c r="DH49" s="685"/>
      <c r="DI49" s="685"/>
      <c r="DJ49" s="685"/>
      <c r="DK49" s="685"/>
      <c r="DL49" s="685"/>
      <c r="DM49" s="685"/>
      <c r="DN49" s="685"/>
      <c r="DO49" s="685"/>
      <c r="DP49" s="685"/>
      <c r="DQ49" s="685"/>
    </row>
    <row r="50" spans="5:121" s="16" customFormat="1" ht="75" customHeight="1">
      <c r="E50" s="16" t="s">
        <v>112</v>
      </c>
      <c r="H50" s="685" t="s">
        <v>367</v>
      </c>
      <c r="I50" s="685"/>
      <c r="J50" s="685"/>
      <c r="K50" s="685"/>
      <c r="L50" s="685"/>
      <c r="M50" s="685"/>
      <c r="N50" s="685"/>
      <c r="O50" s="685"/>
      <c r="P50" s="685"/>
      <c r="Q50" s="685"/>
      <c r="R50" s="685"/>
      <c r="S50" s="685"/>
      <c r="T50" s="685"/>
      <c r="U50" s="685"/>
      <c r="V50" s="685"/>
      <c r="W50" s="685"/>
      <c r="X50" s="685"/>
      <c r="Y50" s="685"/>
      <c r="Z50" s="685"/>
      <c r="AA50" s="685"/>
      <c r="AB50" s="685"/>
      <c r="AC50" s="685"/>
      <c r="AD50" s="685"/>
      <c r="AE50" s="685"/>
      <c r="AF50" s="685"/>
      <c r="AG50" s="685"/>
      <c r="AH50" s="685"/>
      <c r="AI50" s="685"/>
      <c r="AJ50" s="685"/>
      <c r="AK50" s="685"/>
      <c r="AL50" s="685"/>
      <c r="AM50" s="685"/>
      <c r="AN50" s="685"/>
      <c r="AO50" s="685"/>
      <c r="AP50" s="685"/>
      <c r="AQ50" s="685"/>
      <c r="AR50" s="685"/>
      <c r="AS50" s="685"/>
      <c r="AT50" s="685"/>
      <c r="AU50" s="685"/>
      <c r="AV50" s="685"/>
      <c r="AW50" s="685"/>
      <c r="AX50" s="685"/>
      <c r="AY50" s="685"/>
      <c r="AZ50" s="685"/>
      <c r="BA50" s="685"/>
      <c r="BB50" s="685"/>
      <c r="BC50" s="685"/>
      <c r="BD50" s="685"/>
      <c r="BE50" s="685"/>
      <c r="BF50" s="685"/>
      <c r="BG50" s="685"/>
      <c r="BH50" s="685"/>
      <c r="BI50" s="685"/>
      <c r="BJ50" s="685"/>
      <c r="BK50" s="685"/>
      <c r="BL50" s="685"/>
      <c r="BM50" s="685"/>
      <c r="BN50" s="685"/>
      <c r="BO50" s="685"/>
      <c r="BP50" s="685"/>
      <c r="BQ50" s="685"/>
      <c r="BR50" s="685"/>
      <c r="BS50" s="685"/>
      <c r="BT50" s="685"/>
      <c r="BU50" s="685"/>
      <c r="BV50" s="685"/>
      <c r="BW50" s="685"/>
      <c r="BX50" s="685"/>
      <c r="BY50" s="685"/>
      <c r="BZ50" s="685"/>
      <c r="CA50" s="685"/>
      <c r="CB50" s="685"/>
      <c r="CC50" s="685"/>
      <c r="CD50" s="685"/>
      <c r="CE50" s="685"/>
      <c r="CF50" s="685"/>
      <c r="CG50" s="685"/>
      <c r="CH50" s="685"/>
      <c r="CI50" s="685"/>
      <c r="CJ50" s="685"/>
      <c r="CK50" s="685"/>
      <c r="CL50" s="685"/>
      <c r="CM50" s="685"/>
      <c r="CN50" s="685"/>
      <c r="CO50" s="685"/>
      <c r="CP50" s="685"/>
      <c r="CQ50" s="685"/>
      <c r="CR50" s="685"/>
      <c r="CS50" s="685"/>
      <c r="CT50" s="685"/>
      <c r="CU50" s="685"/>
      <c r="CV50" s="685"/>
      <c r="CW50" s="685"/>
      <c r="CX50" s="685"/>
      <c r="CY50" s="685"/>
      <c r="CZ50" s="685"/>
      <c r="DA50" s="685"/>
      <c r="DB50" s="685"/>
      <c r="DC50" s="685"/>
      <c r="DD50" s="685"/>
      <c r="DE50" s="685"/>
      <c r="DF50" s="685"/>
      <c r="DG50" s="685"/>
      <c r="DH50" s="685"/>
      <c r="DI50" s="685"/>
      <c r="DJ50" s="685"/>
      <c r="DK50" s="685"/>
      <c r="DL50" s="685"/>
      <c r="DM50" s="685"/>
      <c r="DN50" s="685"/>
      <c r="DO50" s="685"/>
      <c r="DP50" s="685"/>
      <c r="DQ50" s="685"/>
    </row>
    <row r="51" spans="5:121" s="42" customFormat="1" ht="3" customHeight="1"/>
  </sheetData>
  <mergeCells count="244">
    <mergeCell ref="A3:DQ3"/>
    <mergeCell ref="A5:I5"/>
    <mergeCell ref="J5:BF5"/>
    <mergeCell ref="BG5:BU5"/>
    <mergeCell ref="CL5:DA5"/>
    <mergeCell ref="DB5:DQ5"/>
    <mergeCell ref="A6:I6"/>
    <mergeCell ref="J6:BF6"/>
    <mergeCell ref="BG6:BU6"/>
    <mergeCell ref="CL6:DA6"/>
    <mergeCell ref="DB6:DQ6"/>
    <mergeCell ref="A7:I7"/>
    <mergeCell ref="K7:BF7"/>
    <mergeCell ref="BH7:BU7"/>
    <mergeCell ref="CL7:DA7"/>
    <mergeCell ref="DB7:DQ7"/>
    <mergeCell ref="A8:I8"/>
    <mergeCell ref="K8:BF8"/>
    <mergeCell ref="BH8:BU8"/>
    <mergeCell ref="CL8:DA8"/>
    <mergeCell ref="DB8:DQ8"/>
    <mergeCell ref="A9:I9"/>
    <mergeCell ref="K9:BF9"/>
    <mergeCell ref="BH9:BU9"/>
    <mergeCell ref="CL9:DA9"/>
    <mergeCell ref="DB9:DQ9"/>
    <mergeCell ref="A10:I10"/>
    <mergeCell ref="K10:BF10"/>
    <mergeCell ref="BH10:BU10"/>
    <mergeCell ref="CL10:DA10"/>
    <mergeCell ref="DB10:DQ10"/>
    <mergeCell ref="A11:I11"/>
    <mergeCell ref="K11:BF11"/>
    <mergeCell ref="BH11:BU11"/>
    <mergeCell ref="CL11:DA11"/>
    <mergeCell ref="DB11:DQ11"/>
    <mergeCell ref="A12:I12"/>
    <mergeCell ref="K12:BF12"/>
    <mergeCell ref="BH12:BU12"/>
    <mergeCell ref="CL12:DA12"/>
    <mergeCell ref="DB12:DQ12"/>
    <mergeCell ref="A13:I13"/>
    <mergeCell ref="K13:BF13"/>
    <mergeCell ref="BH13:BU13"/>
    <mergeCell ref="CL13:DA13"/>
    <mergeCell ref="DB13:DQ13"/>
    <mergeCell ref="A14:I14"/>
    <mergeCell ref="K14:BF14"/>
    <mergeCell ref="BH14:BU14"/>
    <mergeCell ref="CL14:DA14"/>
    <mergeCell ref="DB14:DQ14"/>
    <mergeCell ref="BV13:CK13"/>
    <mergeCell ref="BV14:CK14"/>
    <mergeCell ref="A15:I15"/>
    <mergeCell ref="K15:BF15"/>
    <mergeCell ref="BH15:BU15"/>
    <mergeCell ref="CL15:DA15"/>
    <mergeCell ref="DB15:DQ15"/>
    <mergeCell ref="A16:I16"/>
    <mergeCell ref="K16:BF16"/>
    <mergeCell ref="BH16:BU16"/>
    <mergeCell ref="CL16:DA16"/>
    <mergeCell ref="DB16:DQ16"/>
    <mergeCell ref="BV15:CK15"/>
    <mergeCell ref="BV16:CK16"/>
    <mergeCell ref="A17:I17"/>
    <mergeCell ref="K17:BF17"/>
    <mergeCell ref="BH17:BU17"/>
    <mergeCell ref="CL17:DA17"/>
    <mergeCell ref="DB17:DQ17"/>
    <mergeCell ref="A18:I18"/>
    <mergeCell ref="K18:BF18"/>
    <mergeCell ref="BH18:BU18"/>
    <mergeCell ref="CL18:DA18"/>
    <mergeCell ref="DB18:DQ18"/>
    <mergeCell ref="BV17:CK17"/>
    <mergeCell ref="BV18:CK18"/>
    <mergeCell ref="A19:I19"/>
    <mergeCell ref="K19:BF19"/>
    <mergeCell ref="BH19:BU19"/>
    <mergeCell ref="CL19:DA19"/>
    <mergeCell ref="DB19:DQ19"/>
    <mergeCell ref="A20:I20"/>
    <mergeCell ref="K20:BF20"/>
    <mergeCell ref="BH20:BU20"/>
    <mergeCell ref="CL20:DA20"/>
    <mergeCell ref="DB20:DQ20"/>
    <mergeCell ref="BV19:CK19"/>
    <mergeCell ref="BV20:CK20"/>
    <mergeCell ref="A21:I21"/>
    <mergeCell ref="K21:BF21"/>
    <mergeCell ref="BH21:BU21"/>
    <mergeCell ref="CL21:DA21"/>
    <mergeCell ref="DB21:DQ21"/>
    <mergeCell ref="A22:I22"/>
    <mergeCell ref="K22:BF22"/>
    <mergeCell ref="BH22:BU22"/>
    <mergeCell ref="CL22:DA22"/>
    <mergeCell ref="DB22:DQ22"/>
    <mergeCell ref="BV21:CK21"/>
    <mergeCell ref="BV22:CK22"/>
    <mergeCell ref="A23:I23"/>
    <mergeCell ref="K23:BF23"/>
    <mergeCell ref="BH23:BU23"/>
    <mergeCell ref="CL23:DA23"/>
    <mergeCell ref="DB23:DQ23"/>
    <mergeCell ref="A24:I24"/>
    <mergeCell ref="K24:BF24"/>
    <mergeCell ref="BH24:BU24"/>
    <mergeCell ref="CL24:DA24"/>
    <mergeCell ref="DB24:DQ24"/>
    <mergeCell ref="BV23:CK23"/>
    <mergeCell ref="BV24:CK24"/>
    <mergeCell ref="A25:I25"/>
    <mergeCell ref="K25:BF25"/>
    <mergeCell ref="BH25:BU25"/>
    <mergeCell ref="CL25:DA25"/>
    <mergeCell ref="DB25:DQ25"/>
    <mergeCell ref="A26:I26"/>
    <mergeCell ref="K26:BF26"/>
    <mergeCell ref="BH26:BU26"/>
    <mergeCell ref="CL26:DA26"/>
    <mergeCell ref="DB26:DQ26"/>
    <mergeCell ref="A27:I27"/>
    <mergeCell ref="K27:BF27"/>
    <mergeCell ref="BH27:BU27"/>
    <mergeCell ref="CL27:DA27"/>
    <mergeCell ref="DB27:DQ27"/>
    <mergeCell ref="A28:I28"/>
    <mergeCell ref="K28:BF28"/>
    <mergeCell ref="BH28:BU28"/>
    <mergeCell ref="CL28:DA28"/>
    <mergeCell ref="DB28:DQ28"/>
    <mergeCell ref="A29:I29"/>
    <mergeCell ref="K29:BF29"/>
    <mergeCell ref="BH29:BU29"/>
    <mergeCell ref="CL29:DA29"/>
    <mergeCell ref="DB29:DQ29"/>
    <mergeCell ref="A30:I30"/>
    <mergeCell ref="K30:BF30"/>
    <mergeCell ref="BH30:BU30"/>
    <mergeCell ref="CL30:DA30"/>
    <mergeCell ref="DB30:DQ30"/>
    <mergeCell ref="A31:I31"/>
    <mergeCell ref="K31:BF31"/>
    <mergeCell ref="BH31:BU31"/>
    <mergeCell ref="CL31:DA31"/>
    <mergeCell ref="DB31:DQ31"/>
    <mergeCell ref="A32:I32"/>
    <mergeCell ref="K32:BF32"/>
    <mergeCell ref="BH32:BU32"/>
    <mergeCell ref="CL32:DA32"/>
    <mergeCell ref="DB32:DQ32"/>
    <mergeCell ref="A33:I33"/>
    <mergeCell ref="K33:BF33"/>
    <mergeCell ref="BH33:BU33"/>
    <mergeCell ref="CL33:DA33"/>
    <mergeCell ref="DB33:DQ33"/>
    <mergeCell ref="A34:I34"/>
    <mergeCell ref="K34:BF34"/>
    <mergeCell ref="BH34:BU34"/>
    <mergeCell ref="CL34:DA34"/>
    <mergeCell ref="DB34:DQ34"/>
    <mergeCell ref="A35:I35"/>
    <mergeCell ref="K35:BF35"/>
    <mergeCell ref="BH35:BU35"/>
    <mergeCell ref="CL35:DA35"/>
    <mergeCell ref="DB35:DQ35"/>
    <mergeCell ref="A36:I36"/>
    <mergeCell ref="K36:BF36"/>
    <mergeCell ref="BH36:BU36"/>
    <mergeCell ref="CL36:DA36"/>
    <mergeCell ref="DB36:DQ36"/>
    <mergeCell ref="A37:I37"/>
    <mergeCell ref="K37:BF37"/>
    <mergeCell ref="BH37:BU37"/>
    <mergeCell ref="CL37:DA37"/>
    <mergeCell ref="DB37:DQ37"/>
    <mergeCell ref="A38:I38"/>
    <mergeCell ref="K38:BF38"/>
    <mergeCell ref="BH38:BU38"/>
    <mergeCell ref="CL38:DA38"/>
    <mergeCell ref="DB38:DQ38"/>
    <mergeCell ref="A39:I39"/>
    <mergeCell ref="K39:BF39"/>
    <mergeCell ref="BH39:BU39"/>
    <mergeCell ref="CL39:DA39"/>
    <mergeCell ref="DB39:DQ39"/>
    <mergeCell ref="BH42:BU42"/>
    <mergeCell ref="CL42:DA42"/>
    <mergeCell ref="DB42:DQ42"/>
    <mergeCell ref="A43:I43"/>
    <mergeCell ref="K43:BF43"/>
    <mergeCell ref="BH43:BU43"/>
    <mergeCell ref="CL43:DA43"/>
    <mergeCell ref="DB43:DQ43"/>
    <mergeCell ref="A40:I40"/>
    <mergeCell ref="K40:BF40"/>
    <mergeCell ref="BH40:BU40"/>
    <mergeCell ref="CL40:DA40"/>
    <mergeCell ref="DB40:DQ40"/>
    <mergeCell ref="A41:I41"/>
    <mergeCell ref="K41:BF41"/>
    <mergeCell ref="BH41:BU41"/>
    <mergeCell ref="CL41:DA41"/>
    <mergeCell ref="DB41:DQ41"/>
    <mergeCell ref="BV43:CK43"/>
    <mergeCell ref="H49:DQ49"/>
    <mergeCell ref="H50:DQ50"/>
    <mergeCell ref="BV5:CK5"/>
    <mergeCell ref="BV6:CK6"/>
    <mergeCell ref="BV7:CK7"/>
    <mergeCell ref="BV8:CK8"/>
    <mergeCell ref="BV9:CK9"/>
    <mergeCell ref="BV10:CK10"/>
    <mergeCell ref="BV11:CK11"/>
    <mergeCell ref="BV12:CK12"/>
    <mergeCell ref="A44:I44"/>
    <mergeCell ref="K44:BF44"/>
    <mergeCell ref="BH44:BU44"/>
    <mergeCell ref="CL44:DA44"/>
    <mergeCell ref="DB44:DQ44"/>
    <mergeCell ref="A46:DQ46"/>
    <mergeCell ref="A42:I42"/>
    <mergeCell ref="K42:BF42"/>
    <mergeCell ref="BV25:CK25"/>
    <mergeCell ref="BV26:CK26"/>
    <mergeCell ref="BV27:CK27"/>
    <mergeCell ref="BV28:CK28"/>
    <mergeCell ref="BV29:CK29"/>
    <mergeCell ref="BV30:CK30"/>
    <mergeCell ref="BV44:CK44"/>
    <mergeCell ref="BV37:CK37"/>
    <mergeCell ref="BV38:CK38"/>
    <mergeCell ref="BV39:CK39"/>
    <mergeCell ref="BV40:CK40"/>
    <mergeCell ref="BV41:CK41"/>
    <mergeCell ref="BV42:CK42"/>
    <mergeCell ref="BV31:CK31"/>
    <mergeCell ref="BV32:CK32"/>
    <mergeCell ref="BV33:CK33"/>
    <mergeCell ref="BV34:CK34"/>
    <mergeCell ref="BV35:CK35"/>
    <mergeCell ref="BV36:CK36"/>
  </mergeCells>
  <pageMargins left="0.78740157480314965" right="0.51181102362204722" top="0.59055118110236227" bottom="0.39370078740157483" header="0.19685039370078741" footer="0.19685039370078741"/>
  <pageSetup paperSize="9" scale="77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4" max="10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3" tint="0.39997558519241921"/>
    <pageSetUpPr fitToPage="1"/>
  </sheetPr>
  <dimension ref="A1:CU42"/>
  <sheetViews>
    <sheetView view="pageBreakPreview" zoomScaleSheetLayoutView="100" workbookViewId="0">
      <pane xSplit="43" ySplit="6" topLeftCell="AR7" activePane="bottomRight" state="frozen"/>
      <selection pane="topRight" activeCell="AR1" sqref="AR1"/>
      <selection pane="bottomLeft" activeCell="A9" sqref="A9"/>
      <selection pane="bottomRight" sqref="A1:XFD1048576"/>
    </sheetView>
  </sheetViews>
  <sheetFormatPr defaultColWidth="0.85546875" defaultRowHeight="12" customHeight="1"/>
  <cols>
    <col min="1" max="33" width="0.85546875" style="13"/>
    <col min="34" max="38" width="4" style="13" customWidth="1"/>
    <col min="39" max="42" width="0.85546875" style="13"/>
    <col min="43" max="43" width="1" style="13" customWidth="1"/>
    <col min="44" max="55" width="0.85546875" style="13"/>
    <col min="56" max="56" width="4.5703125" style="13" customWidth="1"/>
    <col min="57" max="57" width="2" style="13" hidden="1" customWidth="1"/>
    <col min="58" max="68" width="0.85546875" style="13"/>
    <col min="69" max="69" width="4" style="13" customWidth="1"/>
    <col min="70" max="70" width="0.85546875" style="13" hidden="1" customWidth="1"/>
    <col min="71" max="71" width="0.42578125" style="13" customWidth="1"/>
    <col min="72" max="82" width="0.85546875" style="13"/>
    <col min="83" max="83" width="0.140625" style="13" customWidth="1"/>
    <col min="84" max="84" width="0.85546875" style="13" hidden="1" customWidth="1"/>
    <col min="85" max="85" width="4.140625" style="13" customWidth="1"/>
    <col min="86" max="98" width="0.85546875" style="13"/>
    <col min="99" max="99" width="4.28515625" style="13" customWidth="1"/>
    <col min="100" max="16384" width="0.85546875" style="13"/>
  </cols>
  <sheetData>
    <row r="1" spans="1:99" s="11" customFormat="1"/>
    <row r="2" spans="1:99" ht="12.95" customHeight="1">
      <c r="A2" s="777" t="s">
        <v>1340</v>
      </c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7"/>
      <c r="V2" s="777"/>
      <c r="W2" s="777"/>
      <c r="X2" s="777"/>
      <c r="Y2" s="777"/>
      <c r="Z2" s="777"/>
      <c r="AA2" s="777"/>
      <c r="AB2" s="777"/>
      <c r="AC2" s="777"/>
      <c r="AD2" s="777"/>
      <c r="AE2" s="777"/>
      <c r="AF2" s="777"/>
      <c r="AG2" s="777"/>
      <c r="AH2" s="777"/>
      <c r="AI2" s="777"/>
      <c r="AJ2" s="777"/>
      <c r="AK2" s="777"/>
      <c r="AL2" s="777"/>
      <c r="AM2" s="777"/>
      <c r="AN2" s="777"/>
      <c r="AO2" s="777"/>
      <c r="AP2" s="777"/>
      <c r="AQ2" s="777"/>
      <c r="AR2" s="777"/>
      <c r="AS2" s="777"/>
      <c r="AT2" s="777"/>
      <c r="AU2" s="777"/>
      <c r="AV2" s="777"/>
      <c r="AW2" s="777"/>
      <c r="AX2" s="777"/>
      <c r="AY2" s="777"/>
      <c r="AZ2" s="777"/>
      <c r="BA2" s="777"/>
      <c r="BB2" s="777"/>
      <c r="BC2" s="777"/>
      <c r="BD2" s="777"/>
      <c r="BE2" s="777"/>
      <c r="BF2" s="777"/>
      <c r="BG2" s="777"/>
      <c r="BH2" s="777"/>
      <c r="BI2" s="777"/>
      <c r="BJ2" s="777"/>
      <c r="BK2" s="777"/>
      <c r="BL2" s="777"/>
      <c r="BM2" s="777"/>
      <c r="BN2" s="777"/>
      <c r="BO2" s="777"/>
      <c r="BP2" s="777"/>
      <c r="BQ2" s="777"/>
      <c r="BR2" s="777"/>
      <c r="BS2" s="777"/>
      <c r="BT2" s="777"/>
      <c r="BU2" s="777"/>
      <c r="BV2" s="777"/>
      <c r="BW2" s="777"/>
      <c r="BX2" s="777"/>
      <c r="BY2" s="777"/>
      <c r="BZ2" s="777"/>
      <c r="CA2" s="777"/>
      <c r="CB2" s="777"/>
      <c r="CC2" s="777"/>
      <c r="CD2" s="777"/>
      <c r="CE2" s="777"/>
      <c r="CF2" s="777"/>
      <c r="CG2" s="777"/>
      <c r="CH2" s="777"/>
      <c r="CI2" s="777"/>
      <c r="CJ2" s="777"/>
      <c r="CK2" s="777"/>
      <c r="CL2" s="777"/>
      <c r="CM2" s="777"/>
      <c r="CN2" s="777"/>
      <c r="CO2" s="777"/>
      <c r="CP2" s="777"/>
      <c r="CQ2" s="777"/>
      <c r="CR2" s="777"/>
      <c r="CS2" s="777"/>
      <c r="CT2" s="777"/>
      <c r="CU2" s="777"/>
    </row>
    <row r="3" spans="1:99" s="32" customFormat="1" ht="15" customHeight="1">
      <c r="CJ3" s="32" t="s">
        <v>663</v>
      </c>
    </row>
    <row r="4" spans="1:99" s="32" customFormat="1" ht="14.1" customHeight="1">
      <c r="A4" s="672" t="s">
        <v>301</v>
      </c>
      <c r="B4" s="673"/>
      <c r="C4" s="673"/>
      <c r="D4" s="673"/>
      <c r="E4" s="673"/>
      <c r="F4" s="673"/>
      <c r="G4" s="673"/>
      <c r="H4" s="674"/>
      <c r="I4" s="672" t="s">
        <v>618</v>
      </c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3"/>
      <c r="U4" s="673"/>
      <c r="V4" s="673"/>
      <c r="W4" s="673"/>
      <c r="X4" s="673"/>
      <c r="Y4" s="673"/>
      <c r="Z4" s="673"/>
      <c r="AA4" s="673"/>
      <c r="AB4" s="673"/>
      <c r="AC4" s="673"/>
      <c r="AD4" s="673"/>
      <c r="AE4" s="673"/>
      <c r="AF4" s="673"/>
      <c r="AG4" s="673"/>
      <c r="AH4" s="673"/>
      <c r="AI4" s="673"/>
      <c r="AJ4" s="673"/>
      <c r="AK4" s="673"/>
      <c r="AL4" s="673"/>
      <c r="AM4" s="673"/>
      <c r="AN4" s="673"/>
      <c r="AO4" s="673"/>
      <c r="AP4" s="673"/>
      <c r="AQ4" s="674"/>
      <c r="AR4" s="667" t="s">
        <v>1388</v>
      </c>
      <c r="AS4" s="667"/>
      <c r="AT4" s="667"/>
      <c r="AU4" s="667"/>
      <c r="AV4" s="667"/>
      <c r="AW4" s="667"/>
      <c r="AX4" s="667"/>
      <c r="AY4" s="667"/>
      <c r="AZ4" s="667"/>
      <c r="BA4" s="667"/>
      <c r="BB4" s="667"/>
      <c r="BC4" s="667"/>
      <c r="BD4" s="667"/>
      <c r="BE4" s="667"/>
      <c r="BF4" s="823" t="s">
        <v>1389</v>
      </c>
      <c r="BG4" s="824"/>
      <c r="BH4" s="824"/>
      <c r="BI4" s="824"/>
      <c r="BJ4" s="824"/>
      <c r="BK4" s="824"/>
      <c r="BL4" s="824"/>
      <c r="BM4" s="824"/>
      <c r="BN4" s="824"/>
      <c r="BO4" s="824"/>
      <c r="BP4" s="824"/>
      <c r="BQ4" s="824"/>
      <c r="BR4" s="824"/>
      <c r="BS4" s="825"/>
      <c r="BT4" s="779" t="s">
        <v>1400</v>
      </c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780"/>
      <c r="CK4" s="780"/>
      <c r="CL4" s="780"/>
      <c r="CM4" s="780"/>
      <c r="CN4" s="780"/>
      <c r="CO4" s="780"/>
      <c r="CP4" s="780"/>
      <c r="CQ4" s="780"/>
      <c r="CR4" s="780"/>
      <c r="CS4" s="780"/>
      <c r="CT4" s="780"/>
      <c r="CU4" s="781"/>
    </row>
    <row r="5" spans="1:99" s="15" customFormat="1" ht="117.95" customHeight="1">
      <c r="A5" s="733"/>
      <c r="B5" s="734"/>
      <c r="C5" s="734"/>
      <c r="D5" s="734"/>
      <c r="E5" s="734"/>
      <c r="F5" s="734"/>
      <c r="G5" s="734"/>
      <c r="H5" s="735"/>
      <c r="I5" s="733"/>
      <c r="J5" s="734"/>
      <c r="K5" s="734"/>
      <c r="L5" s="734"/>
      <c r="M5" s="734"/>
      <c r="N5" s="734"/>
      <c r="O5" s="734"/>
      <c r="P5" s="734"/>
      <c r="Q5" s="734"/>
      <c r="R5" s="734"/>
      <c r="S5" s="734"/>
      <c r="T5" s="734"/>
      <c r="U5" s="734"/>
      <c r="V5" s="734"/>
      <c r="W5" s="734"/>
      <c r="X5" s="734"/>
      <c r="Y5" s="734"/>
      <c r="Z5" s="734"/>
      <c r="AA5" s="734"/>
      <c r="AB5" s="734"/>
      <c r="AC5" s="734"/>
      <c r="AD5" s="734"/>
      <c r="AE5" s="734"/>
      <c r="AF5" s="734"/>
      <c r="AG5" s="734"/>
      <c r="AH5" s="734"/>
      <c r="AI5" s="734"/>
      <c r="AJ5" s="734"/>
      <c r="AK5" s="734"/>
      <c r="AL5" s="734"/>
      <c r="AM5" s="734"/>
      <c r="AN5" s="734"/>
      <c r="AO5" s="734"/>
      <c r="AP5" s="734"/>
      <c r="AQ5" s="735"/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7"/>
      <c r="BF5" s="826"/>
      <c r="BG5" s="827"/>
      <c r="BH5" s="827"/>
      <c r="BI5" s="827"/>
      <c r="BJ5" s="827"/>
      <c r="BK5" s="827"/>
      <c r="BL5" s="827"/>
      <c r="BM5" s="827"/>
      <c r="BN5" s="827"/>
      <c r="BO5" s="827"/>
      <c r="BP5" s="827"/>
      <c r="BQ5" s="827"/>
      <c r="BR5" s="827"/>
      <c r="BS5" s="828"/>
      <c r="BT5" s="829" t="s">
        <v>664</v>
      </c>
      <c r="BU5" s="830"/>
      <c r="BV5" s="830"/>
      <c r="BW5" s="830"/>
      <c r="BX5" s="830"/>
      <c r="BY5" s="830"/>
      <c r="BZ5" s="830"/>
      <c r="CA5" s="830"/>
      <c r="CB5" s="830"/>
      <c r="CC5" s="830"/>
      <c r="CD5" s="830"/>
      <c r="CE5" s="830"/>
      <c r="CF5" s="830"/>
      <c r="CG5" s="831"/>
      <c r="CH5" s="829" t="s">
        <v>665</v>
      </c>
      <c r="CI5" s="830"/>
      <c r="CJ5" s="830"/>
      <c r="CK5" s="830"/>
      <c r="CL5" s="830"/>
      <c r="CM5" s="830"/>
      <c r="CN5" s="830"/>
      <c r="CO5" s="830"/>
      <c r="CP5" s="830"/>
      <c r="CQ5" s="830"/>
      <c r="CR5" s="830"/>
      <c r="CS5" s="830"/>
      <c r="CT5" s="830"/>
      <c r="CU5" s="831"/>
    </row>
    <row r="6" spans="1:99" ht="14.1" customHeight="1">
      <c r="A6" s="668">
        <v>1</v>
      </c>
      <c r="B6" s="668"/>
      <c r="C6" s="668"/>
      <c r="D6" s="668"/>
      <c r="E6" s="668"/>
      <c r="F6" s="668"/>
      <c r="G6" s="668"/>
      <c r="H6" s="668"/>
      <c r="I6" s="669">
        <v>2</v>
      </c>
      <c r="J6" s="670"/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727"/>
      <c r="AR6" s="779">
        <v>3</v>
      </c>
      <c r="AS6" s="780"/>
      <c r="AT6" s="780"/>
      <c r="AU6" s="780"/>
      <c r="AV6" s="780"/>
      <c r="AW6" s="780"/>
      <c r="AX6" s="780"/>
      <c r="AY6" s="780"/>
      <c r="AZ6" s="780"/>
      <c r="BA6" s="780"/>
      <c r="BB6" s="780"/>
      <c r="BC6" s="780"/>
      <c r="BD6" s="780"/>
      <c r="BE6" s="781"/>
      <c r="BF6" s="779">
        <v>4</v>
      </c>
      <c r="BG6" s="780"/>
      <c r="BH6" s="780"/>
      <c r="BI6" s="780"/>
      <c r="BJ6" s="780"/>
      <c r="BK6" s="780"/>
      <c r="BL6" s="780"/>
      <c r="BM6" s="780"/>
      <c r="BN6" s="780"/>
      <c r="BO6" s="780"/>
      <c r="BP6" s="780"/>
      <c r="BQ6" s="780"/>
      <c r="BR6" s="780"/>
      <c r="BS6" s="781"/>
      <c r="BT6" s="779">
        <v>5</v>
      </c>
      <c r="BU6" s="780"/>
      <c r="BV6" s="780"/>
      <c r="BW6" s="780"/>
      <c r="BX6" s="780"/>
      <c r="BY6" s="780"/>
      <c r="BZ6" s="780"/>
      <c r="CA6" s="780"/>
      <c r="CB6" s="780"/>
      <c r="CC6" s="780"/>
      <c r="CD6" s="780"/>
      <c r="CE6" s="780"/>
      <c r="CF6" s="780"/>
      <c r="CG6" s="781"/>
      <c r="CH6" s="779">
        <v>6</v>
      </c>
      <c r="CI6" s="780"/>
      <c r="CJ6" s="780"/>
      <c r="CK6" s="780"/>
      <c r="CL6" s="780"/>
      <c r="CM6" s="780"/>
      <c r="CN6" s="780"/>
      <c r="CO6" s="780"/>
      <c r="CP6" s="780"/>
      <c r="CQ6" s="780"/>
      <c r="CR6" s="780"/>
      <c r="CS6" s="780"/>
      <c r="CT6" s="780"/>
      <c r="CU6" s="781"/>
    </row>
    <row r="7" spans="1:99" ht="60" customHeight="1">
      <c r="A7" s="747" t="s">
        <v>4</v>
      </c>
      <c r="B7" s="747"/>
      <c r="C7" s="747"/>
      <c r="D7" s="747"/>
      <c r="E7" s="747"/>
      <c r="F7" s="747"/>
      <c r="G7" s="747"/>
      <c r="H7" s="747"/>
      <c r="I7" s="22"/>
      <c r="J7" s="868" t="s">
        <v>666</v>
      </c>
      <c r="K7" s="868"/>
      <c r="L7" s="868"/>
      <c r="M7" s="868"/>
      <c r="N7" s="868"/>
      <c r="O7" s="868"/>
      <c r="P7" s="868"/>
      <c r="Q7" s="868"/>
      <c r="R7" s="868"/>
      <c r="S7" s="868"/>
      <c r="T7" s="868"/>
      <c r="U7" s="868"/>
      <c r="V7" s="868"/>
      <c r="W7" s="868"/>
      <c r="X7" s="868"/>
      <c r="Y7" s="868"/>
      <c r="Z7" s="868"/>
      <c r="AA7" s="868"/>
      <c r="AB7" s="868"/>
      <c r="AC7" s="868"/>
      <c r="AD7" s="868"/>
      <c r="AE7" s="868"/>
      <c r="AF7" s="868"/>
      <c r="AG7" s="868"/>
      <c r="AH7" s="868"/>
      <c r="AI7" s="868"/>
      <c r="AJ7" s="868"/>
      <c r="AK7" s="868"/>
      <c r="AL7" s="868"/>
      <c r="AM7" s="868"/>
      <c r="AN7" s="868"/>
      <c r="AO7" s="868"/>
      <c r="AP7" s="868"/>
      <c r="AQ7" s="35"/>
      <c r="AR7" s="1037"/>
      <c r="AS7" s="1038"/>
      <c r="AT7" s="1038"/>
      <c r="AU7" s="1038"/>
      <c r="AV7" s="1038"/>
      <c r="AW7" s="1038"/>
      <c r="AX7" s="1038"/>
      <c r="AY7" s="1038"/>
      <c r="AZ7" s="1038"/>
      <c r="BA7" s="1038"/>
      <c r="BB7" s="1038"/>
      <c r="BC7" s="1038"/>
      <c r="BD7" s="1038"/>
      <c r="BE7" s="1039"/>
      <c r="BF7" s="1037"/>
      <c r="BG7" s="1038"/>
      <c r="BH7" s="1038"/>
      <c r="BI7" s="1038"/>
      <c r="BJ7" s="1038"/>
      <c r="BK7" s="1038"/>
      <c r="BL7" s="1038"/>
      <c r="BM7" s="1038"/>
      <c r="BN7" s="1038"/>
      <c r="BO7" s="1038"/>
      <c r="BP7" s="1038"/>
      <c r="BQ7" s="1038"/>
      <c r="BR7" s="1038"/>
      <c r="BS7" s="1039"/>
      <c r="BT7" s="1031"/>
      <c r="BU7" s="1032"/>
      <c r="BV7" s="1032"/>
      <c r="BW7" s="1032"/>
      <c r="BX7" s="1032"/>
      <c r="BY7" s="1032"/>
      <c r="BZ7" s="1032"/>
      <c r="CA7" s="1032"/>
      <c r="CB7" s="1032"/>
      <c r="CC7" s="1032"/>
      <c r="CD7" s="1032"/>
      <c r="CE7" s="1032"/>
      <c r="CF7" s="1032"/>
      <c r="CG7" s="1033"/>
      <c r="CH7" s="1034"/>
      <c r="CI7" s="1035"/>
      <c r="CJ7" s="1035"/>
      <c r="CK7" s="1035"/>
      <c r="CL7" s="1035"/>
      <c r="CM7" s="1035"/>
      <c r="CN7" s="1035"/>
      <c r="CO7" s="1035"/>
      <c r="CP7" s="1035"/>
      <c r="CQ7" s="1035"/>
      <c r="CR7" s="1035"/>
      <c r="CS7" s="1035"/>
      <c r="CT7" s="1035"/>
      <c r="CU7" s="1036"/>
    </row>
    <row r="8" spans="1:99" ht="15" customHeight="1">
      <c r="A8" s="747" t="s">
        <v>9</v>
      </c>
      <c r="B8" s="747"/>
      <c r="C8" s="747"/>
      <c r="D8" s="747"/>
      <c r="E8" s="747"/>
      <c r="F8" s="747"/>
      <c r="G8" s="747"/>
      <c r="H8" s="747"/>
      <c r="I8" s="22"/>
      <c r="J8" s="782" t="s">
        <v>667</v>
      </c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82"/>
      <c r="AG8" s="782"/>
      <c r="AH8" s="782"/>
      <c r="AI8" s="782"/>
      <c r="AJ8" s="782"/>
      <c r="AK8" s="782"/>
      <c r="AL8" s="782"/>
      <c r="AM8" s="782"/>
      <c r="AN8" s="782"/>
      <c r="AO8" s="782"/>
      <c r="AP8" s="782"/>
      <c r="AQ8" s="783"/>
      <c r="AR8" s="1034">
        <v>31637.781990000003</v>
      </c>
      <c r="AS8" s="1035"/>
      <c r="AT8" s="1035"/>
      <c r="AU8" s="1035"/>
      <c r="AV8" s="1035"/>
      <c r="AW8" s="1035"/>
      <c r="AX8" s="1035"/>
      <c r="AY8" s="1035"/>
      <c r="AZ8" s="1035"/>
      <c r="BA8" s="1035"/>
      <c r="BB8" s="1035"/>
      <c r="BC8" s="1035"/>
      <c r="BD8" s="1035"/>
      <c r="BE8" s="1036"/>
      <c r="BF8" s="1040">
        <v>32022.335542830224</v>
      </c>
      <c r="BG8" s="1041"/>
      <c r="BH8" s="1041"/>
      <c r="BI8" s="1041"/>
      <c r="BJ8" s="1041"/>
      <c r="BK8" s="1041"/>
      <c r="BL8" s="1041"/>
      <c r="BM8" s="1041"/>
      <c r="BN8" s="1041"/>
      <c r="BO8" s="1041"/>
      <c r="BP8" s="1041"/>
      <c r="BQ8" s="1041"/>
      <c r="BR8" s="1041"/>
      <c r="BS8" s="1042"/>
      <c r="BT8" s="1040"/>
      <c r="BU8" s="1041"/>
      <c r="BV8" s="1041"/>
      <c r="BW8" s="1041"/>
      <c r="BX8" s="1041"/>
      <c r="BY8" s="1041"/>
      <c r="BZ8" s="1041"/>
      <c r="CA8" s="1041"/>
      <c r="CB8" s="1041"/>
      <c r="CC8" s="1041"/>
      <c r="CD8" s="1041"/>
      <c r="CE8" s="1041"/>
      <c r="CF8" s="1041"/>
      <c r="CG8" s="1042"/>
      <c r="CH8" s="1040">
        <v>13093.239798413659</v>
      </c>
      <c r="CI8" s="1041"/>
      <c r="CJ8" s="1041"/>
      <c r="CK8" s="1041"/>
      <c r="CL8" s="1041"/>
      <c r="CM8" s="1041"/>
      <c r="CN8" s="1041"/>
      <c r="CO8" s="1041"/>
      <c r="CP8" s="1041"/>
      <c r="CQ8" s="1041"/>
      <c r="CR8" s="1041"/>
      <c r="CS8" s="1041"/>
      <c r="CT8" s="1041"/>
      <c r="CU8" s="1042"/>
    </row>
    <row r="9" spans="1:99" ht="15" customHeight="1">
      <c r="A9" s="747" t="s">
        <v>259</v>
      </c>
      <c r="B9" s="747"/>
      <c r="C9" s="747"/>
      <c r="D9" s="747"/>
      <c r="E9" s="747"/>
      <c r="F9" s="747"/>
      <c r="G9" s="747"/>
      <c r="H9" s="747"/>
      <c r="I9" s="22"/>
      <c r="J9" s="782" t="s">
        <v>668</v>
      </c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3"/>
      <c r="AR9" s="862"/>
      <c r="AS9" s="863"/>
      <c r="AT9" s="863"/>
      <c r="AU9" s="863"/>
      <c r="AV9" s="863"/>
      <c r="AW9" s="863"/>
      <c r="AX9" s="863"/>
      <c r="AY9" s="863"/>
      <c r="AZ9" s="863"/>
      <c r="BA9" s="863"/>
      <c r="BB9" s="863"/>
      <c r="BC9" s="863"/>
      <c r="BD9" s="863"/>
      <c r="BE9" s="864"/>
      <c r="BF9" s="862"/>
      <c r="BG9" s="863"/>
      <c r="BH9" s="863"/>
      <c r="BI9" s="863"/>
      <c r="BJ9" s="863"/>
      <c r="BK9" s="863"/>
      <c r="BL9" s="863"/>
      <c r="BM9" s="863"/>
      <c r="BN9" s="863"/>
      <c r="BO9" s="863"/>
      <c r="BP9" s="863"/>
      <c r="BQ9" s="863"/>
      <c r="BR9" s="863"/>
      <c r="BS9" s="864"/>
      <c r="BT9" s="862"/>
      <c r="BU9" s="863"/>
      <c r="BV9" s="863"/>
      <c r="BW9" s="863"/>
      <c r="BX9" s="863"/>
      <c r="BY9" s="863"/>
      <c r="BZ9" s="863"/>
      <c r="CA9" s="863"/>
      <c r="CB9" s="863"/>
      <c r="CC9" s="863"/>
      <c r="CD9" s="863"/>
      <c r="CE9" s="863"/>
      <c r="CF9" s="863"/>
      <c r="CG9" s="864"/>
      <c r="CH9" s="862"/>
      <c r="CI9" s="863"/>
      <c r="CJ9" s="863"/>
      <c r="CK9" s="863"/>
      <c r="CL9" s="863"/>
      <c r="CM9" s="863"/>
      <c r="CN9" s="863"/>
      <c r="CO9" s="863"/>
      <c r="CP9" s="863"/>
      <c r="CQ9" s="863"/>
      <c r="CR9" s="863"/>
      <c r="CS9" s="863"/>
      <c r="CT9" s="863"/>
      <c r="CU9" s="864"/>
    </row>
    <row r="10" spans="1:99" ht="30" customHeight="1">
      <c r="A10" s="747" t="s">
        <v>260</v>
      </c>
      <c r="B10" s="747"/>
      <c r="C10" s="747"/>
      <c r="D10" s="747"/>
      <c r="E10" s="747"/>
      <c r="F10" s="747"/>
      <c r="G10" s="747"/>
      <c r="H10" s="747"/>
      <c r="I10" s="22"/>
      <c r="J10" s="868" t="s">
        <v>669</v>
      </c>
      <c r="K10" s="868"/>
      <c r="L10" s="868"/>
      <c r="M10" s="868"/>
      <c r="N10" s="868"/>
      <c r="O10" s="868"/>
      <c r="P10" s="868"/>
      <c r="Q10" s="868"/>
      <c r="R10" s="868"/>
      <c r="S10" s="868"/>
      <c r="T10" s="868"/>
      <c r="U10" s="868"/>
      <c r="V10" s="868"/>
      <c r="W10" s="868"/>
      <c r="X10" s="868"/>
      <c r="Y10" s="868"/>
      <c r="Z10" s="868"/>
      <c r="AA10" s="868"/>
      <c r="AB10" s="868"/>
      <c r="AC10" s="868"/>
      <c r="AD10" s="868"/>
      <c r="AE10" s="868"/>
      <c r="AF10" s="868"/>
      <c r="AG10" s="868"/>
      <c r="AH10" s="868"/>
      <c r="AI10" s="868"/>
      <c r="AJ10" s="868"/>
      <c r="AK10" s="868"/>
      <c r="AL10" s="868"/>
      <c r="AM10" s="868"/>
      <c r="AN10" s="868"/>
      <c r="AO10" s="868"/>
      <c r="AP10" s="868"/>
      <c r="AQ10" s="131"/>
      <c r="AR10" s="1043">
        <v>92.990000000000009</v>
      </c>
      <c r="AS10" s="1044"/>
      <c r="AT10" s="1044"/>
      <c r="AU10" s="1044"/>
      <c r="AV10" s="1044"/>
      <c r="AW10" s="1044"/>
      <c r="AX10" s="1044"/>
      <c r="AY10" s="1044"/>
      <c r="AZ10" s="1044"/>
      <c r="BA10" s="1044"/>
      <c r="BB10" s="1044"/>
      <c r="BC10" s="1044"/>
      <c r="BD10" s="1044"/>
      <c r="BE10" s="1045"/>
      <c r="BF10" s="862">
        <v>7.1260000000000003</v>
      </c>
      <c r="BG10" s="863"/>
      <c r="BH10" s="863"/>
      <c r="BI10" s="863"/>
      <c r="BJ10" s="863"/>
      <c r="BK10" s="863"/>
      <c r="BL10" s="863"/>
      <c r="BM10" s="863"/>
      <c r="BN10" s="863"/>
      <c r="BO10" s="863"/>
      <c r="BP10" s="863"/>
      <c r="BQ10" s="863"/>
      <c r="BR10" s="863"/>
      <c r="BS10" s="864"/>
      <c r="BT10" s="862"/>
      <c r="BU10" s="863"/>
      <c r="BV10" s="863"/>
      <c r="BW10" s="863"/>
      <c r="BX10" s="863"/>
      <c r="BY10" s="863"/>
      <c r="BZ10" s="863"/>
      <c r="CA10" s="863"/>
      <c r="CB10" s="863"/>
      <c r="CC10" s="863"/>
      <c r="CD10" s="863"/>
      <c r="CE10" s="863"/>
      <c r="CF10" s="863"/>
      <c r="CG10" s="864"/>
      <c r="CH10" s="862">
        <v>188.78079641192858</v>
      </c>
      <c r="CI10" s="863"/>
      <c r="CJ10" s="863"/>
      <c r="CK10" s="863"/>
      <c r="CL10" s="863"/>
      <c r="CM10" s="863"/>
      <c r="CN10" s="863"/>
      <c r="CO10" s="863"/>
      <c r="CP10" s="863"/>
      <c r="CQ10" s="863"/>
      <c r="CR10" s="863"/>
      <c r="CS10" s="863"/>
      <c r="CT10" s="863"/>
      <c r="CU10" s="864"/>
    </row>
    <row r="11" spans="1:99" ht="76.5" customHeight="1">
      <c r="A11" s="747" t="s">
        <v>670</v>
      </c>
      <c r="B11" s="747"/>
      <c r="C11" s="747"/>
      <c r="D11" s="747"/>
      <c r="E11" s="747"/>
      <c r="F11" s="747"/>
      <c r="G11" s="747"/>
      <c r="H11" s="747"/>
      <c r="I11" s="22"/>
      <c r="J11" s="868" t="s">
        <v>671</v>
      </c>
      <c r="K11" s="868"/>
      <c r="L11" s="868"/>
      <c r="M11" s="868"/>
      <c r="N11" s="868"/>
      <c r="O11" s="868"/>
      <c r="P11" s="868"/>
      <c r="Q11" s="868"/>
      <c r="R11" s="868"/>
      <c r="S11" s="868"/>
      <c r="T11" s="868"/>
      <c r="U11" s="868"/>
      <c r="V11" s="868"/>
      <c r="W11" s="868"/>
      <c r="X11" s="868"/>
      <c r="Y11" s="868"/>
      <c r="Z11" s="868"/>
      <c r="AA11" s="868"/>
      <c r="AB11" s="868"/>
      <c r="AC11" s="868"/>
      <c r="AD11" s="868"/>
      <c r="AE11" s="868"/>
      <c r="AF11" s="868"/>
      <c r="AG11" s="868"/>
      <c r="AH11" s="868"/>
      <c r="AI11" s="868"/>
      <c r="AJ11" s="868"/>
      <c r="AK11" s="868"/>
      <c r="AL11" s="868"/>
      <c r="AM11" s="868"/>
      <c r="AN11" s="868"/>
      <c r="AO11" s="868"/>
      <c r="AP11" s="868"/>
      <c r="AQ11" s="35"/>
      <c r="AR11" s="1043">
        <v>6.8579999999999997</v>
      </c>
      <c r="AS11" s="1044"/>
      <c r="AT11" s="1044"/>
      <c r="AU11" s="1044"/>
      <c r="AV11" s="1044"/>
      <c r="AW11" s="1044"/>
      <c r="AX11" s="1044"/>
      <c r="AY11" s="1044"/>
      <c r="AZ11" s="1044"/>
      <c r="BA11" s="1044"/>
      <c r="BB11" s="1044"/>
      <c r="BC11" s="1044"/>
      <c r="BD11" s="1044"/>
      <c r="BE11" s="1045"/>
      <c r="BF11" s="862">
        <v>7.1260000000000003</v>
      </c>
      <c r="BG11" s="863"/>
      <c r="BH11" s="863"/>
      <c r="BI11" s="863"/>
      <c r="BJ11" s="863"/>
      <c r="BK11" s="863"/>
      <c r="BL11" s="863"/>
      <c r="BM11" s="863"/>
      <c r="BN11" s="863"/>
      <c r="BO11" s="863"/>
      <c r="BP11" s="863"/>
      <c r="BQ11" s="863"/>
      <c r="BR11" s="863"/>
      <c r="BS11" s="864"/>
      <c r="BT11" s="862"/>
      <c r="BU11" s="863"/>
      <c r="BV11" s="863"/>
      <c r="BW11" s="863"/>
      <c r="BX11" s="863"/>
      <c r="BY11" s="863"/>
      <c r="BZ11" s="863"/>
      <c r="CA11" s="863"/>
      <c r="CB11" s="863"/>
      <c r="CC11" s="863"/>
      <c r="CD11" s="863"/>
      <c r="CE11" s="863"/>
      <c r="CF11" s="863"/>
      <c r="CG11" s="864"/>
      <c r="CH11" s="862">
        <v>7.1260000000000003</v>
      </c>
      <c r="CI11" s="863"/>
      <c r="CJ11" s="863"/>
      <c r="CK11" s="863"/>
      <c r="CL11" s="863"/>
      <c r="CM11" s="863"/>
      <c r="CN11" s="863"/>
      <c r="CO11" s="863"/>
      <c r="CP11" s="863"/>
      <c r="CQ11" s="863"/>
      <c r="CR11" s="863"/>
      <c r="CS11" s="863"/>
      <c r="CT11" s="863"/>
      <c r="CU11" s="864"/>
    </row>
    <row r="12" spans="1:99" ht="30" customHeight="1">
      <c r="A12" s="747" t="s">
        <v>672</v>
      </c>
      <c r="B12" s="747"/>
      <c r="C12" s="747"/>
      <c r="D12" s="747"/>
      <c r="E12" s="747"/>
      <c r="F12" s="747"/>
      <c r="G12" s="747"/>
      <c r="H12" s="747"/>
      <c r="I12" s="22"/>
      <c r="J12" s="868" t="s">
        <v>673</v>
      </c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I12" s="868"/>
      <c r="AJ12" s="868"/>
      <c r="AK12" s="868"/>
      <c r="AL12" s="868"/>
      <c r="AM12" s="868"/>
      <c r="AN12" s="868"/>
      <c r="AO12" s="868"/>
      <c r="AP12" s="868"/>
      <c r="AQ12" s="35"/>
      <c r="AR12" s="1043"/>
      <c r="AS12" s="1044"/>
      <c r="AT12" s="1044"/>
      <c r="AU12" s="1044"/>
      <c r="AV12" s="1044"/>
      <c r="AW12" s="1044"/>
      <c r="AX12" s="1044"/>
      <c r="AY12" s="1044"/>
      <c r="AZ12" s="1044"/>
      <c r="BA12" s="1044"/>
      <c r="BB12" s="1044"/>
      <c r="BC12" s="1044"/>
      <c r="BD12" s="1044"/>
      <c r="BE12" s="1045"/>
      <c r="BF12" s="862"/>
      <c r="BG12" s="863"/>
      <c r="BH12" s="863"/>
      <c r="BI12" s="863"/>
      <c r="BJ12" s="863"/>
      <c r="BK12" s="863"/>
      <c r="BL12" s="863"/>
      <c r="BM12" s="863"/>
      <c r="BN12" s="863"/>
      <c r="BO12" s="863"/>
      <c r="BP12" s="863"/>
      <c r="BQ12" s="863"/>
      <c r="BR12" s="863"/>
      <c r="BS12" s="864"/>
      <c r="BT12" s="862"/>
      <c r="BU12" s="863"/>
      <c r="BV12" s="863"/>
      <c r="BW12" s="863"/>
      <c r="BX12" s="863"/>
      <c r="BY12" s="863"/>
      <c r="BZ12" s="863"/>
      <c r="CA12" s="863"/>
      <c r="CB12" s="863"/>
      <c r="CC12" s="863"/>
      <c r="CD12" s="863"/>
      <c r="CE12" s="863"/>
      <c r="CF12" s="863"/>
      <c r="CG12" s="864"/>
      <c r="CH12" s="862"/>
      <c r="CI12" s="863"/>
      <c r="CJ12" s="863"/>
      <c r="CK12" s="863"/>
      <c r="CL12" s="863"/>
      <c r="CM12" s="863"/>
      <c r="CN12" s="863"/>
      <c r="CO12" s="863"/>
      <c r="CP12" s="863"/>
      <c r="CQ12" s="863"/>
      <c r="CR12" s="863"/>
      <c r="CS12" s="863"/>
      <c r="CT12" s="863"/>
      <c r="CU12" s="864"/>
    </row>
    <row r="13" spans="1:99" ht="30" customHeight="1">
      <c r="A13" s="747" t="s">
        <v>674</v>
      </c>
      <c r="B13" s="747"/>
      <c r="C13" s="747"/>
      <c r="D13" s="747"/>
      <c r="E13" s="747"/>
      <c r="F13" s="747"/>
      <c r="G13" s="747"/>
      <c r="H13" s="747"/>
      <c r="I13" s="22"/>
      <c r="J13" s="868" t="s">
        <v>675</v>
      </c>
      <c r="K13" s="868"/>
      <c r="L13" s="868"/>
      <c r="M13" s="868"/>
      <c r="N13" s="868"/>
      <c r="O13" s="868"/>
      <c r="P13" s="868"/>
      <c r="Q13" s="868"/>
      <c r="R13" s="868"/>
      <c r="S13" s="868"/>
      <c r="T13" s="868"/>
      <c r="U13" s="868"/>
      <c r="V13" s="868"/>
      <c r="W13" s="868"/>
      <c r="X13" s="868"/>
      <c r="Y13" s="868"/>
      <c r="Z13" s="868"/>
      <c r="AA13" s="868"/>
      <c r="AB13" s="868"/>
      <c r="AC13" s="868"/>
      <c r="AD13" s="868"/>
      <c r="AE13" s="868"/>
      <c r="AF13" s="868"/>
      <c r="AG13" s="868"/>
      <c r="AH13" s="868"/>
      <c r="AI13" s="868"/>
      <c r="AJ13" s="868"/>
      <c r="AK13" s="868"/>
      <c r="AL13" s="868"/>
      <c r="AM13" s="868"/>
      <c r="AN13" s="868"/>
      <c r="AO13" s="868"/>
      <c r="AP13" s="868"/>
      <c r="AQ13" s="35"/>
      <c r="AR13" s="1043">
        <v>86.132000000000005</v>
      </c>
      <c r="AS13" s="1044"/>
      <c r="AT13" s="1044"/>
      <c r="AU13" s="1044"/>
      <c r="AV13" s="1044"/>
      <c r="AW13" s="1044"/>
      <c r="AX13" s="1044"/>
      <c r="AY13" s="1044"/>
      <c r="AZ13" s="1044"/>
      <c r="BA13" s="1044"/>
      <c r="BB13" s="1044"/>
      <c r="BC13" s="1044"/>
      <c r="BD13" s="1044"/>
      <c r="BE13" s="1045"/>
      <c r="BF13" s="862"/>
      <c r="BG13" s="863"/>
      <c r="BH13" s="863"/>
      <c r="BI13" s="863"/>
      <c r="BJ13" s="863"/>
      <c r="BK13" s="863"/>
      <c r="BL13" s="863"/>
      <c r="BM13" s="863"/>
      <c r="BN13" s="863"/>
      <c r="BO13" s="863"/>
      <c r="BP13" s="863"/>
      <c r="BQ13" s="863"/>
      <c r="BR13" s="863"/>
      <c r="BS13" s="864"/>
      <c r="BT13" s="862"/>
      <c r="BU13" s="863"/>
      <c r="BV13" s="863"/>
      <c r="BW13" s="863"/>
      <c r="BX13" s="863"/>
      <c r="BY13" s="863"/>
      <c r="BZ13" s="863"/>
      <c r="CA13" s="863"/>
      <c r="CB13" s="863"/>
      <c r="CC13" s="863"/>
      <c r="CD13" s="863"/>
      <c r="CE13" s="863"/>
      <c r="CF13" s="863"/>
      <c r="CG13" s="864"/>
      <c r="CH13" s="862">
        <v>46.654796411928579</v>
      </c>
      <c r="CI13" s="863"/>
      <c r="CJ13" s="863"/>
      <c r="CK13" s="863"/>
      <c r="CL13" s="863"/>
      <c r="CM13" s="863"/>
      <c r="CN13" s="863"/>
      <c r="CO13" s="863"/>
      <c r="CP13" s="863"/>
      <c r="CQ13" s="863"/>
      <c r="CR13" s="863"/>
      <c r="CS13" s="863"/>
      <c r="CT13" s="863"/>
      <c r="CU13" s="864"/>
    </row>
    <row r="14" spans="1:99" ht="16.5" customHeight="1">
      <c r="A14" s="747" t="s">
        <v>676</v>
      </c>
      <c r="B14" s="747"/>
      <c r="C14" s="747"/>
      <c r="D14" s="747"/>
      <c r="E14" s="747"/>
      <c r="F14" s="747"/>
      <c r="G14" s="747"/>
      <c r="H14" s="747"/>
      <c r="I14" s="22"/>
      <c r="J14" s="868" t="s">
        <v>677</v>
      </c>
      <c r="K14" s="868"/>
      <c r="L14" s="868"/>
      <c r="M14" s="868"/>
      <c r="N14" s="868"/>
      <c r="O14" s="868"/>
      <c r="P14" s="868"/>
      <c r="Q14" s="868"/>
      <c r="R14" s="868"/>
      <c r="S14" s="868"/>
      <c r="T14" s="868"/>
      <c r="U14" s="868"/>
      <c r="V14" s="868"/>
      <c r="W14" s="868"/>
      <c r="X14" s="868"/>
      <c r="Y14" s="868"/>
      <c r="Z14" s="868"/>
      <c r="AA14" s="868"/>
      <c r="AB14" s="868"/>
      <c r="AC14" s="868"/>
      <c r="AD14" s="868"/>
      <c r="AE14" s="868"/>
      <c r="AF14" s="868"/>
      <c r="AG14" s="868"/>
      <c r="AH14" s="868"/>
      <c r="AI14" s="868"/>
      <c r="AJ14" s="868"/>
      <c r="AK14" s="868"/>
      <c r="AL14" s="868"/>
      <c r="AM14" s="868"/>
      <c r="AN14" s="868"/>
      <c r="AO14" s="868"/>
      <c r="AP14" s="868"/>
      <c r="AQ14" s="35"/>
      <c r="AR14" s="862"/>
      <c r="AS14" s="863"/>
      <c r="AT14" s="863"/>
      <c r="AU14" s="863"/>
      <c r="AV14" s="863"/>
      <c r="AW14" s="863"/>
      <c r="AX14" s="863"/>
      <c r="AY14" s="863"/>
      <c r="AZ14" s="863"/>
      <c r="BA14" s="863"/>
      <c r="BB14" s="863"/>
      <c r="BC14" s="863"/>
      <c r="BD14" s="863"/>
      <c r="BE14" s="864"/>
      <c r="BF14" s="862"/>
      <c r="BG14" s="863"/>
      <c r="BH14" s="863"/>
      <c r="BI14" s="863"/>
      <c r="BJ14" s="863"/>
      <c r="BK14" s="863"/>
      <c r="BL14" s="863"/>
      <c r="BM14" s="863"/>
      <c r="BN14" s="863"/>
      <c r="BO14" s="863"/>
      <c r="BP14" s="863"/>
      <c r="BQ14" s="863"/>
      <c r="BR14" s="863"/>
      <c r="BS14" s="864"/>
      <c r="BT14" s="862"/>
      <c r="BU14" s="863"/>
      <c r="BV14" s="863"/>
      <c r="BW14" s="863"/>
      <c r="BX14" s="863"/>
      <c r="BY14" s="863"/>
      <c r="BZ14" s="863"/>
      <c r="CA14" s="863"/>
      <c r="CB14" s="863"/>
      <c r="CC14" s="863"/>
      <c r="CD14" s="863"/>
      <c r="CE14" s="863"/>
      <c r="CF14" s="863"/>
      <c r="CG14" s="864"/>
      <c r="CH14" s="862"/>
      <c r="CI14" s="863"/>
      <c r="CJ14" s="863"/>
      <c r="CK14" s="863"/>
      <c r="CL14" s="863"/>
      <c r="CM14" s="863"/>
      <c r="CN14" s="863"/>
      <c r="CO14" s="863"/>
      <c r="CP14" s="863"/>
      <c r="CQ14" s="863"/>
      <c r="CR14" s="863"/>
      <c r="CS14" s="863"/>
      <c r="CT14" s="863"/>
      <c r="CU14" s="864"/>
    </row>
    <row r="15" spans="1:99" ht="16.5" customHeight="1">
      <c r="A15" s="747" t="s">
        <v>678</v>
      </c>
      <c r="B15" s="747"/>
      <c r="C15" s="747"/>
      <c r="D15" s="747"/>
      <c r="E15" s="747"/>
      <c r="F15" s="747"/>
      <c r="G15" s="747"/>
      <c r="H15" s="747"/>
      <c r="I15" s="22"/>
      <c r="J15" s="868" t="s">
        <v>679</v>
      </c>
      <c r="K15" s="868"/>
      <c r="L15" s="868"/>
      <c r="M15" s="868"/>
      <c r="N15" s="868"/>
      <c r="O15" s="868"/>
      <c r="P15" s="868"/>
      <c r="Q15" s="868"/>
      <c r="R15" s="868"/>
      <c r="S15" s="868"/>
      <c r="T15" s="868"/>
      <c r="U15" s="868"/>
      <c r="V15" s="868"/>
      <c r="W15" s="868"/>
      <c r="X15" s="868"/>
      <c r="Y15" s="868"/>
      <c r="Z15" s="868"/>
      <c r="AA15" s="868"/>
      <c r="AB15" s="868"/>
      <c r="AC15" s="868"/>
      <c r="AD15" s="868"/>
      <c r="AE15" s="868"/>
      <c r="AF15" s="868"/>
      <c r="AG15" s="868"/>
      <c r="AH15" s="868"/>
      <c r="AI15" s="868"/>
      <c r="AJ15" s="868"/>
      <c r="AK15" s="868"/>
      <c r="AL15" s="868"/>
      <c r="AM15" s="868"/>
      <c r="AN15" s="868"/>
      <c r="AO15" s="868"/>
      <c r="AP15" s="868"/>
      <c r="AQ15" s="35"/>
      <c r="AR15" s="862"/>
      <c r="AS15" s="863"/>
      <c r="AT15" s="863"/>
      <c r="AU15" s="863"/>
      <c r="AV15" s="863"/>
      <c r="AW15" s="863"/>
      <c r="AX15" s="863"/>
      <c r="AY15" s="863"/>
      <c r="AZ15" s="863"/>
      <c r="BA15" s="863"/>
      <c r="BB15" s="863"/>
      <c r="BC15" s="863"/>
      <c r="BD15" s="863"/>
      <c r="BE15" s="864"/>
      <c r="BF15" s="862"/>
      <c r="BG15" s="863"/>
      <c r="BH15" s="863"/>
      <c r="BI15" s="863"/>
      <c r="BJ15" s="863"/>
      <c r="BK15" s="863"/>
      <c r="BL15" s="863"/>
      <c r="BM15" s="863"/>
      <c r="BN15" s="863"/>
      <c r="BO15" s="863"/>
      <c r="BP15" s="863"/>
      <c r="BQ15" s="863"/>
      <c r="BR15" s="863"/>
      <c r="BS15" s="864"/>
      <c r="BT15" s="862"/>
      <c r="BU15" s="863"/>
      <c r="BV15" s="863"/>
      <c r="BW15" s="863"/>
      <c r="BX15" s="863"/>
      <c r="BY15" s="863"/>
      <c r="BZ15" s="863"/>
      <c r="CA15" s="863"/>
      <c r="CB15" s="863"/>
      <c r="CC15" s="863"/>
      <c r="CD15" s="863"/>
      <c r="CE15" s="863"/>
      <c r="CF15" s="863"/>
      <c r="CG15" s="864"/>
      <c r="CH15" s="862"/>
      <c r="CI15" s="863"/>
      <c r="CJ15" s="863"/>
      <c r="CK15" s="863"/>
      <c r="CL15" s="863"/>
      <c r="CM15" s="863"/>
      <c r="CN15" s="863"/>
      <c r="CO15" s="863"/>
      <c r="CP15" s="863"/>
      <c r="CQ15" s="863"/>
      <c r="CR15" s="863"/>
      <c r="CS15" s="863"/>
      <c r="CT15" s="863"/>
      <c r="CU15" s="864"/>
    </row>
    <row r="16" spans="1:99" ht="15" customHeight="1">
      <c r="A16" s="747" t="s">
        <v>680</v>
      </c>
      <c r="B16" s="747"/>
      <c r="C16" s="747"/>
      <c r="D16" s="747"/>
      <c r="E16" s="747"/>
      <c r="F16" s="747"/>
      <c r="G16" s="747"/>
      <c r="H16" s="747"/>
      <c r="I16" s="22"/>
      <c r="J16" s="782" t="s">
        <v>1126</v>
      </c>
      <c r="K16" s="782"/>
      <c r="L16" s="782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3"/>
      <c r="AR16" s="862"/>
      <c r="AS16" s="863"/>
      <c r="AT16" s="863"/>
      <c r="AU16" s="863"/>
      <c r="AV16" s="863"/>
      <c r="AW16" s="863"/>
      <c r="AX16" s="863"/>
      <c r="AY16" s="863"/>
      <c r="AZ16" s="863"/>
      <c r="BA16" s="863"/>
      <c r="BB16" s="863"/>
      <c r="BC16" s="863"/>
      <c r="BD16" s="863"/>
      <c r="BE16" s="864"/>
      <c r="BF16" s="862"/>
      <c r="BG16" s="863"/>
      <c r="BH16" s="863"/>
      <c r="BI16" s="863"/>
      <c r="BJ16" s="863"/>
      <c r="BK16" s="863"/>
      <c r="BL16" s="863"/>
      <c r="BM16" s="863"/>
      <c r="BN16" s="863"/>
      <c r="BO16" s="863"/>
      <c r="BP16" s="863"/>
      <c r="BQ16" s="863"/>
      <c r="BR16" s="863"/>
      <c r="BS16" s="864"/>
      <c r="BT16" s="862"/>
      <c r="BU16" s="863"/>
      <c r="BV16" s="863"/>
      <c r="BW16" s="863"/>
      <c r="BX16" s="863"/>
      <c r="BY16" s="863"/>
      <c r="BZ16" s="863"/>
      <c r="CA16" s="863"/>
      <c r="CB16" s="863"/>
      <c r="CC16" s="863"/>
      <c r="CD16" s="863"/>
      <c r="CE16" s="863"/>
      <c r="CF16" s="863"/>
      <c r="CG16" s="864"/>
      <c r="CH16" s="862">
        <v>135</v>
      </c>
      <c r="CI16" s="863"/>
      <c r="CJ16" s="863"/>
      <c r="CK16" s="863"/>
      <c r="CL16" s="863"/>
      <c r="CM16" s="863"/>
      <c r="CN16" s="863"/>
      <c r="CO16" s="863"/>
      <c r="CP16" s="863"/>
      <c r="CQ16" s="863"/>
      <c r="CR16" s="863"/>
      <c r="CS16" s="863"/>
      <c r="CT16" s="863"/>
      <c r="CU16" s="864"/>
    </row>
    <row r="17" spans="1:99" s="524" customFormat="1" ht="15" customHeight="1">
      <c r="A17" s="806" t="s">
        <v>1305</v>
      </c>
      <c r="B17" s="807"/>
      <c r="C17" s="807"/>
      <c r="D17" s="807"/>
      <c r="E17" s="807"/>
      <c r="F17" s="807"/>
      <c r="G17" s="807"/>
      <c r="H17" s="808"/>
      <c r="I17" s="1046" t="s">
        <v>1306</v>
      </c>
      <c r="J17" s="782"/>
      <c r="K17" s="782"/>
      <c r="L17" s="782"/>
      <c r="M17" s="782"/>
      <c r="N17" s="782"/>
      <c r="O17" s="782"/>
      <c r="P17" s="782"/>
      <c r="Q17" s="782"/>
      <c r="R17" s="782"/>
      <c r="S17" s="782"/>
      <c r="T17" s="782"/>
      <c r="U17" s="782"/>
      <c r="V17" s="782"/>
      <c r="W17" s="782"/>
      <c r="X17" s="782"/>
      <c r="Y17" s="782"/>
      <c r="Z17" s="782"/>
      <c r="AA17" s="782"/>
      <c r="AB17" s="782"/>
      <c r="AC17" s="782"/>
      <c r="AD17" s="782"/>
      <c r="AE17" s="782"/>
      <c r="AF17" s="782"/>
      <c r="AG17" s="782"/>
      <c r="AH17" s="782"/>
      <c r="AI17" s="782"/>
      <c r="AJ17" s="782"/>
      <c r="AK17" s="782"/>
      <c r="AL17" s="782"/>
      <c r="AM17" s="782"/>
      <c r="AN17" s="782"/>
      <c r="AO17" s="782"/>
      <c r="AP17" s="782"/>
      <c r="AQ17" s="782"/>
      <c r="AR17" s="998">
        <v>312.72948000000002</v>
      </c>
      <c r="AS17" s="998"/>
      <c r="AT17" s="998"/>
      <c r="AU17" s="998"/>
      <c r="AV17" s="998"/>
      <c r="AW17" s="998"/>
      <c r="AX17" s="998"/>
      <c r="AY17" s="998"/>
      <c r="AZ17" s="998"/>
      <c r="BA17" s="998"/>
      <c r="BB17" s="998"/>
      <c r="BC17" s="998"/>
      <c r="BD17" s="998"/>
      <c r="BE17" s="999"/>
      <c r="BF17" s="862">
        <v>36.19</v>
      </c>
      <c r="BG17" s="863"/>
      <c r="BH17" s="863"/>
      <c r="BI17" s="863"/>
      <c r="BJ17" s="863"/>
      <c r="BK17" s="863"/>
      <c r="BL17" s="863"/>
      <c r="BM17" s="863"/>
      <c r="BN17" s="863"/>
      <c r="BO17" s="863"/>
      <c r="BP17" s="863"/>
      <c r="BQ17" s="863"/>
      <c r="BR17" s="863"/>
      <c r="BS17" s="864"/>
      <c r="BT17" s="862"/>
      <c r="BU17" s="863"/>
      <c r="BV17" s="863"/>
      <c r="BW17" s="863"/>
      <c r="BX17" s="863"/>
      <c r="BY17" s="863"/>
      <c r="BZ17" s="863"/>
      <c r="CA17" s="863"/>
      <c r="CB17" s="863"/>
      <c r="CC17" s="863"/>
      <c r="CD17" s="863"/>
      <c r="CE17" s="863"/>
      <c r="CF17" s="863"/>
      <c r="CG17" s="864"/>
      <c r="CH17" s="862">
        <v>340.81599999999997</v>
      </c>
      <c r="CI17" s="863"/>
      <c r="CJ17" s="863"/>
      <c r="CK17" s="863"/>
      <c r="CL17" s="863"/>
      <c r="CM17" s="863"/>
      <c r="CN17" s="863"/>
      <c r="CO17" s="863"/>
      <c r="CP17" s="863"/>
      <c r="CQ17" s="863"/>
      <c r="CR17" s="863"/>
      <c r="CS17" s="863"/>
      <c r="CT17" s="863"/>
      <c r="CU17" s="864"/>
    </row>
    <row r="18" spans="1:99" ht="18.75" customHeight="1">
      <c r="A18" s="747" t="s">
        <v>261</v>
      </c>
      <c r="B18" s="747"/>
      <c r="C18" s="747"/>
      <c r="D18" s="747"/>
      <c r="E18" s="747"/>
      <c r="F18" s="747"/>
      <c r="G18" s="747"/>
      <c r="H18" s="747"/>
      <c r="I18" s="22"/>
      <c r="J18" s="868" t="s">
        <v>681</v>
      </c>
      <c r="K18" s="868"/>
      <c r="L18" s="868"/>
      <c r="M18" s="868"/>
      <c r="N18" s="868"/>
      <c r="O18" s="868"/>
      <c r="P18" s="868"/>
      <c r="Q18" s="868"/>
      <c r="R18" s="868"/>
      <c r="S18" s="868"/>
      <c r="T18" s="868"/>
      <c r="U18" s="868"/>
      <c r="V18" s="868"/>
      <c r="W18" s="868"/>
      <c r="X18" s="868"/>
      <c r="Y18" s="868"/>
      <c r="Z18" s="868"/>
      <c r="AA18" s="868"/>
      <c r="AB18" s="868"/>
      <c r="AC18" s="868"/>
      <c r="AD18" s="868"/>
      <c r="AE18" s="868"/>
      <c r="AF18" s="868"/>
      <c r="AG18" s="868"/>
      <c r="AH18" s="868"/>
      <c r="AI18" s="868"/>
      <c r="AJ18" s="868"/>
      <c r="AK18" s="868"/>
      <c r="AL18" s="868"/>
      <c r="AM18" s="868"/>
      <c r="AN18" s="868"/>
      <c r="AO18" s="868"/>
      <c r="AP18" s="868"/>
      <c r="AQ18" s="35"/>
      <c r="AR18" s="862">
        <v>5436.4131713500001</v>
      </c>
      <c r="AS18" s="863"/>
      <c r="AT18" s="863"/>
      <c r="AU18" s="863"/>
      <c r="AV18" s="863"/>
      <c r="AW18" s="863"/>
      <c r="AX18" s="863"/>
      <c r="AY18" s="863"/>
      <c r="AZ18" s="863"/>
      <c r="BA18" s="863"/>
      <c r="BB18" s="863"/>
      <c r="BC18" s="863"/>
      <c r="BD18" s="863"/>
      <c r="BE18" s="864"/>
      <c r="BF18" s="862">
        <v>7898.5880608051975</v>
      </c>
      <c r="BG18" s="863"/>
      <c r="BH18" s="863"/>
      <c r="BI18" s="863"/>
      <c r="BJ18" s="863"/>
      <c r="BK18" s="863"/>
      <c r="BL18" s="863"/>
      <c r="BM18" s="863"/>
      <c r="BN18" s="863"/>
      <c r="BO18" s="863"/>
      <c r="BP18" s="863"/>
      <c r="BQ18" s="863"/>
      <c r="BR18" s="863"/>
      <c r="BS18" s="864"/>
      <c r="BT18" s="862">
        <v>0</v>
      </c>
      <c r="BU18" s="863"/>
      <c r="BV18" s="863"/>
      <c r="BW18" s="863"/>
      <c r="BX18" s="863"/>
      <c r="BY18" s="863"/>
      <c r="BZ18" s="863"/>
      <c r="CA18" s="863"/>
      <c r="CB18" s="863"/>
      <c r="CC18" s="863"/>
      <c r="CD18" s="863"/>
      <c r="CE18" s="863"/>
      <c r="CF18" s="863"/>
      <c r="CG18" s="864"/>
      <c r="CH18" s="862">
        <v>8214.8332151182494</v>
      </c>
      <c r="CI18" s="863"/>
      <c r="CJ18" s="863"/>
      <c r="CK18" s="863"/>
      <c r="CL18" s="863"/>
      <c r="CM18" s="863"/>
      <c r="CN18" s="863"/>
      <c r="CO18" s="863"/>
      <c r="CP18" s="863"/>
      <c r="CQ18" s="863"/>
      <c r="CR18" s="863"/>
      <c r="CS18" s="863"/>
      <c r="CT18" s="863"/>
      <c r="CU18" s="864"/>
    </row>
    <row r="19" spans="1:99" s="21" customFormat="1" ht="18.75" customHeight="1">
      <c r="A19" s="787"/>
      <c r="B19" s="787"/>
      <c r="C19" s="787"/>
      <c r="D19" s="787"/>
      <c r="E19" s="787"/>
      <c r="F19" s="787"/>
      <c r="G19" s="787"/>
      <c r="H19" s="787"/>
      <c r="I19" s="112"/>
      <c r="J19" s="750" t="s">
        <v>267</v>
      </c>
      <c r="K19" s="750"/>
      <c r="L19" s="750"/>
      <c r="M19" s="750"/>
      <c r="N19" s="750"/>
      <c r="O19" s="750"/>
      <c r="P19" s="750"/>
      <c r="Q19" s="750"/>
      <c r="R19" s="750"/>
      <c r="S19" s="750"/>
      <c r="T19" s="750"/>
      <c r="U19" s="750"/>
      <c r="V19" s="750"/>
      <c r="W19" s="750"/>
      <c r="X19" s="750"/>
      <c r="Y19" s="750"/>
      <c r="Z19" s="750"/>
      <c r="AA19" s="750"/>
      <c r="AB19" s="750"/>
      <c r="AC19" s="750"/>
      <c r="AD19" s="750"/>
      <c r="AE19" s="750"/>
      <c r="AF19" s="750"/>
      <c r="AG19" s="750"/>
      <c r="AH19" s="750"/>
      <c r="AI19" s="750"/>
      <c r="AJ19" s="750"/>
      <c r="AK19" s="750"/>
      <c r="AL19" s="750"/>
      <c r="AM19" s="750"/>
      <c r="AN19" s="750"/>
      <c r="AO19" s="750"/>
      <c r="AP19" s="750"/>
      <c r="AQ19" s="132"/>
      <c r="AR19" s="1047">
        <v>0.25319345708423735</v>
      </c>
      <c r="AS19" s="1048"/>
      <c r="AT19" s="1048"/>
      <c r="AU19" s="1048"/>
      <c r="AV19" s="1048"/>
      <c r="AW19" s="1048"/>
      <c r="AX19" s="1048"/>
      <c r="AY19" s="1048"/>
      <c r="AZ19" s="1048"/>
      <c r="BA19" s="1048"/>
      <c r="BB19" s="1048"/>
      <c r="BC19" s="1048"/>
      <c r="BD19" s="1048"/>
      <c r="BE19" s="1049"/>
      <c r="BF19" s="1047">
        <v>0.30199999999999999</v>
      </c>
      <c r="BG19" s="1048"/>
      <c r="BH19" s="1048"/>
      <c r="BI19" s="1048"/>
      <c r="BJ19" s="1048"/>
      <c r="BK19" s="1048"/>
      <c r="BL19" s="1048"/>
      <c r="BM19" s="1048"/>
      <c r="BN19" s="1048"/>
      <c r="BO19" s="1048"/>
      <c r="BP19" s="1048"/>
      <c r="BQ19" s="1048"/>
      <c r="BR19" s="1048"/>
      <c r="BS19" s="1049"/>
      <c r="BT19" s="1050"/>
      <c r="BU19" s="1051"/>
      <c r="BV19" s="1051"/>
      <c r="BW19" s="1051"/>
      <c r="BX19" s="1051"/>
      <c r="BY19" s="1051"/>
      <c r="BZ19" s="1051"/>
      <c r="CA19" s="1051"/>
      <c r="CB19" s="1051"/>
      <c r="CC19" s="1051"/>
      <c r="CD19" s="1051"/>
      <c r="CE19" s="1051"/>
      <c r="CF19" s="1051"/>
      <c r="CG19" s="1052"/>
      <c r="CH19" s="1047">
        <v>0.30199999999999999</v>
      </c>
      <c r="CI19" s="1048"/>
      <c r="CJ19" s="1048"/>
      <c r="CK19" s="1048"/>
      <c r="CL19" s="1048"/>
      <c r="CM19" s="1048"/>
      <c r="CN19" s="1048"/>
      <c r="CO19" s="1048"/>
      <c r="CP19" s="1048"/>
      <c r="CQ19" s="1048"/>
      <c r="CR19" s="1048"/>
      <c r="CS19" s="1048"/>
      <c r="CT19" s="1048"/>
      <c r="CU19" s="1049"/>
    </row>
    <row r="20" spans="1:99" ht="29.25" customHeight="1">
      <c r="A20" s="747"/>
      <c r="B20" s="747"/>
      <c r="C20" s="747"/>
      <c r="D20" s="747"/>
      <c r="E20" s="747"/>
      <c r="F20" s="747"/>
      <c r="G20" s="747"/>
      <c r="H20" s="747"/>
      <c r="I20" s="22"/>
      <c r="J20" s="750" t="s">
        <v>268</v>
      </c>
      <c r="K20" s="750"/>
      <c r="L20" s="750"/>
      <c r="M20" s="750"/>
      <c r="N20" s="750"/>
      <c r="O20" s="750"/>
      <c r="P20" s="750"/>
      <c r="Q20" s="750"/>
      <c r="R20" s="750"/>
      <c r="S20" s="750"/>
      <c r="T20" s="750"/>
      <c r="U20" s="750"/>
      <c r="V20" s="750"/>
      <c r="W20" s="750"/>
      <c r="X20" s="750"/>
      <c r="Y20" s="750"/>
      <c r="Z20" s="750"/>
      <c r="AA20" s="750"/>
      <c r="AB20" s="750"/>
      <c r="AC20" s="750"/>
      <c r="AD20" s="750"/>
      <c r="AE20" s="750"/>
      <c r="AF20" s="750"/>
      <c r="AG20" s="750"/>
      <c r="AH20" s="750"/>
      <c r="AI20" s="750"/>
      <c r="AJ20" s="750"/>
      <c r="AK20" s="750"/>
      <c r="AL20" s="750"/>
      <c r="AM20" s="750"/>
      <c r="AN20" s="750"/>
      <c r="AO20" s="750"/>
      <c r="AP20" s="750"/>
      <c r="AQ20" s="35"/>
      <c r="AR20" s="862">
        <v>4043.3258842199998</v>
      </c>
      <c r="AS20" s="863"/>
      <c r="AT20" s="863"/>
      <c r="AU20" s="863"/>
      <c r="AV20" s="863"/>
      <c r="AW20" s="863"/>
      <c r="AX20" s="863"/>
      <c r="AY20" s="863"/>
      <c r="AZ20" s="863"/>
      <c r="BA20" s="863"/>
      <c r="BB20" s="863"/>
      <c r="BC20" s="863"/>
      <c r="BD20" s="863"/>
      <c r="BE20" s="864"/>
      <c r="BF20" s="862">
        <v>4961.8588039603974</v>
      </c>
      <c r="BG20" s="863"/>
      <c r="BH20" s="863"/>
      <c r="BI20" s="863"/>
      <c r="BJ20" s="863"/>
      <c r="BK20" s="863"/>
      <c r="BL20" s="863"/>
      <c r="BM20" s="863"/>
      <c r="BN20" s="863"/>
      <c r="BO20" s="863"/>
      <c r="BP20" s="863"/>
      <c r="BQ20" s="863"/>
      <c r="BR20" s="863"/>
      <c r="BS20" s="864"/>
      <c r="BT20" s="862"/>
      <c r="BU20" s="863"/>
      <c r="BV20" s="863"/>
      <c r="BW20" s="863"/>
      <c r="BX20" s="863"/>
      <c r="BY20" s="863"/>
      <c r="BZ20" s="863"/>
      <c r="CA20" s="863"/>
      <c r="CB20" s="863"/>
      <c r="CC20" s="863"/>
      <c r="CD20" s="863"/>
      <c r="CE20" s="863"/>
      <c r="CF20" s="863"/>
      <c r="CG20" s="864"/>
      <c r="CH20" s="862">
        <v>5160.3331561188133</v>
      </c>
      <c r="CI20" s="863"/>
      <c r="CJ20" s="863"/>
      <c r="CK20" s="863"/>
      <c r="CL20" s="863"/>
      <c r="CM20" s="863"/>
      <c r="CN20" s="863"/>
      <c r="CO20" s="863"/>
      <c r="CP20" s="863"/>
      <c r="CQ20" s="863"/>
      <c r="CR20" s="863"/>
      <c r="CS20" s="863"/>
      <c r="CT20" s="863"/>
      <c r="CU20" s="864"/>
    </row>
    <row r="21" spans="1:99" s="21" customFormat="1" ht="18.75" customHeight="1">
      <c r="A21" s="787"/>
      <c r="B21" s="787"/>
      <c r="C21" s="787"/>
      <c r="D21" s="787"/>
      <c r="E21" s="787"/>
      <c r="F21" s="787"/>
      <c r="G21" s="787"/>
      <c r="H21" s="787"/>
      <c r="I21" s="112"/>
      <c r="J21" s="750" t="s">
        <v>267</v>
      </c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132"/>
      <c r="AR21" s="1047">
        <v>0.25493309461875585</v>
      </c>
      <c r="AS21" s="1048"/>
      <c r="AT21" s="1048"/>
      <c r="AU21" s="1048"/>
      <c r="AV21" s="1048"/>
      <c r="AW21" s="1048"/>
      <c r="AX21" s="1048"/>
      <c r="AY21" s="1048"/>
      <c r="AZ21" s="1048"/>
      <c r="BA21" s="1048"/>
      <c r="BB21" s="1048"/>
      <c r="BC21" s="1048"/>
      <c r="BD21" s="1048"/>
      <c r="BE21" s="1049"/>
      <c r="BF21" s="1047">
        <v>0.30199999999999999</v>
      </c>
      <c r="BG21" s="1048"/>
      <c r="BH21" s="1048"/>
      <c r="BI21" s="1048"/>
      <c r="BJ21" s="1048"/>
      <c r="BK21" s="1048"/>
      <c r="BL21" s="1048"/>
      <c r="BM21" s="1048"/>
      <c r="BN21" s="1048"/>
      <c r="BO21" s="1048"/>
      <c r="BP21" s="1048"/>
      <c r="BQ21" s="1048"/>
      <c r="BR21" s="1048"/>
      <c r="BS21" s="1049"/>
      <c r="BT21" s="1047"/>
      <c r="BU21" s="1048"/>
      <c r="BV21" s="1048"/>
      <c r="BW21" s="1048"/>
      <c r="BX21" s="1048"/>
      <c r="BY21" s="1048"/>
      <c r="BZ21" s="1048"/>
      <c r="CA21" s="1048"/>
      <c r="CB21" s="1048"/>
      <c r="CC21" s="1048"/>
      <c r="CD21" s="1048"/>
      <c r="CE21" s="1048"/>
      <c r="CF21" s="1048"/>
      <c r="CG21" s="1049"/>
      <c r="CH21" s="1053">
        <v>0.30199999999999999</v>
      </c>
      <c r="CI21" s="1048"/>
      <c r="CJ21" s="1048"/>
      <c r="CK21" s="1048"/>
      <c r="CL21" s="1048"/>
      <c r="CM21" s="1048"/>
      <c r="CN21" s="1048"/>
      <c r="CO21" s="1048"/>
      <c r="CP21" s="1048"/>
      <c r="CQ21" s="1048"/>
      <c r="CR21" s="1048"/>
      <c r="CS21" s="1048"/>
      <c r="CT21" s="1048"/>
      <c r="CU21" s="1049"/>
    </row>
    <row r="22" spans="1:99" ht="15" customHeight="1">
      <c r="A22" s="747"/>
      <c r="B22" s="747"/>
      <c r="C22" s="747"/>
      <c r="D22" s="747"/>
      <c r="E22" s="747"/>
      <c r="F22" s="747"/>
      <c r="G22" s="747"/>
      <c r="H22" s="747"/>
      <c r="I22" s="22"/>
      <c r="J22" s="750" t="s">
        <v>269</v>
      </c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/>
      <c r="AP22" s="750"/>
      <c r="AQ22" s="35"/>
      <c r="AR22" s="862">
        <v>411.28959616000003</v>
      </c>
      <c r="AS22" s="863"/>
      <c r="AT22" s="863"/>
      <c r="AU22" s="863"/>
      <c r="AV22" s="863"/>
      <c r="AW22" s="863"/>
      <c r="AX22" s="863"/>
      <c r="AY22" s="863"/>
      <c r="AZ22" s="863"/>
      <c r="BA22" s="863"/>
      <c r="BB22" s="863"/>
      <c r="BC22" s="863"/>
      <c r="BD22" s="863"/>
      <c r="BE22" s="864"/>
      <c r="BF22" s="862">
        <v>301.63188084479998</v>
      </c>
      <c r="BG22" s="863"/>
      <c r="BH22" s="863"/>
      <c r="BI22" s="863"/>
      <c r="BJ22" s="863"/>
      <c r="BK22" s="863"/>
      <c r="BL22" s="863"/>
      <c r="BM22" s="863"/>
      <c r="BN22" s="863"/>
      <c r="BO22" s="863"/>
      <c r="BP22" s="863"/>
      <c r="BQ22" s="863"/>
      <c r="BR22" s="863"/>
      <c r="BS22" s="864"/>
      <c r="BT22" s="862"/>
      <c r="BU22" s="863"/>
      <c r="BV22" s="863"/>
      <c r="BW22" s="863"/>
      <c r="BX22" s="863"/>
      <c r="BY22" s="863"/>
      <c r="BZ22" s="863"/>
      <c r="CA22" s="863"/>
      <c r="CB22" s="863"/>
      <c r="CC22" s="863"/>
      <c r="CD22" s="863"/>
      <c r="CE22" s="863"/>
      <c r="CF22" s="863"/>
      <c r="CG22" s="864"/>
      <c r="CH22" s="862">
        <v>313.9987879594367</v>
      </c>
      <c r="CI22" s="863"/>
      <c r="CJ22" s="863"/>
      <c r="CK22" s="863"/>
      <c r="CL22" s="863"/>
      <c r="CM22" s="863"/>
      <c r="CN22" s="863"/>
      <c r="CO22" s="863"/>
      <c r="CP22" s="863"/>
      <c r="CQ22" s="863"/>
      <c r="CR22" s="863"/>
      <c r="CS22" s="863"/>
      <c r="CT22" s="863"/>
      <c r="CU22" s="864"/>
    </row>
    <row r="23" spans="1:99" s="21" customFormat="1" ht="18.75" customHeight="1">
      <c r="A23" s="787"/>
      <c r="B23" s="787"/>
      <c r="C23" s="787"/>
      <c r="D23" s="787"/>
      <c r="E23" s="787"/>
      <c r="F23" s="787"/>
      <c r="G23" s="787"/>
      <c r="H23" s="787"/>
      <c r="I23" s="112"/>
      <c r="J23" s="750" t="s">
        <v>267</v>
      </c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/>
      <c r="AP23" s="750"/>
      <c r="AQ23" s="132"/>
      <c r="AR23" s="1047">
        <v>0.30200000000000005</v>
      </c>
      <c r="AS23" s="1048"/>
      <c r="AT23" s="1048"/>
      <c r="AU23" s="1048"/>
      <c r="AV23" s="1048"/>
      <c r="AW23" s="1048"/>
      <c r="AX23" s="1048"/>
      <c r="AY23" s="1048"/>
      <c r="AZ23" s="1048"/>
      <c r="BA23" s="1048"/>
      <c r="BB23" s="1048"/>
      <c r="BC23" s="1048"/>
      <c r="BD23" s="1048"/>
      <c r="BE23" s="1049"/>
      <c r="BF23" s="1047">
        <v>0.30199999999999999</v>
      </c>
      <c r="BG23" s="1048"/>
      <c r="BH23" s="1048"/>
      <c r="BI23" s="1048"/>
      <c r="BJ23" s="1048"/>
      <c r="BK23" s="1048"/>
      <c r="BL23" s="1048"/>
      <c r="BM23" s="1048"/>
      <c r="BN23" s="1048"/>
      <c r="BO23" s="1048"/>
      <c r="BP23" s="1048"/>
      <c r="BQ23" s="1048"/>
      <c r="BR23" s="1048"/>
      <c r="BS23" s="1049"/>
      <c r="BT23" s="1047"/>
      <c r="BU23" s="1048"/>
      <c r="BV23" s="1048"/>
      <c r="BW23" s="1048"/>
      <c r="BX23" s="1048"/>
      <c r="BY23" s="1048"/>
      <c r="BZ23" s="1048"/>
      <c r="CA23" s="1048"/>
      <c r="CB23" s="1048"/>
      <c r="CC23" s="1048"/>
      <c r="CD23" s="1048"/>
      <c r="CE23" s="1048"/>
      <c r="CF23" s="1048"/>
      <c r="CG23" s="1049"/>
      <c r="CH23" s="1047">
        <v>0.30199999999999999</v>
      </c>
      <c r="CI23" s="1048"/>
      <c r="CJ23" s="1048"/>
      <c r="CK23" s="1048"/>
      <c r="CL23" s="1048"/>
      <c r="CM23" s="1048"/>
      <c r="CN23" s="1048"/>
      <c r="CO23" s="1048"/>
      <c r="CP23" s="1048"/>
      <c r="CQ23" s="1048"/>
      <c r="CR23" s="1048"/>
      <c r="CS23" s="1048"/>
      <c r="CT23" s="1048"/>
      <c r="CU23" s="1049"/>
    </row>
    <row r="24" spans="1:99" ht="18.75" customHeight="1">
      <c r="A24" s="747"/>
      <c r="B24" s="747"/>
      <c r="C24" s="747"/>
      <c r="D24" s="747"/>
      <c r="E24" s="747"/>
      <c r="F24" s="747"/>
      <c r="G24" s="747"/>
      <c r="H24" s="747"/>
      <c r="I24" s="22"/>
      <c r="J24" s="750" t="s">
        <v>270</v>
      </c>
      <c r="K24" s="750"/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35"/>
      <c r="AR24" s="862"/>
      <c r="AS24" s="863"/>
      <c r="AT24" s="863"/>
      <c r="AU24" s="863"/>
      <c r="AV24" s="863"/>
      <c r="AW24" s="863"/>
      <c r="AX24" s="863"/>
      <c r="AY24" s="863"/>
      <c r="AZ24" s="863"/>
      <c r="BA24" s="863"/>
      <c r="BB24" s="863"/>
      <c r="BC24" s="863"/>
      <c r="BD24" s="863"/>
      <c r="BE24" s="864"/>
      <c r="BF24" s="862"/>
      <c r="BG24" s="863"/>
      <c r="BH24" s="863"/>
      <c r="BI24" s="863"/>
      <c r="BJ24" s="863"/>
      <c r="BK24" s="863"/>
      <c r="BL24" s="863"/>
      <c r="BM24" s="863"/>
      <c r="BN24" s="863"/>
      <c r="BO24" s="863"/>
      <c r="BP24" s="863"/>
      <c r="BQ24" s="863"/>
      <c r="BR24" s="863"/>
      <c r="BS24" s="864"/>
      <c r="BT24" s="862"/>
      <c r="BU24" s="863"/>
      <c r="BV24" s="863"/>
      <c r="BW24" s="863"/>
      <c r="BX24" s="863"/>
      <c r="BY24" s="863"/>
      <c r="BZ24" s="863"/>
      <c r="CA24" s="863"/>
      <c r="CB24" s="863"/>
      <c r="CC24" s="863"/>
      <c r="CD24" s="863"/>
      <c r="CE24" s="863"/>
      <c r="CF24" s="863"/>
      <c r="CG24" s="864"/>
      <c r="CH24" s="862"/>
      <c r="CI24" s="863"/>
      <c r="CJ24" s="863"/>
      <c r="CK24" s="863"/>
      <c r="CL24" s="863"/>
      <c r="CM24" s="863"/>
      <c r="CN24" s="863"/>
      <c r="CO24" s="863"/>
      <c r="CP24" s="863"/>
      <c r="CQ24" s="863"/>
      <c r="CR24" s="863"/>
      <c r="CS24" s="863"/>
      <c r="CT24" s="863"/>
      <c r="CU24" s="864"/>
    </row>
    <row r="25" spans="1:99" s="21" customFormat="1" ht="18.75" customHeight="1">
      <c r="A25" s="787"/>
      <c r="B25" s="787"/>
      <c r="C25" s="787"/>
      <c r="D25" s="787"/>
      <c r="E25" s="787"/>
      <c r="F25" s="787"/>
      <c r="G25" s="787"/>
      <c r="H25" s="787"/>
      <c r="I25" s="112"/>
      <c r="J25" s="750" t="s">
        <v>267</v>
      </c>
      <c r="K25" s="750"/>
      <c r="L25" s="750"/>
      <c r="M25" s="750"/>
      <c r="N25" s="750"/>
      <c r="O25" s="750"/>
      <c r="P25" s="750"/>
      <c r="Q25" s="750"/>
      <c r="R25" s="750"/>
      <c r="S25" s="750"/>
      <c r="T25" s="750"/>
      <c r="U25" s="750"/>
      <c r="V25" s="750"/>
      <c r="W25" s="750"/>
      <c r="X25" s="750"/>
      <c r="Y25" s="750"/>
      <c r="Z25" s="750"/>
      <c r="AA25" s="750"/>
      <c r="AB25" s="750"/>
      <c r="AC25" s="750"/>
      <c r="AD25" s="750"/>
      <c r="AE25" s="750"/>
      <c r="AF25" s="750"/>
      <c r="AG25" s="750"/>
      <c r="AH25" s="750"/>
      <c r="AI25" s="750"/>
      <c r="AJ25" s="750"/>
      <c r="AK25" s="750"/>
      <c r="AL25" s="750"/>
      <c r="AM25" s="750"/>
      <c r="AN25" s="750"/>
      <c r="AO25" s="750"/>
      <c r="AP25" s="750"/>
      <c r="AQ25" s="132"/>
      <c r="AR25" s="1050"/>
      <c r="AS25" s="1051"/>
      <c r="AT25" s="1051"/>
      <c r="AU25" s="1051"/>
      <c r="AV25" s="1051"/>
      <c r="AW25" s="1051"/>
      <c r="AX25" s="1051"/>
      <c r="AY25" s="1051"/>
      <c r="AZ25" s="1051"/>
      <c r="BA25" s="1051"/>
      <c r="BB25" s="1051"/>
      <c r="BC25" s="1051"/>
      <c r="BD25" s="1051"/>
      <c r="BE25" s="1052"/>
      <c r="BF25" s="1047"/>
      <c r="BG25" s="1048"/>
      <c r="BH25" s="1048"/>
      <c r="BI25" s="1048"/>
      <c r="BJ25" s="1048"/>
      <c r="BK25" s="1048"/>
      <c r="BL25" s="1048"/>
      <c r="BM25" s="1048"/>
      <c r="BN25" s="1048"/>
      <c r="BO25" s="1048"/>
      <c r="BP25" s="1048"/>
      <c r="BQ25" s="1048"/>
      <c r="BR25" s="1048"/>
      <c r="BS25" s="1049"/>
      <c r="BT25" s="1050"/>
      <c r="BU25" s="1051"/>
      <c r="BV25" s="1051"/>
      <c r="BW25" s="1051"/>
      <c r="BX25" s="1051"/>
      <c r="BY25" s="1051"/>
      <c r="BZ25" s="1051"/>
      <c r="CA25" s="1051"/>
      <c r="CB25" s="1051"/>
      <c r="CC25" s="1051"/>
      <c r="CD25" s="1051"/>
      <c r="CE25" s="1051"/>
      <c r="CF25" s="1051"/>
      <c r="CG25" s="1052"/>
      <c r="CH25" s="1050"/>
      <c r="CI25" s="1051"/>
      <c r="CJ25" s="1051"/>
      <c r="CK25" s="1051"/>
      <c r="CL25" s="1051"/>
      <c r="CM25" s="1051"/>
      <c r="CN25" s="1051"/>
      <c r="CO25" s="1051"/>
      <c r="CP25" s="1051"/>
      <c r="CQ25" s="1051"/>
      <c r="CR25" s="1051"/>
      <c r="CS25" s="1051"/>
      <c r="CT25" s="1051"/>
      <c r="CU25" s="1052"/>
    </row>
    <row r="26" spans="1:99" ht="29.25" customHeight="1">
      <c r="A26" s="747"/>
      <c r="B26" s="747"/>
      <c r="C26" s="747"/>
      <c r="D26" s="747"/>
      <c r="E26" s="747"/>
      <c r="F26" s="747"/>
      <c r="G26" s="747"/>
      <c r="H26" s="747"/>
      <c r="I26" s="22"/>
      <c r="J26" s="750" t="s">
        <v>271</v>
      </c>
      <c r="K26" s="750"/>
      <c r="L26" s="750"/>
      <c r="M26" s="750"/>
      <c r="N26" s="750"/>
      <c r="O26" s="750"/>
      <c r="P26" s="750"/>
      <c r="Q26" s="750"/>
      <c r="R26" s="750"/>
      <c r="S26" s="750"/>
      <c r="T26" s="750"/>
      <c r="U26" s="750"/>
      <c r="V26" s="750"/>
      <c r="W26" s="750"/>
      <c r="X26" s="750"/>
      <c r="Y26" s="750"/>
      <c r="Z26" s="750"/>
      <c r="AA26" s="750"/>
      <c r="AB26" s="750"/>
      <c r="AC26" s="750"/>
      <c r="AD26" s="750"/>
      <c r="AE26" s="750"/>
      <c r="AF26" s="750"/>
      <c r="AG26" s="750"/>
      <c r="AH26" s="750"/>
      <c r="AI26" s="750"/>
      <c r="AJ26" s="750"/>
      <c r="AK26" s="750"/>
      <c r="AL26" s="750"/>
      <c r="AM26" s="750"/>
      <c r="AN26" s="750"/>
      <c r="AO26" s="750"/>
      <c r="AP26" s="750"/>
      <c r="AQ26" s="35"/>
      <c r="AR26" s="862">
        <v>981.79769097000008</v>
      </c>
      <c r="AS26" s="863"/>
      <c r="AT26" s="863"/>
      <c r="AU26" s="863"/>
      <c r="AV26" s="863"/>
      <c r="AW26" s="863"/>
      <c r="AX26" s="863"/>
      <c r="AY26" s="863"/>
      <c r="AZ26" s="863"/>
      <c r="BA26" s="863"/>
      <c r="BB26" s="863"/>
      <c r="BC26" s="863"/>
      <c r="BD26" s="863"/>
      <c r="BE26" s="864"/>
      <c r="BF26" s="862">
        <v>2635.0973759999997</v>
      </c>
      <c r="BG26" s="863"/>
      <c r="BH26" s="863"/>
      <c r="BI26" s="863"/>
      <c r="BJ26" s="863"/>
      <c r="BK26" s="863"/>
      <c r="BL26" s="863"/>
      <c r="BM26" s="863"/>
      <c r="BN26" s="863"/>
      <c r="BO26" s="863"/>
      <c r="BP26" s="863"/>
      <c r="BQ26" s="863"/>
      <c r="BR26" s="863"/>
      <c r="BS26" s="864"/>
      <c r="BT26" s="862"/>
      <c r="BU26" s="863"/>
      <c r="BV26" s="863"/>
      <c r="BW26" s="863"/>
      <c r="BX26" s="863"/>
      <c r="BY26" s="863"/>
      <c r="BZ26" s="863"/>
      <c r="CA26" s="863"/>
      <c r="CB26" s="863"/>
      <c r="CC26" s="863"/>
      <c r="CD26" s="863"/>
      <c r="CE26" s="863"/>
      <c r="CF26" s="863"/>
      <c r="CG26" s="864"/>
      <c r="CH26" s="862">
        <v>2740.5012710400001</v>
      </c>
      <c r="CI26" s="863"/>
      <c r="CJ26" s="863"/>
      <c r="CK26" s="863"/>
      <c r="CL26" s="863"/>
      <c r="CM26" s="863"/>
      <c r="CN26" s="863"/>
      <c r="CO26" s="863"/>
      <c r="CP26" s="863"/>
      <c r="CQ26" s="863"/>
      <c r="CR26" s="863"/>
      <c r="CS26" s="863"/>
      <c r="CT26" s="863"/>
      <c r="CU26" s="864"/>
    </row>
    <row r="27" spans="1:99" s="21" customFormat="1" ht="18.75" customHeight="1">
      <c r="A27" s="787"/>
      <c r="B27" s="787"/>
      <c r="C27" s="787"/>
      <c r="D27" s="787"/>
      <c r="E27" s="787"/>
      <c r="F27" s="787"/>
      <c r="G27" s="787"/>
      <c r="H27" s="787"/>
      <c r="I27" s="112"/>
      <c r="J27" s="750" t="s">
        <v>267</v>
      </c>
      <c r="K27" s="750"/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0"/>
      <c r="W27" s="750"/>
      <c r="X27" s="750"/>
      <c r="Y27" s="750"/>
      <c r="Z27" s="750"/>
      <c r="AA27" s="750"/>
      <c r="AB27" s="750"/>
      <c r="AC27" s="750"/>
      <c r="AD27" s="750"/>
      <c r="AE27" s="750"/>
      <c r="AF27" s="750"/>
      <c r="AG27" s="750"/>
      <c r="AH27" s="750"/>
      <c r="AI27" s="750"/>
      <c r="AJ27" s="750"/>
      <c r="AK27" s="750"/>
      <c r="AL27" s="750"/>
      <c r="AM27" s="750"/>
      <c r="AN27" s="750"/>
      <c r="AO27" s="750"/>
      <c r="AP27" s="750"/>
      <c r="AQ27" s="132"/>
      <c r="AR27" s="1047">
        <v>0.23105723762381564</v>
      </c>
      <c r="AS27" s="1048"/>
      <c r="AT27" s="1048"/>
      <c r="AU27" s="1048"/>
      <c r="AV27" s="1048"/>
      <c r="AW27" s="1048"/>
      <c r="AX27" s="1048"/>
      <c r="AY27" s="1048"/>
      <c r="AZ27" s="1048"/>
      <c r="BA27" s="1048"/>
      <c r="BB27" s="1048"/>
      <c r="BC27" s="1048"/>
      <c r="BD27" s="1048"/>
      <c r="BE27" s="1049"/>
      <c r="BF27" s="1047">
        <v>0.30199999999999999</v>
      </c>
      <c r="BG27" s="1048"/>
      <c r="BH27" s="1048"/>
      <c r="BI27" s="1048"/>
      <c r="BJ27" s="1048"/>
      <c r="BK27" s="1048"/>
      <c r="BL27" s="1048"/>
      <c r="BM27" s="1048"/>
      <c r="BN27" s="1048"/>
      <c r="BO27" s="1048"/>
      <c r="BP27" s="1048"/>
      <c r="BQ27" s="1048"/>
      <c r="BR27" s="1048"/>
      <c r="BS27" s="1049"/>
      <c r="BT27" s="1047"/>
      <c r="BU27" s="1048"/>
      <c r="BV27" s="1048"/>
      <c r="BW27" s="1048"/>
      <c r="BX27" s="1048"/>
      <c r="BY27" s="1048"/>
      <c r="BZ27" s="1048"/>
      <c r="CA27" s="1048"/>
      <c r="CB27" s="1048"/>
      <c r="CC27" s="1048"/>
      <c r="CD27" s="1048"/>
      <c r="CE27" s="1048"/>
      <c r="CF27" s="1048"/>
      <c r="CG27" s="1049"/>
      <c r="CH27" s="1047">
        <v>0.30199999999999999</v>
      </c>
      <c r="CI27" s="1048"/>
      <c r="CJ27" s="1048"/>
      <c r="CK27" s="1048"/>
      <c r="CL27" s="1048"/>
      <c r="CM27" s="1048"/>
      <c r="CN27" s="1048"/>
      <c r="CO27" s="1048"/>
      <c r="CP27" s="1048"/>
      <c r="CQ27" s="1048"/>
      <c r="CR27" s="1048"/>
      <c r="CS27" s="1048"/>
      <c r="CT27" s="1048"/>
      <c r="CU27" s="1049"/>
    </row>
    <row r="28" spans="1:99" ht="30" customHeight="1">
      <c r="A28" s="747" t="s">
        <v>262</v>
      </c>
      <c r="B28" s="747"/>
      <c r="C28" s="747"/>
      <c r="D28" s="747"/>
      <c r="E28" s="747"/>
      <c r="F28" s="747"/>
      <c r="G28" s="747"/>
      <c r="H28" s="747"/>
      <c r="I28" s="22"/>
      <c r="J28" s="868" t="s">
        <v>682</v>
      </c>
      <c r="K28" s="868"/>
      <c r="L28" s="868"/>
      <c r="M28" s="868"/>
      <c r="N28" s="868"/>
      <c r="O28" s="868"/>
      <c r="P28" s="868"/>
      <c r="Q28" s="868"/>
      <c r="R28" s="868"/>
      <c r="S28" s="868"/>
      <c r="T28" s="868"/>
      <c r="U28" s="868"/>
      <c r="V28" s="868"/>
      <c r="W28" s="868"/>
      <c r="X28" s="868"/>
      <c r="Y28" s="868"/>
      <c r="Z28" s="868"/>
      <c r="AA28" s="868"/>
      <c r="AB28" s="868"/>
      <c r="AC28" s="868"/>
      <c r="AD28" s="868"/>
      <c r="AE28" s="868"/>
      <c r="AF28" s="868"/>
      <c r="AG28" s="868"/>
      <c r="AH28" s="868"/>
      <c r="AI28" s="868"/>
      <c r="AJ28" s="868"/>
      <c r="AK28" s="868"/>
      <c r="AL28" s="868"/>
      <c r="AM28" s="868"/>
      <c r="AN28" s="868"/>
      <c r="AO28" s="868"/>
      <c r="AP28" s="868"/>
      <c r="AQ28" s="35"/>
      <c r="AR28" s="1034">
        <v>5492.658190000001</v>
      </c>
      <c r="AS28" s="1035"/>
      <c r="AT28" s="1035"/>
      <c r="AU28" s="1035"/>
      <c r="AV28" s="1035"/>
      <c r="AW28" s="1035"/>
      <c r="AX28" s="1035"/>
      <c r="AY28" s="1035"/>
      <c r="AZ28" s="1035"/>
      <c r="BA28" s="1035"/>
      <c r="BB28" s="1035"/>
      <c r="BC28" s="1035"/>
      <c r="BD28" s="1035"/>
      <c r="BE28" s="1036"/>
      <c r="BF28" s="862">
        <v>1013</v>
      </c>
      <c r="BG28" s="863"/>
      <c r="BH28" s="863"/>
      <c r="BI28" s="863"/>
      <c r="BJ28" s="863"/>
      <c r="BK28" s="863"/>
      <c r="BL28" s="863"/>
      <c r="BM28" s="863"/>
      <c r="BN28" s="863"/>
      <c r="BO28" s="863"/>
      <c r="BP28" s="863"/>
      <c r="BQ28" s="863"/>
      <c r="BR28" s="863"/>
      <c r="BS28" s="864"/>
      <c r="BT28" s="862"/>
      <c r="BU28" s="863"/>
      <c r="BV28" s="863"/>
      <c r="BW28" s="863"/>
      <c r="BX28" s="863"/>
      <c r="BY28" s="863"/>
      <c r="BZ28" s="863"/>
      <c r="CA28" s="863"/>
      <c r="CB28" s="863"/>
      <c r="CC28" s="863"/>
      <c r="CD28" s="863"/>
      <c r="CE28" s="863"/>
      <c r="CF28" s="863"/>
      <c r="CG28" s="864"/>
      <c r="CH28" s="742">
        <v>2304.09</v>
      </c>
      <c r="CI28" s="743"/>
      <c r="CJ28" s="743"/>
      <c r="CK28" s="743"/>
      <c r="CL28" s="743"/>
      <c r="CM28" s="743"/>
      <c r="CN28" s="743"/>
      <c r="CO28" s="743"/>
      <c r="CP28" s="743"/>
      <c r="CQ28" s="743"/>
      <c r="CR28" s="743"/>
      <c r="CS28" s="743"/>
      <c r="CT28" s="743"/>
      <c r="CU28" s="744"/>
    </row>
    <row r="29" spans="1:99" ht="30" customHeight="1">
      <c r="A29" s="747" t="s">
        <v>263</v>
      </c>
      <c r="B29" s="747"/>
      <c r="C29" s="747"/>
      <c r="D29" s="747"/>
      <c r="E29" s="747"/>
      <c r="F29" s="747"/>
      <c r="G29" s="747"/>
      <c r="H29" s="747"/>
      <c r="I29" s="22"/>
      <c r="J29" s="868" t="s">
        <v>683</v>
      </c>
      <c r="K29" s="868"/>
      <c r="L29" s="868"/>
      <c r="M29" s="868"/>
      <c r="N29" s="868"/>
      <c r="O29" s="868"/>
      <c r="P29" s="868"/>
      <c r="Q29" s="868"/>
      <c r="R29" s="868"/>
      <c r="S29" s="868"/>
      <c r="T29" s="868"/>
      <c r="U29" s="868"/>
      <c r="V29" s="868"/>
      <c r="W29" s="868"/>
      <c r="X29" s="868"/>
      <c r="Y29" s="868"/>
      <c r="Z29" s="868"/>
      <c r="AA29" s="868"/>
      <c r="AB29" s="868"/>
      <c r="AC29" s="868"/>
      <c r="AD29" s="868"/>
      <c r="AE29" s="868"/>
      <c r="AF29" s="868"/>
      <c r="AG29" s="868"/>
      <c r="AH29" s="868"/>
      <c r="AI29" s="868"/>
      <c r="AJ29" s="868"/>
      <c r="AK29" s="868"/>
      <c r="AL29" s="868"/>
      <c r="AM29" s="868"/>
      <c r="AN29" s="868"/>
      <c r="AO29" s="868"/>
      <c r="AP29" s="868"/>
      <c r="AQ29" s="131"/>
      <c r="AR29" s="1034">
        <v>464.38932</v>
      </c>
      <c r="AS29" s="1035"/>
      <c r="AT29" s="1035"/>
      <c r="AU29" s="1035"/>
      <c r="AV29" s="1035"/>
      <c r="AW29" s="1035"/>
      <c r="AX29" s="1035"/>
      <c r="AY29" s="1035"/>
      <c r="AZ29" s="1035"/>
      <c r="BA29" s="1035"/>
      <c r="BB29" s="1035"/>
      <c r="BC29" s="1035"/>
      <c r="BD29" s="1035"/>
      <c r="BE29" s="1036"/>
      <c r="BF29" s="862">
        <v>269</v>
      </c>
      <c r="BG29" s="863"/>
      <c r="BH29" s="863"/>
      <c r="BI29" s="863"/>
      <c r="BJ29" s="863"/>
      <c r="BK29" s="863"/>
      <c r="BL29" s="863"/>
      <c r="BM29" s="863"/>
      <c r="BN29" s="863"/>
      <c r="BO29" s="863"/>
      <c r="BP29" s="863"/>
      <c r="BQ29" s="863"/>
      <c r="BR29" s="863"/>
      <c r="BS29" s="864"/>
      <c r="BT29" s="862"/>
      <c r="BU29" s="863"/>
      <c r="BV29" s="863"/>
      <c r="BW29" s="863"/>
      <c r="BX29" s="863"/>
      <c r="BY29" s="863"/>
      <c r="BZ29" s="863"/>
      <c r="CA29" s="863"/>
      <c r="CB29" s="863"/>
      <c r="CC29" s="863"/>
      <c r="CD29" s="863"/>
      <c r="CE29" s="863"/>
      <c r="CF29" s="863"/>
      <c r="CG29" s="864"/>
      <c r="CH29" s="862">
        <v>346.2272686428571</v>
      </c>
      <c r="CI29" s="863"/>
      <c r="CJ29" s="863"/>
      <c r="CK29" s="863"/>
      <c r="CL29" s="863"/>
      <c r="CM29" s="863"/>
      <c r="CN29" s="863"/>
      <c r="CO29" s="863"/>
      <c r="CP29" s="863"/>
      <c r="CQ29" s="863"/>
      <c r="CR29" s="863"/>
      <c r="CS29" s="863"/>
      <c r="CT29" s="863"/>
      <c r="CU29" s="864"/>
    </row>
    <row r="30" spans="1:99" ht="60" customHeight="1">
      <c r="A30" s="747" t="s">
        <v>266</v>
      </c>
      <c r="B30" s="747"/>
      <c r="C30" s="747"/>
      <c r="D30" s="747"/>
      <c r="E30" s="747"/>
      <c r="F30" s="747"/>
      <c r="G30" s="747"/>
      <c r="H30" s="747"/>
      <c r="I30" s="22"/>
      <c r="J30" s="990" t="s">
        <v>684</v>
      </c>
      <c r="K30" s="990"/>
      <c r="L30" s="990"/>
      <c r="M30" s="990"/>
      <c r="N30" s="990"/>
      <c r="O30" s="990"/>
      <c r="P30" s="990"/>
      <c r="Q30" s="990"/>
      <c r="R30" s="990"/>
      <c r="S30" s="990"/>
      <c r="T30" s="990"/>
      <c r="U30" s="990"/>
      <c r="V30" s="990"/>
      <c r="W30" s="990"/>
      <c r="X30" s="990"/>
      <c r="Y30" s="990"/>
      <c r="Z30" s="990"/>
      <c r="AA30" s="990"/>
      <c r="AB30" s="990"/>
      <c r="AC30" s="990"/>
      <c r="AD30" s="990"/>
      <c r="AE30" s="990"/>
      <c r="AF30" s="990"/>
      <c r="AG30" s="990"/>
      <c r="AH30" s="990"/>
      <c r="AI30" s="990"/>
      <c r="AJ30" s="990"/>
      <c r="AK30" s="990"/>
      <c r="AL30" s="990"/>
      <c r="AM30" s="990"/>
      <c r="AN30" s="990"/>
      <c r="AO30" s="990"/>
      <c r="AP30" s="990"/>
      <c r="AQ30" s="133"/>
      <c r="AR30" s="1054"/>
      <c r="AS30" s="1055"/>
      <c r="AT30" s="1055"/>
      <c r="AU30" s="1055"/>
      <c r="AV30" s="1055"/>
      <c r="AW30" s="1055"/>
      <c r="AX30" s="1055"/>
      <c r="AY30" s="1055"/>
      <c r="AZ30" s="1055"/>
      <c r="BA30" s="1055"/>
      <c r="BB30" s="1055"/>
      <c r="BC30" s="1055"/>
      <c r="BD30" s="1055"/>
      <c r="BE30" s="1056"/>
      <c r="BF30" s="1054"/>
      <c r="BG30" s="1055"/>
      <c r="BH30" s="1055"/>
      <c r="BI30" s="1055"/>
      <c r="BJ30" s="1055"/>
      <c r="BK30" s="1055"/>
      <c r="BL30" s="1055"/>
      <c r="BM30" s="1055"/>
      <c r="BN30" s="1055"/>
      <c r="BO30" s="1055"/>
      <c r="BP30" s="1055"/>
      <c r="BQ30" s="1055"/>
      <c r="BR30" s="1055"/>
      <c r="BS30" s="1056"/>
      <c r="BT30" s="1054"/>
      <c r="BU30" s="1055"/>
      <c r="BV30" s="1055"/>
      <c r="BW30" s="1055"/>
      <c r="BX30" s="1055"/>
      <c r="BY30" s="1055"/>
      <c r="BZ30" s="1055"/>
      <c r="CA30" s="1055"/>
      <c r="CB30" s="1055"/>
      <c r="CC30" s="1055"/>
      <c r="CD30" s="1055"/>
      <c r="CE30" s="1055"/>
      <c r="CF30" s="1055"/>
      <c r="CG30" s="1056"/>
      <c r="CH30" s="1054"/>
      <c r="CI30" s="1055"/>
      <c r="CJ30" s="1055"/>
      <c r="CK30" s="1055"/>
      <c r="CL30" s="1055"/>
      <c r="CM30" s="1055"/>
      <c r="CN30" s="1055"/>
      <c r="CO30" s="1055"/>
      <c r="CP30" s="1055"/>
      <c r="CQ30" s="1055"/>
      <c r="CR30" s="1055"/>
      <c r="CS30" s="1055"/>
      <c r="CT30" s="1055"/>
      <c r="CU30" s="1056"/>
    </row>
    <row r="31" spans="1:99" ht="15" customHeight="1">
      <c r="A31" s="747"/>
      <c r="B31" s="747"/>
      <c r="C31" s="747"/>
      <c r="D31" s="747"/>
      <c r="E31" s="747"/>
      <c r="F31" s="747"/>
      <c r="G31" s="747"/>
      <c r="H31" s="747"/>
      <c r="I31" s="22"/>
      <c r="J31" s="782" t="s">
        <v>487</v>
      </c>
      <c r="K31" s="782"/>
      <c r="L31" s="782"/>
      <c r="M31" s="782"/>
      <c r="N31" s="782"/>
      <c r="O31" s="782"/>
      <c r="P31" s="782"/>
      <c r="Q31" s="782"/>
      <c r="R31" s="782"/>
      <c r="S31" s="782"/>
      <c r="T31" s="782"/>
      <c r="U31" s="782"/>
      <c r="V31" s="782"/>
      <c r="W31" s="782"/>
      <c r="X31" s="782"/>
      <c r="Y31" s="782"/>
      <c r="Z31" s="782"/>
      <c r="AA31" s="782"/>
      <c r="AB31" s="782"/>
      <c r="AC31" s="782"/>
      <c r="AD31" s="782"/>
      <c r="AE31" s="782"/>
      <c r="AF31" s="782"/>
      <c r="AG31" s="782"/>
      <c r="AH31" s="782"/>
      <c r="AI31" s="782"/>
      <c r="AJ31" s="782"/>
      <c r="AK31" s="782"/>
      <c r="AL31" s="782"/>
      <c r="AM31" s="782"/>
      <c r="AN31" s="782"/>
      <c r="AO31" s="782"/>
      <c r="AP31" s="782"/>
      <c r="AQ31" s="783"/>
      <c r="AR31" s="862">
        <v>43436.96215135001</v>
      </c>
      <c r="AS31" s="863"/>
      <c r="AT31" s="863"/>
      <c r="AU31" s="863"/>
      <c r="AV31" s="863"/>
      <c r="AW31" s="863"/>
      <c r="AX31" s="863"/>
      <c r="AY31" s="863"/>
      <c r="AZ31" s="863"/>
      <c r="BA31" s="863"/>
      <c r="BB31" s="863"/>
      <c r="BC31" s="863"/>
      <c r="BD31" s="863"/>
      <c r="BE31" s="864"/>
      <c r="BF31" s="862">
        <v>41246.239603635426</v>
      </c>
      <c r="BG31" s="863"/>
      <c r="BH31" s="863"/>
      <c r="BI31" s="863"/>
      <c r="BJ31" s="863"/>
      <c r="BK31" s="863"/>
      <c r="BL31" s="863"/>
      <c r="BM31" s="863"/>
      <c r="BN31" s="863"/>
      <c r="BO31" s="863"/>
      <c r="BP31" s="863"/>
      <c r="BQ31" s="863"/>
      <c r="BR31" s="863"/>
      <c r="BS31" s="864"/>
      <c r="BT31" s="862">
        <v>0</v>
      </c>
      <c r="BU31" s="863"/>
      <c r="BV31" s="863"/>
      <c r="BW31" s="863"/>
      <c r="BX31" s="863"/>
      <c r="BY31" s="863"/>
      <c r="BZ31" s="863"/>
      <c r="CA31" s="863"/>
      <c r="CB31" s="863"/>
      <c r="CC31" s="863"/>
      <c r="CD31" s="863"/>
      <c r="CE31" s="863"/>
      <c r="CF31" s="863"/>
      <c r="CG31" s="864"/>
      <c r="CH31" s="862">
        <v>24487.987078586695</v>
      </c>
      <c r="CI31" s="863"/>
      <c r="CJ31" s="863"/>
      <c r="CK31" s="863"/>
      <c r="CL31" s="863"/>
      <c r="CM31" s="863"/>
      <c r="CN31" s="863"/>
      <c r="CO31" s="863"/>
      <c r="CP31" s="863"/>
      <c r="CQ31" s="863"/>
      <c r="CR31" s="863"/>
      <c r="CS31" s="863"/>
      <c r="CT31" s="863"/>
      <c r="CU31" s="864"/>
    </row>
    <row r="32" spans="1:99" ht="15" customHeight="1">
      <c r="A32" s="747" t="s">
        <v>19</v>
      </c>
      <c r="B32" s="747"/>
      <c r="C32" s="747"/>
      <c r="D32" s="747"/>
      <c r="E32" s="747"/>
      <c r="F32" s="747"/>
      <c r="G32" s="747"/>
      <c r="H32" s="747"/>
      <c r="I32" s="22"/>
      <c r="J32" s="782" t="s">
        <v>278</v>
      </c>
      <c r="K32" s="782"/>
      <c r="L32" s="782"/>
      <c r="M32" s="782"/>
      <c r="N32" s="782"/>
      <c r="O32" s="782"/>
      <c r="P32" s="782"/>
      <c r="Q32" s="782"/>
      <c r="R32" s="782"/>
      <c r="S32" s="782"/>
      <c r="T32" s="782"/>
      <c r="U32" s="782"/>
      <c r="V32" s="782"/>
      <c r="W32" s="782"/>
      <c r="X32" s="782"/>
      <c r="Y32" s="782"/>
      <c r="Z32" s="782"/>
      <c r="AA32" s="782"/>
      <c r="AB32" s="782"/>
      <c r="AC32" s="782"/>
      <c r="AD32" s="782"/>
      <c r="AE32" s="782"/>
      <c r="AF32" s="782"/>
      <c r="AG32" s="782"/>
      <c r="AH32" s="782"/>
      <c r="AI32" s="782"/>
      <c r="AJ32" s="782"/>
      <c r="AK32" s="782"/>
      <c r="AL32" s="782"/>
      <c r="AM32" s="782"/>
      <c r="AN32" s="782"/>
      <c r="AO32" s="782"/>
      <c r="AP32" s="782"/>
      <c r="AQ32" s="783"/>
      <c r="AR32" s="862"/>
      <c r="AS32" s="863"/>
      <c r="AT32" s="863"/>
      <c r="AU32" s="863"/>
      <c r="AV32" s="863"/>
      <c r="AW32" s="863"/>
      <c r="AX32" s="863"/>
      <c r="AY32" s="863"/>
      <c r="AZ32" s="863"/>
      <c r="BA32" s="863"/>
      <c r="BB32" s="863"/>
      <c r="BC32" s="863"/>
      <c r="BD32" s="863"/>
      <c r="BE32" s="864"/>
      <c r="BF32" s="862"/>
      <c r="BG32" s="863"/>
      <c r="BH32" s="863"/>
      <c r="BI32" s="863"/>
      <c r="BJ32" s="863"/>
      <c r="BK32" s="863"/>
      <c r="BL32" s="863"/>
      <c r="BM32" s="863"/>
      <c r="BN32" s="863"/>
      <c r="BO32" s="863"/>
      <c r="BP32" s="863"/>
      <c r="BQ32" s="863"/>
      <c r="BR32" s="863"/>
      <c r="BS32" s="864"/>
      <c r="BT32" s="862"/>
      <c r="BU32" s="863"/>
      <c r="BV32" s="863"/>
      <c r="BW32" s="863"/>
      <c r="BX32" s="863"/>
      <c r="BY32" s="863"/>
      <c r="BZ32" s="863"/>
      <c r="CA32" s="863"/>
      <c r="CB32" s="863"/>
      <c r="CC32" s="863"/>
      <c r="CD32" s="863"/>
      <c r="CE32" s="863"/>
      <c r="CF32" s="863"/>
      <c r="CG32" s="864"/>
      <c r="CH32" s="862"/>
      <c r="CI32" s="863"/>
      <c r="CJ32" s="863"/>
      <c r="CK32" s="863"/>
      <c r="CL32" s="863"/>
      <c r="CM32" s="863"/>
      <c r="CN32" s="863"/>
      <c r="CO32" s="863"/>
      <c r="CP32" s="863"/>
      <c r="CQ32" s="863"/>
      <c r="CR32" s="863"/>
      <c r="CS32" s="863"/>
      <c r="CT32" s="863"/>
      <c r="CU32" s="864"/>
    </row>
    <row r="33" spans="1:99" ht="61.5" customHeight="1">
      <c r="A33" s="747" t="s">
        <v>23</v>
      </c>
      <c r="B33" s="747"/>
      <c r="C33" s="747"/>
      <c r="D33" s="747"/>
      <c r="E33" s="747"/>
      <c r="F33" s="747"/>
      <c r="G33" s="747"/>
      <c r="H33" s="747"/>
      <c r="I33" s="22"/>
      <c r="J33" s="990" t="s">
        <v>685</v>
      </c>
      <c r="K33" s="990"/>
      <c r="L33" s="990"/>
      <c r="M33" s="990"/>
      <c r="N33" s="990"/>
      <c r="O33" s="990"/>
      <c r="P33" s="990"/>
      <c r="Q33" s="990"/>
      <c r="R33" s="990"/>
      <c r="S33" s="990"/>
      <c r="T33" s="990"/>
      <c r="U33" s="990"/>
      <c r="V33" s="990"/>
      <c r="W33" s="990"/>
      <c r="X33" s="990"/>
      <c r="Y33" s="990"/>
      <c r="Z33" s="990"/>
      <c r="AA33" s="990"/>
      <c r="AB33" s="990"/>
      <c r="AC33" s="990"/>
      <c r="AD33" s="990"/>
      <c r="AE33" s="990"/>
      <c r="AF33" s="990"/>
      <c r="AG33" s="990"/>
      <c r="AH33" s="990"/>
      <c r="AI33" s="990"/>
      <c r="AJ33" s="990"/>
      <c r="AK33" s="990"/>
      <c r="AL33" s="990"/>
      <c r="AM33" s="990"/>
      <c r="AN33" s="990"/>
      <c r="AO33" s="990"/>
      <c r="AP33" s="990"/>
      <c r="AQ33" s="43"/>
      <c r="AR33" s="862"/>
      <c r="AS33" s="863"/>
      <c r="AT33" s="863"/>
      <c r="AU33" s="863"/>
      <c r="AV33" s="863"/>
      <c r="AW33" s="863"/>
      <c r="AX33" s="863"/>
      <c r="AY33" s="863"/>
      <c r="AZ33" s="863"/>
      <c r="BA33" s="863"/>
      <c r="BB33" s="863"/>
      <c r="BC33" s="863"/>
      <c r="BD33" s="863"/>
      <c r="BE33" s="864"/>
      <c r="BF33" s="862"/>
      <c r="BG33" s="863"/>
      <c r="BH33" s="863"/>
      <c r="BI33" s="863"/>
      <c r="BJ33" s="863"/>
      <c r="BK33" s="863"/>
      <c r="BL33" s="863"/>
      <c r="BM33" s="863"/>
      <c r="BN33" s="863"/>
      <c r="BO33" s="863"/>
      <c r="BP33" s="863"/>
      <c r="BQ33" s="863"/>
      <c r="BR33" s="863"/>
      <c r="BS33" s="864"/>
      <c r="BT33" s="862"/>
      <c r="BU33" s="863"/>
      <c r="BV33" s="863"/>
      <c r="BW33" s="863"/>
      <c r="BX33" s="863"/>
      <c r="BY33" s="863"/>
      <c r="BZ33" s="863"/>
      <c r="CA33" s="863"/>
      <c r="CB33" s="863"/>
      <c r="CC33" s="863"/>
      <c r="CD33" s="863"/>
      <c r="CE33" s="863"/>
      <c r="CF33" s="863"/>
      <c r="CG33" s="864"/>
      <c r="CH33" s="862"/>
      <c r="CI33" s="863"/>
      <c r="CJ33" s="863"/>
      <c r="CK33" s="863"/>
      <c r="CL33" s="863"/>
      <c r="CM33" s="863"/>
      <c r="CN33" s="863"/>
      <c r="CO33" s="863"/>
      <c r="CP33" s="863"/>
      <c r="CQ33" s="863"/>
      <c r="CR33" s="863"/>
      <c r="CS33" s="863"/>
      <c r="CT33" s="863"/>
      <c r="CU33" s="864"/>
    </row>
    <row r="34" spans="1:99" ht="16.5" customHeight="1">
      <c r="A34" s="747" t="s">
        <v>26</v>
      </c>
      <c r="B34" s="747"/>
      <c r="C34" s="747"/>
      <c r="D34" s="747"/>
      <c r="E34" s="747"/>
      <c r="F34" s="747"/>
      <c r="G34" s="747"/>
      <c r="H34" s="747"/>
      <c r="I34" s="22"/>
      <c r="J34" s="868" t="s">
        <v>686</v>
      </c>
      <c r="K34" s="868"/>
      <c r="L34" s="868"/>
      <c r="M34" s="868"/>
      <c r="N34" s="868"/>
      <c r="O34" s="868"/>
      <c r="P34" s="868"/>
      <c r="Q34" s="868"/>
      <c r="R34" s="868"/>
      <c r="S34" s="868"/>
      <c r="T34" s="868"/>
      <c r="U34" s="868"/>
      <c r="V34" s="868"/>
      <c r="W34" s="868"/>
      <c r="X34" s="868"/>
      <c r="Y34" s="868"/>
      <c r="Z34" s="868"/>
      <c r="AA34" s="868"/>
      <c r="AB34" s="868"/>
      <c r="AC34" s="868"/>
      <c r="AD34" s="868"/>
      <c r="AE34" s="868"/>
      <c r="AF34" s="868"/>
      <c r="AG34" s="868"/>
      <c r="AH34" s="868"/>
      <c r="AI34" s="868"/>
      <c r="AJ34" s="868"/>
      <c r="AK34" s="868"/>
      <c r="AL34" s="868"/>
      <c r="AM34" s="868"/>
      <c r="AN34" s="868"/>
      <c r="AO34" s="868"/>
      <c r="AP34" s="868"/>
      <c r="AQ34" s="43"/>
      <c r="AR34" s="862">
        <v>43436.96215135001</v>
      </c>
      <c r="AS34" s="863"/>
      <c r="AT34" s="863"/>
      <c r="AU34" s="863"/>
      <c r="AV34" s="863"/>
      <c r="AW34" s="863"/>
      <c r="AX34" s="863"/>
      <c r="AY34" s="863"/>
      <c r="AZ34" s="863"/>
      <c r="BA34" s="863"/>
      <c r="BB34" s="863"/>
      <c r="BC34" s="863"/>
      <c r="BD34" s="863"/>
      <c r="BE34" s="864"/>
      <c r="BF34" s="862">
        <v>41246.239603635426</v>
      </c>
      <c r="BG34" s="863"/>
      <c r="BH34" s="863"/>
      <c r="BI34" s="863"/>
      <c r="BJ34" s="863"/>
      <c r="BK34" s="863"/>
      <c r="BL34" s="863"/>
      <c r="BM34" s="863"/>
      <c r="BN34" s="863"/>
      <c r="BO34" s="863"/>
      <c r="BP34" s="863"/>
      <c r="BQ34" s="863"/>
      <c r="BR34" s="863"/>
      <c r="BS34" s="864"/>
      <c r="BT34" s="862">
        <v>0</v>
      </c>
      <c r="BU34" s="863"/>
      <c r="BV34" s="863"/>
      <c r="BW34" s="863"/>
      <c r="BX34" s="863"/>
      <c r="BY34" s="863"/>
      <c r="BZ34" s="863"/>
      <c r="CA34" s="863"/>
      <c r="CB34" s="863"/>
      <c r="CC34" s="863"/>
      <c r="CD34" s="863"/>
      <c r="CE34" s="863"/>
      <c r="CF34" s="863"/>
      <c r="CG34" s="864"/>
      <c r="CH34" s="862">
        <v>24487.987078586695</v>
      </c>
      <c r="CI34" s="863"/>
      <c r="CJ34" s="863"/>
      <c r="CK34" s="863"/>
      <c r="CL34" s="863"/>
      <c r="CM34" s="863"/>
      <c r="CN34" s="863"/>
      <c r="CO34" s="863"/>
      <c r="CP34" s="863"/>
      <c r="CQ34" s="863"/>
      <c r="CR34" s="863"/>
      <c r="CS34" s="863"/>
      <c r="CT34" s="863"/>
      <c r="CU34" s="864"/>
    </row>
    <row r="35" spans="1:99" ht="15" customHeight="1"/>
    <row r="36" spans="1:99" ht="15">
      <c r="F36" s="13" t="s">
        <v>109</v>
      </c>
    </row>
    <row r="37" spans="1:99" s="32" customFormat="1" ht="15" customHeight="1">
      <c r="F37" s="684" t="s">
        <v>110</v>
      </c>
      <c r="G37" s="684"/>
      <c r="H37" s="684"/>
      <c r="I37" s="685" t="s">
        <v>687</v>
      </c>
      <c r="J37" s="685"/>
      <c r="K37" s="685"/>
      <c r="L37" s="685"/>
      <c r="M37" s="685"/>
      <c r="N37" s="685"/>
      <c r="O37" s="685"/>
      <c r="P37" s="685"/>
      <c r="Q37" s="685"/>
      <c r="R37" s="685"/>
      <c r="S37" s="685"/>
      <c r="T37" s="685"/>
      <c r="U37" s="685"/>
      <c r="V37" s="685"/>
      <c r="W37" s="685"/>
      <c r="X37" s="685"/>
      <c r="Y37" s="685"/>
      <c r="Z37" s="685"/>
      <c r="AA37" s="685"/>
      <c r="AB37" s="685"/>
      <c r="AC37" s="685"/>
      <c r="AD37" s="685"/>
      <c r="AE37" s="685"/>
      <c r="AF37" s="685"/>
      <c r="AG37" s="685"/>
      <c r="AH37" s="685"/>
      <c r="AI37" s="685"/>
      <c r="AJ37" s="685"/>
      <c r="AK37" s="685"/>
      <c r="AL37" s="685"/>
      <c r="AM37" s="685"/>
      <c r="AN37" s="685"/>
      <c r="AO37" s="685"/>
      <c r="AP37" s="685"/>
      <c r="AQ37" s="685"/>
      <c r="AR37" s="685"/>
      <c r="AS37" s="685"/>
      <c r="AT37" s="685"/>
      <c r="AU37" s="685"/>
      <c r="AV37" s="685"/>
      <c r="AW37" s="685"/>
      <c r="AX37" s="685"/>
      <c r="AY37" s="685"/>
      <c r="AZ37" s="685"/>
      <c r="BA37" s="685"/>
      <c r="BB37" s="685"/>
      <c r="BC37" s="685"/>
      <c r="BD37" s="685"/>
      <c r="BE37" s="685"/>
      <c r="BF37" s="685"/>
      <c r="BG37" s="685"/>
      <c r="BH37" s="685"/>
      <c r="BI37" s="685"/>
      <c r="BJ37" s="685"/>
      <c r="BK37" s="685"/>
      <c r="BL37" s="685"/>
      <c r="BM37" s="685"/>
      <c r="BN37" s="685"/>
      <c r="BO37" s="685"/>
      <c r="BP37" s="685"/>
      <c r="BQ37" s="685"/>
      <c r="BR37" s="685"/>
      <c r="BS37" s="685"/>
      <c r="BT37" s="685"/>
      <c r="BU37" s="685"/>
      <c r="BV37" s="685"/>
      <c r="BW37" s="685"/>
      <c r="BX37" s="685"/>
      <c r="BY37" s="685"/>
      <c r="BZ37" s="685"/>
      <c r="CA37" s="685"/>
      <c r="CB37" s="685"/>
      <c r="CC37" s="685"/>
      <c r="CD37" s="685"/>
      <c r="CE37" s="685"/>
      <c r="CF37" s="685"/>
      <c r="CG37" s="685"/>
      <c r="CH37" s="685"/>
      <c r="CI37" s="685"/>
      <c r="CJ37" s="685"/>
      <c r="CK37" s="685"/>
      <c r="CL37" s="685"/>
      <c r="CM37" s="685"/>
      <c r="CN37" s="685"/>
      <c r="CO37" s="685"/>
      <c r="CP37" s="685"/>
      <c r="CQ37" s="685"/>
      <c r="CR37" s="685"/>
      <c r="CS37" s="685"/>
      <c r="CT37" s="685"/>
      <c r="CU37" s="685"/>
    </row>
    <row r="38" spans="1:99" s="32" customFormat="1" ht="15" customHeight="1">
      <c r="F38" s="684" t="s">
        <v>112</v>
      </c>
      <c r="G38" s="684"/>
      <c r="H38" s="684"/>
      <c r="I38" s="32" t="s">
        <v>688</v>
      </c>
    </row>
    <row r="39" spans="1:99" s="32" customFormat="1" ht="30" customHeight="1">
      <c r="F39" s="684" t="s">
        <v>114</v>
      </c>
      <c r="G39" s="684"/>
      <c r="H39" s="684"/>
      <c r="I39" s="685" t="s">
        <v>689</v>
      </c>
      <c r="J39" s="685"/>
      <c r="K39" s="685"/>
      <c r="L39" s="685"/>
      <c r="M39" s="685"/>
      <c r="N39" s="685"/>
      <c r="O39" s="685"/>
      <c r="P39" s="685"/>
      <c r="Q39" s="685"/>
      <c r="R39" s="685"/>
      <c r="S39" s="685"/>
      <c r="T39" s="685"/>
      <c r="U39" s="685"/>
      <c r="V39" s="685"/>
      <c r="W39" s="685"/>
      <c r="X39" s="685"/>
      <c r="Y39" s="685"/>
      <c r="Z39" s="685"/>
      <c r="AA39" s="685"/>
      <c r="AB39" s="685"/>
      <c r="AC39" s="685"/>
      <c r="AD39" s="685"/>
      <c r="AE39" s="685"/>
      <c r="AF39" s="685"/>
      <c r="AG39" s="685"/>
      <c r="AH39" s="685"/>
      <c r="AI39" s="685"/>
      <c r="AJ39" s="685"/>
      <c r="AK39" s="685"/>
      <c r="AL39" s="685"/>
      <c r="AM39" s="685"/>
      <c r="AN39" s="685"/>
      <c r="AO39" s="685"/>
      <c r="AP39" s="685"/>
      <c r="AQ39" s="685"/>
      <c r="AR39" s="685"/>
      <c r="AS39" s="685"/>
      <c r="AT39" s="685"/>
      <c r="AU39" s="685"/>
      <c r="AV39" s="685"/>
      <c r="AW39" s="685"/>
      <c r="AX39" s="685"/>
      <c r="AY39" s="685"/>
      <c r="AZ39" s="685"/>
      <c r="BA39" s="685"/>
      <c r="BB39" s="685"/>
      <c r="BC39" s="685"/>
      <c r="BD39" s="685"/>
      <c r="BE39" s="685"/>
      <c r="BF39" s="685"/>
      <c r="BG39" s="685"/>
      <c r="BH39" s="685"/>
      <c r="BI39" s="685"/>
      <c r="BJ39" s="685"/>
      <c r="BK39" s="685"/>
      <c r="BL39" s="685"/>
      <c r="BM39" s="685"/>
      <c r="BN39" s="685"/>
      <c r="BO39" s="685"/>
      <c r="BP39" s="685"/>
      <c r="BQ39" s="685"/>
      <c r="BR39" s="685"/>
      <c r="BS39" s="685"/>
      <c r="BT39" s="685"/>
      <c r="BU39" s="685"/>
      <c r="BV39" s="685"/>
      <c r="BW39" s="685"/>
      <c r="BX39" s="685"/>
      <c r="BY39" s="685"/>
      <c r="BZ39" s="685"/>
      <c r="CA39" s="685"/>
      <c r="CB39" s="685"/>
      <c r="CC39" s="685"/>
      <c r="CD39" s="685"/>
      <c r="CE39" s="685"/>
      <c r="CF39" s="685"/>
      <c r="CG39" s="685"/>
      <c r="CH39" s="685"/>
      <c r="CI39" s="685"/>
      <c r="CJ39" s="685"/>
      <c r="CK39" s="685"/>
      <c r="CL39" s="685"/>
      <c r="CM39" s="685"/>
      <c r="CN39" s="685"/>
      <c r="CO39" s="685"/>
      <c r="CP39" s="685"/>
      <c r="CQ39" s="685"/>
      <c r="CR39" s="685"/>
      <c r="CS39" s="685"/>
      <c r="CT39" s="685"/>
      <c r="CU39" s="685"/>
    </row>
    <row r="40" spans="1:99" s="32" customFormat="1" ht="31.5" customHeight="1">
      <c r="F40" s="684" t="s">
        <v>116</v>
      </c>
      <c r="G40" s="684"/>
      <c r="H40" s="684"/>
      <c r="I40" s="685" t="s">
        <v>690</v>
      </c>
      <c r="J40" s="685"/>
      <c r="K40" s="685"/>
      <c r="L40" s="685"/>
      <c r="M40" s="685"/>
      <c r="N40" s="685"/>
      <c r="O40" s="685"/>
      <c r="P40" s="685"/>
      <c r="Q40" s="685"/>
      <c r="R40" s="685"/>
      <c r="S40" s="685"/>
      <c r="T40" s="685"/>
      <c r="U40" s="685"/>
      <c r="V40" s="685"/>
      <c r="W40" s="685"/>
      <c r="X40" s="685"/>
      <c r="Y40" s="685"/>
      <c r="Z40" s="685"/>
      <c r="AA40" s="685"/>
      <c r="AB40" s="685"/>
      <c r="AC40" s="685"/>
      <c r="AD40" s="685"/>
      <c r="AE40" s="685"/>
      <c r="AF40" s="685"/>
      <c r="AG40" s="685"/>
      <c r="AH40" s="685"/>
      <c r="AI40" s="685"/>
      <c r="AJ40" s="685"/>
      <c r="AK40" s="685"/>
      <c r="AL40" s="685"/>
      <c r="AM40" s="685"/>
      <c r="AN40" s="685"/>
      <c r="AO40" s="685"/>
      <c r="AP40" s="685"/>
      <c r="AQ40" s="685"/>
      <c r="AR40" s="685"/>
      <c r="AS40" s="685"/>
      <c r="AT40" s="685"/>
      <c r="AU40" s="685"/>
      <c r="AV40" s="685"/>
      <c r="AW40" s="685"/>
      <c r="AX40" s="685"/>
      <c r="AY40" s="685"/>
      <c r="AZ40" s="685"/>
      <c r="BA40" s="685"/>
      <c r="BB40" s="685"/>
      <c r="BC40" s="685"/>
      <c r="BD40" s="685"/>
      <c r="BE40" s="685"/>
      <c r="BF40" s="685"/>
      <c r="BG40" s="685"/>
      <c r="BH40" s="685"/>
      <c r="BI40" s="685"/>
      <c r="BJ40" s="685"/>
      <c r="BK40" s="685"/>
      <c r="BL40" s="685"/>
      <c r="BM40" s="685"/>
      <c r="BN40" s="685"/>
      <c r="BO40" s="685"/>
      <c r="BP40" s="685"/>
      <c r="BQ40" s="685"/>
      <c r="BR40" s="685"/>
      <c r="BS40" s="685"/>
      <c r="BT40" s="685"/>
      <c r="BU40" s="685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85"/>
      <c r="CI40" s="685"/>
      <c r="CJ40" s="685"/>
      <c r="CK40" s="685"/>
      <c r="CL40" s="685"/>
      <c r="CM40" s="685"/>
      <c r="CN40" s="685"/>
      <c r="CO40" s="685"/>
      <c r="CP40" s="685"/>
      <c r="CQ40" s="685"/>
      <c r="CR40" s="685"/>
      <c r="CS40" s="685"/>
      <c r="CT40" s="685"/>
      <c r="CU40" s="685"/>
    </row>
    <row r="41" spans="1:99" ht="3" customHeight="1"/>
    <row r="42" spans="1:99" s="326" customFormat="1" ht="18.75" customHeight="1">
      <c r="J42" s="326" t="s">
        <v>1203</v>
      </c>
      <c r="AJ42" s="327"/>
      <c r="AK42" s="327"/>
      <c r="AL42" s="327"/>
      <c r="AM42" s="327"/>
      <c r="AN42" s="327"/>
      <c r="AO42" s="327"/>
      <c r="AP42" s="327"/>
      <c r="AQ42" s="327"/>
      <c r="AR42" s="327"/>
      <c r="AS42" s="327"/>
      <c r="AT42" s="327"/>
      <c r="AU42" s="326" t="s">
        <v>1344</v>
      </c>
    </row>
  </sheetData>
  <mergeCells count="189">
    <mergeCell ref="A29:H29"/>
    <mergeCell ref="J29:AP29"/>
    <mergeCell ref="BT29:CG29"/>
    <mergeCell ref="CH29:CU29"/>
    <mergeCell ref="AR33:BE33"/>
    <mergeCell ref="AR34:BE34"/>
    <mergeCell ref="BF31:BS31"/>
    <mergeCell ref="AR31:BE31"/>
    <mergeCell ref="BF29:BS29"/>
    <mergeCell ref="AR29:BE29"/>
    <mergeCell ref="F38:H38"/>
    <mergeCell ref="F39:H39"/>
    <mergeCell ref="I39:CU39"/>
    <mergeCell ref="A31:H31"/>
    <mergeCell ref="J31:AQ31"/>
    <mergeCell ref="BT31:CG31"/>
    <mergeCell ref="CH31:CU31"/>
    <mergeCell ref="A30:H30"/>
    <mergeCell ref="J30:AP30"/>
    <mergeCell ref="BT30:CG30"/>
    <mergeCell ref="CH30:CU30"/>
    <mergeCell ref="BF30:BS30"/>
    <mergeCell ref="AR30:BE30"/>
    <mergeCell ref="F40:H40"/>
    <mergeCell ref="I40:CU40"/>
    <mergeCell ref="BF6:BS6"/>
    <mergeCell ref="BF7:BS7"/>
    <mergeCell ref="BF8:BS8"/>
    <mergeCell ref="BF9:BS9"/>
    <mergeCell ref="F37:H37"/>
    <mergeCell ref="I37:CU37"/>
    <mergeCell ref="A34:H34"/>
    <mergeCell ref="J34:AP34"/>
    <mergeCell ref="BT34:CG34"/>
    <mergeCell ref="CH34:CU34"/>
    <mergeCell ref="A32:H32"/>
    <mergeCell ref="J32:AQ32"/>
    <mergeCell ref="BT32:CG32"/>
    <mergeCell ref="CH32:CU32"/>
    <mergeCell ref="A33:H33"/>
    <mergeCell ref="J33:AP33"/>
    <mergeCell ref="BT33:CG33"/>
    <mergeCell ref="CH33:CU33"/>
    <mergeCell ref="BF33:BS33"/>
    <mergeCell ref="BF34:BS34"/>
    <mergeCell ref="BF32:BS32"/>
    <mergeCell ref="AR32:BE32"/>
    <mergeCell ref="A28:H28"/>
    <mergeCell ref="J28:AP28"/>
    <mergeCell ref="BT28:CG28"/>
    <mergeCell ref="CH28:CU28"/>
    <mergeCell ref="BF28:BS28"/>
    <mergeCell ref="AR28:BE28"/>
    <mergeCell ref="A27:H27"/>
    <mergeCell ref="J27:AP27"/>
    <mergeCell ref="BT27:CG27"/>
    <mergeCell ref="CH27:CU27"/>
    <mergeCell ref="AR27:BE27"/>
    <mergeCell ref="BF27:BS27"/>
    <mergeCell ref="A26:H26"/>
    <mergeCell ref="J26:AP26"/>
    <mergeCell ref="BT26:CG26"/>
    <mergeCell ref="CH26:CU26"/>
    <mergeCell ref="BF26:BS26"/>
    <mergeCell ref="AR26:BE26"/>
    <mergeCell ref="A25:H25"/>
    <mergeCell ref="J25:AP25"/>
    <mergeCell ref="BT25:CG25"/>
    <mergeCell ref="CH25:CU25"/>
    <mergeCell ref="AR25:BE25"/>
    <mergeCell ref="BF25:BS25"/>
    <mergeCell ref="A24:H24"/>
    <mergeCell ref="J24:AP24"/>
    <mergeCell ref="BT24:CG24"/>
    <mergeCell ref="CH24:CU24"/>
    <mergeCell ref="AR24:BE24"/>
    <mergeCell ref="A23:H23"/>
    <mergeCell ref="J23:AP23"/>
    <mergeCell ref="BT23:CG23"/>
    <mergeCell ref="CH23:CU23"/>
    <mergeCell ref="AR23:BE23"/>
    <mergeCell ref="BF23:BS23"/>
    <mergeCell ref="BF24:BS24"/>
    <mergeCell ref="BF21:BS21"/>
    <mergeCell ref="BF22:BS22"/>
    <mergeCell ref="A21:H21"/>
    <mergeCell ref="J21:AP21"/>
    <mergeCell ref="BT21:CG21"/>
    <mergeCell ref="CH21:CU21"/>
    <mergeCell ref="A22:H22"/>
    <mergeCell ref="J22:AP22"/>
    <mergeCell ref="BT22:CG22"/>
    <mergeCell ref="CH22:CU22"/>
    <mergeCell ref="AR21:BE21"/>
    <mergeCell ref="AR22:BE22"/>
    <mergeCell ref="A20:H20"/>
    <mergeCell ref="J20:AP20"/>
    <mergeCell ref="BT20:CG20"/>
    <mergeCell ref="CH20:CU20"/>
    <mergeCell ref="BF19:BS19"/>
    <mergeCell ref="BF20:BS20"/>
    <mergeCell ref="A19:H19"/>
    <mergeCell ref="J19:AP19"/>
    <mergeCell ref="BT19:CG19"/>
    <mergeCell ref="CH19:CU19"/>
    <mergeCell ref="AR19:BE19"/>
    <mergeCell ref="AR20:BE20"/>
    <mergeCell ref="A18:H18"/>
    <mergeCell ref="J18:AP18"/>
    <mergeCell ref="BT18:CG18"/>
    <mergeCell ref="CH18:CU18"/>
    <mergeCell ref="BF16:BS16"/>
    <mergeCell ref="BF18:BS18"/>
    <mergeCell ref="A16:H16"/>
    <mergeCell ref="J16:AQ16"/>
    <mergeCell ref="BT16:CG16"/>
    <mergeCell ref="CH16:CU16"/>
    <mergeCell ref="A17:H17"/>
    <mergeCell ref="I17:AQ17"/>
    <mergeCell ref="AR16:BE16"/>
    <mergeCell ref="AR18:BE18"/>
    <mergeCell ref="AR17:BE17"/>
    <mergeCell ref="BF17:BS17"/>
    <mergeCell ref="BT17:CG17"/>
    <mergeCell ref="CH17:CU17"/>
    <mergeCell ref="A15:H15"/>
    <mergeCell ref="J15:AP15"/>
    <mergeCell ref="BT15:CG15"/>
    <mergeCell ref="CH15:CU15"/>
    <mergeCell ref="BF14:BS14"/>
    <mergeCell ref="BF15:BS15"/>
    <mergeCell ref="A14:H14"/>
    <mergeCell ref="J14:AP14"/>
    <mergeCell ref="BT14:CG14"/>
    <mergeCell ref="CH14:CU14"/>
    <mergeCell ref="AR14:BE14"/>
    <mergeCell ref="AR15:BE15"/>
    <mergeCell ref="A13:H13"/>
    <mergeCell ref="J13:AP13"/>
    <mergeCell ref="BT13:CG13"/>
    <mergeCell ref="CH13:CU13"/>
    <mergeCell ref="BF12:BS12"/>
    <mergeCell ref="BF13:BS13"/>
    <mergeCell ref="A12:H12"/>
    <mergeCell ref="J12:AP12"/>
    <mergeCell ref="BT12:CG12"/>
    <mergeCell ref="CH12:CU12"/>
    <mergeCell ref="AR12:BE12"/>
    <mergeCell ref="AR13:BE13"/>
    <mergeCell ref="A11:H11"/>
    <mergeCell ref="J11:AP11"/>
    <mergeCell ref="BT11:CG11"/>
    <mergeCell ref="CH11:CU11"/>
    <mergeCell ref="AR10:BE10"/>
    <mergeCell ref="AR11:BE11"/>
    <mergeCell ref="BF10:BS10"/>
    <mergeCell ref="BF11:BS11"/>
    <mergeCell ref="A10:H10"/>
    <mergeCell ref="J10:AP10"/>
    <mergeCell ref="BT10:CG10"/>
    <mergeCell ref="CH10:CU10"/>
    <mergeCell ref="A9:H9"/>
    <mergeCell ref="J9:AQ9"/>
    <mergeCell ref="BT9:CG9"/>
    <mergeCell ref="CH9:CU9"/>
    <mergeCell ref="AR8:BE8"/>
    <mergeCell ref="AR9:BE9"/>
    <mergeCell ref="A8:H8"/>
    <mergeCell ref="J8:AQ8"/>
    <mergeCell ref="BT8:CG8"/>
    <mergeCell ref="CH8:CU8"/>
    <mergeCell ref="BT5:CG5"/>
    <mergeCell ref="CH5:CU5"/>
    <mergeCell ref="BF4:BS5"/>
    <mergeCell ref="I4:AQ5"/>
    <mergeCell ref="A4:H5"/>
    <mergeCell ref="A2:CU2"/>
    <mergeCell ref="BT4:CU4"/>
    <mergeCell ref="AR4:BE5"/>
    <mergeCell ref="A7:H7"/>
    <mergeCell ref="J7:AP7"/>
    <mergeCell ref="BT7:CG7"/>
    <mergeCell ref="CH7:CU7"/>
    <mergeCell ref="AR7:BE7"/>
    <mergeCell ref="A6:H6"/>
    <mergeCell ref="I6:AQ6"/>
    <mergeCell ref="BT6:CG6"/>
    <mergeCell ref="CH6:CU6"/>
    <mergeCell ref="AR6:BE6"/>
  </mergeCells>
  <pageMargins left="0.78740157480314965" right="0.70866141732283472" top="0.78740157480314965" bottom="0.39370078740157483" header="0.19685039370078741" footer="0.19685039370078741"/>
  <pageSetup paperSize="9" scale="70" fitToWidth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GP28"/>
  <sheetViews>
    <sheetView view="pageBreakPreview" zoomScaleSheetLayoutView="100" workbookViewId="0">
      <pane xSplit="69" ySplit="9" topLeftCell="BR10" activePane="bottomRight" state="frozen"/>
      <selection pane="topRight" activeCell="BR1" sqref="BR1"/>
      <selection pane="bottomLeft" activeCell="A10" sqref="A10"/>
      <selection pane="bottomRight" activeCell="CU14" sqref="CU14:DH14"/>
    </sheetView>
  </sheetViews>
  <sheetFormatPr defaultColWidth="0.85546875" defaultRowHeight="15"/>
  <cols>
    <col min="1" max="16384" width="0.85546875" style="13"/>
  </cols>
  <sheetData>
    <row r="1" spans="1:198" s="11" customFormat="1" ht="12">
      <c r="EY1" s="12"/>
      <c r="GO1" s="12" t="s">
        <v>121</v>
      </c>
    </row>
    <row r="2" spans="1:198" s="11" customFormat="1" ht="12">
      <c r="EY2" s="12"/>
    </row>
    <row r="3" spans="1:198" ht="15.75">
      <c r="A3" s="686" t="s">
        <v>122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C3" s="686"/>
      <c r="AD3" s="686"/>
      <c r="AE3" s="686"/>
      <c r="AF3" s="686"/>
      <c r="AG3" s="686"/>
      <c r="AH3" s="686"/>
      <c r="AI3" s="686"/>
      <c r="AJ3" s="686"/>
      <c r="AK3" s="686"/>
      <c r="AL3" s="686"/>
      <c r="AM3" s="686"/>
      <c r="AN3" s="686"/>
      <c r="AO3" s="686"/>
      <c r="AP3" s="686"/>
      <c r="AQ3" s="686"/>
      <c r="AR3" s="686"/>
      <c r="AS3" s="686"/>
      <c r="AT3" s="686"/>
      <c r="AU3" s="686"/>
      <c r="AV3" s="686"/>
      <c r="AW3" s="686"/>
      <c r="AX3" s="686"/>
      <c r="AY3" s="686"/>
      <c r="AZ3" s="686"/>
      <c r="BA3" s="686"/>
      <c r="BB3" s="686"/>
      <c r="BC3" s="686"/>
      <c r="BD3" s="686"/>
      <c r="BE3" s="686"/>
      <c r="BF3" s="686"/>
      <c r="BG3" s="686"/>
      <c r="BH3" s="686"/>
      <c r="BI3" s="686"/>
      <c r="BJ3" s="686"/>
      <c r="BK3" s="686"/>
      <c r="BL3" s="686"/>
      <c r="BM3" s="686"/>
      <c r="BN3" s="686"/>
      <c r="BO3" s="686"/>
      <c r="BP3" s="686"/>
      <c r="BQ3" s="686"/>
      <c r="BR3" s="686"/>
      <c r="BS3" s="686"/>
      <c r="BT3" s="686"/>
      <c r="BU3" s="686"/>
      <c r="BV3" s="686"/>
      <c r="BW3" s="686"/>
      <c r="BX3" s="686"/>
      <c r="BY3" s="686"/>
      <c r="BZ3" s="686"/>
      <c r="CA3" s="686"/>
      <c r="CB3" s="686"/>
      <c r="CC3" s="686"/>
      <c r="CD3" s="686"/>
      <c r="CE3" s="686"/>
      <c r="CF3" s="686"/>
      <c r="CG3" s="686"/>
      <c r="CH3" s="686"/>
      <c r="CI3" s="686"/>
      <c r="CJ3" s="686"/>
      <c r="CK3" s="686"/>
      <c r="CL3" s="686"/>
      <c r="CM3" s="686"/>
      <c r="CN3" s="686"/>
      <c r="CO3" s="686"/>
      <c r="CP3" s="686"/>
      <c r="CQ3" s="686"/>
      <c r="CR3" s="686"/>
      <c r="CS3" s="686"/>
      <c r="CT3" s="686"/>
      <c r="CU3" s="686"/>
      <c r="CV3" s="686"/>
      <c r="CW3" s="686"/>
      <c r="CX3" s="686"/>
      <c r="CY3" s="686"/>
      <c r="CZ3" s="686"/>
      <c r="DA3" s="686"/>
      <c r="DB3" s="686"/>
      <c r="DC3" s="686"/>
      <c r="DD3" s="686"/>
      <c r="DE3" s="686"/>
      <c r="DF3" s="686"/>
      <c r="DG3" s="686"/>
      <c r="DH3" s="686"/>
      <c r="DI3" s="686"/>
      <c r="DJ3" s="686"/>
      <c r="DK3" s="686"/>
      <c r="DL3" s="686"/>
      <c r="DM3" s="686"/>
      <c r="DN3" s="686"/>
      <c r="DO3" s="686"/>
      <c r="DP3" s="686"/>
      <c r="DQ3" s="686"/>
      <c r="DR3" s="686"/>
      <c r="DS3" s="686"/>
      <c r="DT3" s="686"/>
      <c r="DU3" s="686"/>
      <c r="DV3" s="686"/>
      <c r="DW3" s="686"/>
      <c r="DX3" s="686"/>
      <c r="DY3" s="686"/>
      <c r="DZ3" s="686"/>
      <c r="EA3" s="686"/>
      <c r="EB3" s="686"/>
      <c r="EC3" s="686"/>
      <c r="ED3" s="686"/>
      <c r="EE3" s="686"/>
      <c r="EF3" s="686"/>
      <c r="EG3" s="686"/>
      <c r="EH3" s="686"/>
      <c r="EI3" s="686"/>
      <c r="EJ3" s="686"/>
      <c r="EK3" s="686"/>
      <c r="EL3" s="686"/>
      <c r="EM3" s="686"/>
      <c r="EN3" s="686"/>
      <c r="EO3" s="686"/>
      <c r="EP3" s="686"/>
      <c r="EQ3" s="686"/>
      <c r="ER3" s="686"/>
      <c r="ES3" s="686"/>
      <c r="ET3" s="686"/>
      <c r="EU3" s="686"/>
      <c r="EV3" s="686"/>
      <c r="EW3" s="686"/>
      <c r="EX3" s="686"/>
      <c r="EY3" s="686"/>
      <c r="EZ3" s="686"/>
      <c r="FA3" s="686"/>
      <c r="FB3" s="686"/>
      <c r="FC3" s="686"/>
      <c r="FD3" s="686"/>
      <c r="FE3" s="686"/>
      <c r="FF3" s="686"/>
      <c r="FG3" s="686"/>
      <c r="FH3" s="686"/>
      <c r="FI3" s="686"/>
      <c r="FJ3" s="686"/>
      <c r="FK3" s="686"/>
      <c r="FL3" s="686"/>
      <c r="FM3" s="686"/>
      <c r="FN3" s="686"/>
      <c r="FO3" s="686"/>
      <c r="FP3" s="686"/>
      <c r="FQ3" s="686"/>
      <c r="FR3" s="686"/>
      <c r="FS3" s="686"/>
      <c r="FT3" s="686"/>
      <c r="FU3" s="686"/>
      <c r="FV3" s="686"/>
      <c r="FW3" s="686"/>
      <c r="FX3" s="686"/>
      <c r="FY3" s="686"/>
      <c r="FZ3" s="686"/>
      <c r="GA3" s="686"/>
      <c r="GB3" s="686"/>
      <c r="GC3" s="686"/>
      <c r="GD3" s="686"/>
      <c r="GE3" s="686"/>
      <c r="GF3" s="686"/>
      <c r="GG3" s="686"/>
      <c r="GH3" s="686"/>
      <c r="GI3" s="686"/>
      <c r="GJ3" s="686"/>
      <c r="GK3" s="686"/>
      <c r="GL3" s="686"/>
      <c r="GM3" s="686"/>
      <c r="GN3" s="686"/>
      <c r="GO3" s="686"/>
      <c r="GP3" s="686"/>
    </row>
    <row r="4" spans="1:198" ht="15.7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</row>
    <row r="5" spans="1:198" ht="18">
      <c r="EY5" s="21"/>
      <c r="GP5" s="21" t="s">
        <v>123</v>
      </c>
    </row>
    <row r="6" spans="1:198" s="15" customFormat="1" ht="15" customHeight="1">
      <c r="A6" s="672" t="s">
        <v>0</v>
      </c>
      <c r="B6" s="673"/>
      <c r="C6" s="673"/>
      <c r="D6" s="673"/>
      <c r="E6" s="673"/>
      <c r="F6" s="673"/>
      <c r="G6" s="674"/>
      <c r="H6" s="672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73"/>
      <c r="V6" s="673"/>
      <c r="W6" s="673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67" t="s">
        <v>791</v>
      </c>
      <c r="BS6" s="667"/>
      <c r="BT6" s="667"/>
      <c r="BU6" s="667"/>
      <c r="BV6" s="667"/>
      <c r="BW6" s="667"/>
      <c r="BX6" s="667"/>
      <c r="BY6" s="667"/>
      <c r="BZ6" s="667"/>
      <c r="CA6" s="667"/>
      <c r="CB6" s="667"/>
      <c r="CC6" s="667"/>
      <c r="CD6" s="667"/>
      <c r="CE6" s="667"/>
      <c r="CF6" s="667"/>
      <c r="CG6" s="667"/>
      <c r="CH6" s="667"/>
      <c r="CI6" s="667"/>
      <c r="CJ6" s="667"/>
      <c r="CK6" s="667"/>
      <c r="CL6" s="667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7"/>
      <c r="CZ6" s="667"/>
      <c r="DA6" s="667"/>
      <c r="DB6" s="667"/>
      <c r="DC6" s="667"/>
      <c r="DD6" s="667"/>
      <c r="DE6" s="667"/>
      <c r="DF6" s="667"/>
      <c r="DG6" s="667"/>
      <c r="DH6" s="667"/>
      <c r="DI6" s="667" t="s">
        <v>792</v>
      </c>
      <c r="DJ6" s="667"/>
      <c r="DK6" s="667"/>
      <c r="DL6" s="667"/>
      <c r="DM6" s="667"/>
      <c r="DN6" s="667"/>
      <c r="DO6" s="667"/>
      <c r="DP6" s="667"/>
      <c r="DQ6" s="667"/>
      <c r="DR6" s="667"/>
      <c r="DS6" s="667"/>
      <c r="DT6" s="667"/>
      <c r="DU6" s="667"/>
      <c r="DV6" s="667"/>
      <c r="DW6" s="667"/>
      <c r="DX6" s="667"/>
      <c r="DY6" s="667"/>
      <c r="DZ6" s="667"/>
      <c r="EA6" s="667"/>
      <c r="EB6" s="667"/>
      <c r="EC6" s="667"/>
      <c r="ED6" s="667"/>
      <c r="EE6" s="667"/>
      <c r="EF6" s="667"/>
      <c r="EG6" s="667"/>
      <c r="EH6" s="667"/>
      <c r="EI6" s="667"/>
      <c r="EJ6" s="667"/>
      <c r="EK6" s="667"/>
      <c r="EL6" s="667"/>
      <c r="EM6" s="667"/>
      <c r="EN6" s="667"/>
      <c r="EO6" s="667"/>
      <c r="EP6" s="667"/>
      <c r="EQ6" s="667"/>
      <c r="ER6" s="667"/>
      <c r="ES6" s="667"/>
      <c r="ET6" s="667"/>
      <c r="EU6" s="667"/>
      <c r="EV6" s="667"/>
      <c r="EW6" s="667"/>
      <c r="EX6" s="667"/>
      <c r="EY6" s="667"/>
      <c r="EZ6" s="667" t="s">
        <v>793</v>
      </c>
      <c r="FA6" s="667"/>
      <c r="FB6" s="667"/>
      <c r="FC6" s="667"/>
      <c r="FD6" s="667"/>
      <c r="FE6" s="667"/>
      <c r="FF6" s="667"/>
      <c r="FG6" s="667"/>
      <c r="FH6" s="667"/>
      <c r="FI6" s="667"/>
      <c r="FJ6" s="667"/>
      <c r="FK6" s="667"/>
      <c r="FL6" s="667"/>
      <c r="FM6" s="667"/>
      <c r="FN6" s="667"/>
      <c r="FO6" s="667"/>
      <c r="FP6" s="667"/>
      <c r="FQ6" s="667"/>
      <c r="FR6" s="667"/>
      <c r="FS6" s="667"/>
      <c r="FT6" s="667"/>
      <c r="FU6" s="667"/>
      <c r="FV6" s="667"/>
      <c r="FW6" s="667"/>
      <c r="FX6" s="667"/>
      <c r="FY6" s="667"/>
      <c r="FZ6" s="667"/>
      <c r="GA6" s="667"/>
      <c r="GB6" s="667"/>
      <c r="GC6" s="667"/>
      <c r="GD6" s="667"/>
      <c r="GE6" s="667"/>
      <c r="GF6" s="667"/>
      <c r="GG6" s="667"/>
      <c r="GH6" s="667"/>
      <c r="GI6" s="667"/>
      <c r="GJ6" s="667"/>
      <c r="GK6" s="667"/>
      <c r="GL6" s="667"/>
      <c r="GM6" s="667"/>
      <c r="GN6" s="667"/>
      <c r="GO6" s="667"/>
      <c r="GP6" s="667"/>
    </row>
    <row r="7" spans="1:198" s="15" customFormat="1" ht="15" customHeight="1">
      <c r="A7" s="675"/>
      <c r="B7" s="676"/>
      <c r="C7" s="676"/>
      <c r="D7" s="676"/>
      <c r="E7" s="676"/>
      <c r="F7" s="676"/>
      <c r="G7" s="677"/>
      <c r="H7" s="675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  <c r="AF7" s="676"/>
      <c r="AG7" s="676"/>
      <c r="AH7" s="676"/>
      <c r="AI7" s="676"/>
      <c r="AJ7" s="676"/>
      <c r="AK7" s="676"/>
      <c r="AL7" s="676"/>
      <c r="AM7" s="676"/>
      <c r="AN7" s="676"/>
      <c r="AO7" s="676"/>
      <c r="AP7" s="676"/>
      <c r="AQ7" s="676"/>
      <c r="AR7" s="676"/>
      <c r="AS7" s="676"/>
      <c r="AT7" s="676"/>
      <c r="AU7" s="676"/>
      <c r="AV7" s="676"/>
      <c r="AW7" s="676"/>
      <c r="AX7" s="676"/>
      <c r="AY7" s="676"/>
      <c r="AZ7" s="676"/>
      <c r="BA7" s="676"/>
      <c r="BB7" s="676"/>
      <c r="BC7" s="676"/>
      <c r="BD7" s="676"/>
      <c r="BE7" s="676"/>
      <c r="BF7" s="676"/>
      <c r="BG7" s="676"/>
      <c r="BH7" s="676"/>
      <c r="BI7" s="676"/>
      <c r="BJ7" s="676"/>
      <c r="BK7" s="676"/>
      <c r="BL7" s="676"/>
      <c r="BM7" s="676"/>
      <c r="BN7" s="676"/>
      <c r="BO7" s="676"/>
      <c r="BP7" s="676"/>
      <c r="BQ7" s="676"/>
      <c r="BR7" s="667" t="s">
        <v>70</v>
      </c>
      <c r="BS7" s="667"/>
      <c r="BT7" s="667"/>
      <c r="BU7" s="667"/>
      <c r="BV7" s="667"/>
      <c r="BW7" s="667"/>
      <c r="BX7" s="667"/>
      <c r="BY7" s="667"/>
      <c r="BZ7" s="667"/>
      <c r="CA7" s="667"/>
      <c r="CB7" s="667"/>
      <c r="CC7" s="667"/>
      <c r="CD7" s="667"/>
      <c r="CE7" s="667"/>
      <c r="CF7" s="667"/>
      <c r="CG7" s="678" t="s">
        <v>71</v>
      </c>
      <c r="CH7" s="667"/>
      <c r="CI7" s="667"/>
      <c r="CJ7" s="667"/>
      <c r="CK7" s="667"/>
      <c r="CL7" s="667"/>
      <c r="CM7" s="667"/>
      <c r="CN7" s="667"/>
      <c r="CO7" s="667"/>
      <c r="CP7" s="667"/>
      <c r="CQ7" s="667"/>
      <c r="CR7" s="667"/>
      <c r="CS7" s="667"/>
      <c r="CT7" s="667"/>
      <c r="CU7" s="667"/>
      <c r="CV7" s="667"/>
      <c r="CW7" s="667"/>
      <c r="CX7" s="667"/>
      <c r="CY7" s="667"/>
      <c r="CZ7" s="667"/>
      <c r="DA7" s="667"/>
      <c r="DB7" s="667"/>
      <c r="DC7" s="667"/>
      <c r="DD7" s="667"/>
      <c r="DE7" s="667"/>
      <c r="DF7" s="667"/>
      <c r="DG7" s="667"/>
      <c r="DH7" s="667"/>
      <c r="DI7" s="667" t="s">
        <v>70</v>
      </c>
      <c r="DJ7" s="667"/>
      <c r="DK7" s="667"/>
      <c r="DL7" s="667"/>
      <c r="DM7" s="667"/>
      <c r="DN7" s="667"/>
      <c r="DO7" s="667"/>
      <c r="DP7" s="667"/>
      <c r="DQ7" s="667"/>
      <c r="DR7" s="667"/>
      <c r="DS7" s="667"/>
      <c r="DT7" s="667"/>
      <c r="DU7" s="667"/>
      <c r="DV7" s="667"/>
      <c r="DW7" s="667"/>
      <c r="DX7" s="678" t="s">
        <v>71</v>
      </c>
      <c r="DY7" s="667"/>
      <c r="DZ7" s="667"/>
      <c r="EA7" s="667"/>
      <c r="EB7" s="667"/>
      <c r="EC7" s="667"/>
      <c r="ED7" s="667"/>
      <c r="EE7" s="667"/>
      <c r="EF7" s="667"/>
      <c r="EG7" s="667"/>
      <c r="EH7" s="667"/>
      <c r="EI7" s="667"/>
      <c r="EJ7" s="667"/>
      <c r="EK7" s="667"/>
      <c r="EL7" s="667"/>
      <c r="EM7" s="667"/>
      <c r="EN7" s="667"/>
      <c r="EO7" s="667"/>
      <c r="EP7" s="667"/>
      <c r="EQ7" s="667"/>
      <c r="ER7" s="667"/>
      <c r="ES7" s="667"/>
      <c r="ET7" s="667"/>
      <c r="EU7" s="667"/>
      <c r="EV7" s="667"/>
      <c r="EW7" s="667"/>
      <c r="EX7" s="667"/>
      <c r="EY7" s="667"/>
      <c r="EZ7" s="667" t="s">
        <v>70</v>
      </c>
      <c r="FA7" s="667"/>
      <c r="FB7" s="667"/>
      <c r="FC7" s="667"/>
      <c r="FD7" s="667"/>
      <c r="FE7" s="667"/>
      <c r="FF7" s="667"/>
      <c r="FG7" s="667"/>
      <c r="FH7" s="667"/>
      <c r="FI7" s="667"/>
      <c r="FJ7" s="667"/>
      <c r="FK7" s="667"/>
      <c r="FL7" s="667"/>
      <c r="FM7" s="667"/>
      <c r="FN7" s="667"/>
      <c r="FO7" s="667" t="s">
        <v>71</v>
      </c>
      <c r="FP7" s="667"/>
      <c r="FQ7" s="667"/>
      <c r="FR7" s="667"/>
      <c r="FS7" s="667"/>
      <c r="FT7" s="667"/>
      <c r="FU7" s="667"/>
      <c r="FV7" s="667"/>
      <c r="FW7" s="667"/>
      <c r="FX7" s="667"/>
      <c r="FY7" s="667"/>
      <c r="FZ7" s="667"/>
      <c r="GA7" s="667"/>
      <c r="GB7" s="667"/>
      <c r="GC7" s="667"/>
      <c r="GD7" s="667"/>
      <c r="GE7" s="667"/>
      <c r="GF7" s="667"/>
      <c r="GG7" s="667"/>
      <c r="GH7" s="667"/>
      <c r="GI7" s="667"/>
      <c r="GJ7" s="667"/>
      <c r="GK7" s="667"/>
      <c r="GL7" s="667"/>
      <c r="GM7" s="667"/>
      <c r="GN7" s="667"/>
      <c r="GO7" s="667"/>
      <c r="GP7" s="667"/>
    </row>
    <row r="8" spans="1:198" s="15" customFormat="1" ht="15" customHeight="1">
      <c r="A8" s="675"/>
      <c r="B8" s="676"/>
      <c r="C8" s="676"/>
      <c r="D8" s="676"/>
      <c r="E8" s="676"/>
      <c r="F8" s="676"/>
      <c r="G8" s="677"/>
      <c r="H8" s="675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676"/>
      <c r="T8" s="676"/>
      <c r="U8" s="676"/>
      <c r="V8" s="676"/>
      <c r="W8" s="676"/>
      <c r="X8" s="676"/>
      <c r="Y8" s="676"/>
      <c r="Z8" s="676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6"/>
      <c r="BF8" s="676"/>
      <c r="BG8" s="676"/>
      <c r="BH8" s="676"/>
      <c r="BI8" s="676"/>
      <c r="BJ8" s="676"/>
      <c r="BK8" s="676"/>
      <c r="BL8" s="676"/>
      <c r="BM8" s="676"/>
      <c r="BN8" s="676"/>
      <c r="BO8" s="676"/>
      <c r="BP8" s="676"/>
      <c r="BQ8" s="676"/>
      <c r="BR8" s="667"/>
      <c r="BS8" s="667"/>
      <c r="BT8" s="667"/>
      <c r="BU8" s="667"/>
      <c r="BV8" s="667"/>
      <c r="BW8" s="667"/>
      <c r="BX8" s="667"/>
      <c r="BY8" s="667"/>
      <c r="BZ8" s="667"/>
      <c r="CA8" s="667"/>
      <c r="CB8" s="667"/>
      <c r="CC8" s="667"/>
      <c r="CD8" s="667"/>
      <c r="CE8" s="667"/>
      <c r="CF8" s="667"/>
      <c r="CG8" s="667" t="s">
        <v>72</v>
      </c>
      <c r="CH8" s="667"/>
      <c r="CI8" s="667"/>
      <c r="CJ8" s="667"/>
      <c r="CK8" s="667"/>
      <c r="CL8" s="667"/>
      <c r="CM8" s="667"/>
      <c r="CN8" s="667"/>
      <c r="CO8" s="667"/>
      <c r="CP8" s="667"/>
      <c r="CQ8" s="667"/>
      <c r="CR8" s="667"/>
      <c r="CS8" s="667"/>
      <c r="CT8" s="667"/>
      <c r="CU8" s="667" t="s">
        <v>124</v>
      </c>
      <c r="CV8" s="667"/>
      <c r="CW8" s="667"/>
      <c r="CX8" s="667"/>
      <c r="CY8" s="667"/>
      <c r="CZ8" s="667"/>
      <c r="DA8" s="667"/>
      <c r="DB8" s="667"/>
      <c r="DC8" s="667"/>
      <c r="DD8" s="667"/>
      <c r="DE8" s="667"/>
      <c r="DF8" s="667"/>
      <c r="DG8" s="667"/>
      <c r="DH8" s="667"/>
      <c r="DI8" s="667"/>
      <c r="DJ8" s="667"/>
      <c r="DK8" s="667"/>
      <c r="DL8" s="667"/>
      <c r="DM8" s="667"/>
      <c r="DN8" s="667"/>
      <c r="DO8" s="667"/>
      <c r="DP8" s="667"/>
      <c r="DQ8" s="667"/>
      <c r="DR8" s="667"/>
      <c r="DS8" s="667"/>
      <c r="DT8" s="667"/>
      <c r="DU8" s="667"/>
      <c r="DV8" s="667"/>
      <c r="DW8" s="667"/>
      <c r="DX8" s="667" t="s">
        <v>72</v>
      </c>
      <c r="DY8" s="667"/>
      <c r="DZ8" s="667"/>
      <c r="EA8" s="667"/>
      <c r="EB8" s="667"/>
      <c r="EC8" s="667"/>
      <c r="ED8" s="667"/>
      <c r="EE8" s="667"/>
      <c r="EF8" s="667"/>
      <c r="EG8" s="667"/>
      <c r="EH8" s="667"/>
      <c r="EI8" s="667"/>
      <c r="EJ8" s="667"/>
      <c r="EK8" s="667"/>
      <c r="EL8" s="667" t="s">
        <v>124</v>
      </c>
      <c r="EM8" s="667"/>
      <c r="EN8" s="667"/>
      <c r="EO8" s="667"/>
      <c r="EP8" s="667"/>
      <c r="EQ8" s="667"/>
      <c r="ER8" s="667"/>
      <c r="ES8" s="667"/>
      <c r="ET8" s="667"/>
      <c r="EU8" s="667"/>
      <c r="EV8" s="667"/>
      <c r="EW8" s="667"/>
      <c r="EX8" s="667"/>
      <c r="EY8" s="667"/>
      <c r="EZ8" s="667"/>
      <c r="FA8" s="667"/>
      <c r="FB8" s="667"/>
      <c r="FC8" s="667"/>
      <c r="FD8" s="667"/>
      <c r="FE8" s="667"/>
      <c r="FF8" s="667"/>
      <c r="FG8" s="667"/>
      <c r="FH8" s="667"/>
      <c r="FI8" s="667"/>
      <c r="FJ8" s="667"/>
      <c r="FK8" s="667"/>
      <c r="FL8" s="667"/>
      <c r="FM8" s="667"/>
      <c r="FN8" s="667"/>
      <c r="FO8" s="667" t="s">
        <v>72</v>
      </c>
      <c r="FP8" s="667"/>
      <c r="FQ8" s="667"/>
      <c r="FR8" s="667"/>
      <c r="FS8" s="667"/>
      <c r="FT8" s="667"/>
      <c r="FU8" s="667"/>
      <c r="FV8" s="667"/>
      <c r="FW8" s="667"/>
      <c r="FX8" s="667"/>
      <c r="FY8" s="667"/>
      <c r="FZ8" s="667"/>
      <c r="GA8" s="667"/>
      <c r="GB8" s="667"/>
      <c r="GC8" s="667" t="s">
        <v>124</v>
      </c>
      <c r="GD8" s="667"/>
      <c r="GE8" s="667"/>
      <c r="GF8" s="667"/>
      <c r="GG8" s="667"/>
      <c r="GH8" s="667"/>
      <c r="GI8" s="667"/>
      <c r="GJ8" s="667"/>
      <c r="GK8" s="667"/>
      <c r="GL8" s="667"/>
      <c r="GM8" s="667"/>
      <c r="GN8" s="667"/>
      <c r="GO8" s="667"/>
      <c r="GP8" s="667"/>
    </row>
    <row r="9" spans="1:198">
      <c r="A9" s="668">
        <v>1</v>
      </c>
      <c r="B9" s="668"/>
      <c r="C9" s="668"/>
      <c r="D9" s="668"/>
      <c r="E9" s="668"/>
      <c r="F9" s="668"/>
      <c r="G9" s="668"/>
      <c r="H9" s="669">
        <v>2</v>
      </c>
      <c r="I9" s="670"/>
      <c r="J9" s="670"/>
      <c r="K9" s="670"/>
      <c r="L9" s="670"/>
      <c r="M9" s="670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0"/>
      <c r="Y9" s="670"/>
      <c r="Z9" s="670"/>
      <c r="AA9" s="670"/>
      <c r="AB9" s="670"/>
      <c r="AC9" s="670"/>
      <c r="AD9" s="670"/>
      <c r="AE9" s="670"/>
      <c r="AF9" s="670"/>
      <c r="AG9" s="670"/>
      <c r="AH9" s="670"/>
      <c r="AI9" s="670"/>
      <c r="AJ9" s="670"/>
      <c r="AK9" s="670"/>
      <c r="AL9" s="670"/>
      <c r="AM9" s="670"/>
      <c r="AN9" s="670"/>
      <c r="AO9" s="670"/>
      <c r="AP9" s="670"/>
      <c r="AQ9" s="670"/>
      <c r="AR9" s="670"/>
      <c r="AS9" s="670"/>
      <c r="AT9" s="670"/>
      <c r="AU9" s="670"/>
      <c r="AV9" s="670"/>
      <c r="AW9" s="670"/>
      <c r="AX9" s="670"/>
      <c r="AY9" s="670"/>
      <c r="AZ9" s="670"/>
      <c r="BA9" s="670"/>
      <c r="BB9" s="670"/>
      <c r="BC9" s="670"/>
      <c r="BD9" s="670"/>
      <c r="BE9" s="670"/>
      <c r="BF9" s="670"/>
      <c r="BG9" s="670"/>
      <c r="BH9" s="670"/>
      <c r="BI9" s="670"/>
      <c r="BJ9" s="670"/>
      <c r="BK9" s="670"/>
      <c r="BL9" s="670"/>
      <c r="BM9" s="670"/>
      <c r="BN9" s="670"/>
      <c r="BO9" s="670"/>
      <c r="BP9" s="670"/>
      <c r="BQ9" s="670"/>
      <c r="BR9" s="671">
        <v>3</v>
      </c>
      <c r="BS9" s="671"/>
      <c r="BT9" s="671"/>
      <c r="BU9" s="671"/>
      <c r="BV9" s="671"/>
      <c r="BW9" s="671"/>
      <c r="BX9" s="671"/>
      <c r="BY9" s="671"/>
      <c r="BZ9" s="671"/>
      <c r="CA9" s="671"/>
      <c r="CB9" s="671"/>
      <c r="CC9" s="671"/>
      <c r="CD9" s="671"/>
      <c r="CE9" s="671"/>
      <c r="CF9" s="671"/>
      <c r="CG9" s="671">
        <v>4</v>
      </c>
      <c r="CH9" s="671"/>
      <c r="CI9" s="671"/>
      <c r="CJ9" s="671"/>
      <c r="CK9" s="671"/>
      <c r="CL9" s="671"/>
      <c r="CM9" s="671"/>
      <c r="CN9" s="671"/>
      <c r="CO9" s="671"/>
      <c r="CP9" s="671"/>
      <c r="CQ9" s="671"/>
      <c r="CR9" s="671"/>
      <c r="CS9" s="671"/>
      <c r="CT9" s="671"/>
      <c r="CU9" s="671">
        <v>5</v>
      </c>
      <c r="CV9" s="671"/>
      <c r="CW9" s="671"/>
      <c r="CX9" s="671"/>
      <c r="CY9" s="671"/>
      <c r="CZ9" s="671"/>
      <c r="DA9" s="671"/>
      <c r="DB9" s="671"/>
      <c r="DC9" s="671"/>
      <c r="DD9" s="671"/>
      <c r="DE9" s="671"/>
      <c r="DF9" s="671"/>
      <c r="DG9" s="671"/>
      <c r="DH9" s="671"/>
      <c r="DI9" s="671">
        <v>6</v>
      </c>
      <c r="DJ9" s="671"/>
      <c r="DK9" s="671"/>
      <c r="DL9" s="671"/>
      <c r="DM9" s="671"/>
      <c r="DN9" s="671"/>
      <c r="DO9" s="671"/>
      <c r="DP9" s="671"/>
      <c r="DQ9" s="671"/>
      <c r="DR9" s="671"/>
      <c r="DS9" s="671"/>
      <c r="DT9" s="671"/>
      <c r="DU9" s="671"/>
      <c r="DV9" s="671"/>
      <c r="DW9" s="671"/>
      <c r="DX9" s="671">
        <v>7</v>
      </c>
      <c r="DY9" s="671"/>
      <c r="DZ9" s="671"/>
      <c r="EA9" s="671"/>
      <c r="EB9" s="671"/>
      <c r="EC9" s="671"/>
      <c r="ED9" s="671"/>
      <c r="EE9" s="671"/>
      <c r="EF9" s="671"/>
      <c r="EG9" s="671"/>
      <c r="EH9" s="671"/>
      <c r="EI9" s="671"/>
      <c r="EJ9" s="671"/>
      <c r="EK9" s="671"/>
      <c r="EL9" s="671">
        <v>8</v>
      </c>
      <c r="EM9" s="671"/>
      <c r="EN9" s="671"/>
      <c r="EO9" s="671"/>
      <c r="EP9" s="671"/>
      <c r="EQ9" s="671"/>
      <c r="ER9" s="671"/>
      <c r="ES9" s="671"/>
      <c r="ET9" s="671"/>
      <c r="EU9" s="671"/>
      <c r="EV9" s="671"/>
      <c r="EW9" s="671"/>
      <c r="EX9" s="671"/>
      <c r="EY9" s="671"/>
      <c r="EZ9" s="671">
        <v>9</v>
      </c>
      <c r="FA9" s="671"/>
      <c r="FB9" s="671"/>
      <c r="FC9" s="671"/>
      <c r="FD9" s="671"/>
      <c r="FE9" s="671"/>
      <c r="FF9" s="671"/>
      <c r="FG9" s="671"/>
      <c r="FH9" s="671"/>
      <c r="FI9" s="671"/>
      <c r="FJ9" s="671"/>
      <c r="FK9" s="671"/>
      <c r="FL9" s="671"/>
      <c r="FM9" s="671"/>
      <c r="FN9" s="671"/>
      <c r="FO9" s="671">
        <v>10</v>
      </c>
      <c r="FP9" s="671"/>
      <c r="FQ9" s="671"/>
      <c r="FR9" s="671"/>
      <c r="FS9" s="671"/>
      <c r="FT9" s="671"/>
      <c r="FU9" s="671"/>
      <c r="FV9" s="671"/>
      <c r="FW9" s="671"/>
      <c r="FX9" s="671"/>
      <c r="FY9" s="671"/>
      <c r="FZ9" s="671"/>
      <c r="GA9" s="671"/>
      <c r="GB9" s="671"/>
      <c r="GC9" s="671">
        <v>11</v>
      </c>
      <c r="GD9" s="671"/>
      <c r="GE9" s="671"/>
      <c r="GF9" s="671"/>
      <c r="GG9" s="671"/>
      <c r="GH9" s="671"/>
      <c r="GI9" s="671"/>
      <c r="GJ9" s="671"/>
      <c r="GK9" s="671"/>
      <c r="GL9" s="671"/>
      <c r="GM9" s="671"/>
      <c r="GN9" s="671"/>
      <c r="GO9" s="671"/>
      <c r="GP9" s="671"/>
    </row>
    <row r="10" spans="1:198" ht="15" customHeight="1">
      <c r="A10" s="679" t="s">
        <v>3</v>
      </c>
      <c r="B10" s="679"/>
      <c r="C10" s="679"/>
      <c r="D10" s="679"/>
      <c r="E10" s="679"/>
      <c r="F10" s="679"/>
      <c r="G10" s="679"/>
      <c r="H10" s="4"/>
      <c r="I10" s="680" t="s">
        <v>125</v>
      </c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80"/>
      <c r="AB10" s="680"/>
      <c r="AC10" s="680"/>
      <c r="AD10" s="680"/>
      <c r="AE10" s="680"/>
      <c r="AF10" s="680"/>
      <c r="AG10" s="680"/>
      <c r="AH10" s="680"/>
      <c r="AI10" s="680"/>
      <c r="AJ10" s="680"/>
      <c r="AK10" s="680"/>
      <c r="AL10" s="680"/>
      <c r="AM10" s="680"/>
      <c r="AN10" s="680"/>
      <c r="AO10" s="680"/>
      <c r="AP10" s="680"/>
      <c r="AQ10" s="680"/>
      <c r="AR10" s="680"/>
      <c r="AS10" s="680"/>
      <c r="AT10" s="680"/>
      <c r="AU10" s="680"/>
      <c r="AV10" s="680"/>
      <c r="AW10" s="680"/>
      <c r="AX10" s="680"/>
      <c r="AY10" s="680"/>
      <c r="AZ10" s="680"/>
      <c r="BA10" s="680"/>
      <c r="BB10" s="680"/>
      <c r="BC10" s="680"/>
      <c r="BD10" s="680"/>
      <c r="BE10" s="680"/>
      <c r="BF10" s="680"/>
      <c r="BG10" s="680"/>
      <c r="BH10" s="680"/>
      <c r="BI10" s="680"/>
      <c r="BJ10" s="680"/>
      <c r="BK10" s="680"/>
      <c r="BL10" s="680"/>
      <c r="BM10" s="680"/>
      <c r="BN10" s="680"/>
      <c r="BO10" s="680"/>
      <c r="BP10" s="680"/>
      <c r="BQ10" s="680"/>
      <c r="BR10" s="681">
        <f>SUM(CG10:DH10)</f>
        <v>0</v>
      </c>
      <c r="BS10" s="681"/>
      <c r="BT10" s="681"/>
      <c r="BU10" s="681"/>
      <c r="BV10" s="681"/>
      <c r="BW10" s="681"/>
      <c r="BX10" s="681"/>
      <c r="BY10" s="681"/>
      <c r="BZ10" s="681"/>
      <c r="CA10" s="681"/>
      <c r="CB10" s="681"/>
      <c r="CC10" s="681"/>
      <c r="CD10" s="681"/>
      <c r="CE10" s="681"/>
      <c r="CF10" s="681"/>
      <c r="CG10" s="681">
        <f>CG12+CG13+CG14+CG15</f>
        <v>0</v>
      </c>
      <c r="CH10" s="681"/>
      <c r="CI10" s="681"/>
      <c r="CJ10" s="681"/>
      <c r="CK10" s="681"/>
      <c r="CL10" s="681"/>
      <c r="CM10" s="681"/>
      <c r="CN10" s="681"/>
      <c r="CO10" s="681"/>
      <c r="CP10" s="681"/>
      <c r="CQ10" s="681"/>
      <c r="CR10" s="681"/>
      <c r="CS10" s="681"/>
      <c r="CT10" s="681"/>
      <c r="CU10" s="681">
        <f>CU12+CU13+CU14+CU15</f>
        <v>0</v>
      </c>
      <c r="CV10" s="681"/>
      <c r="CW10" s="681"/>
      <c r="CX10" s="681"/>
      <c r="CY10" s="681"/>
      <c r="CZ10" s="681"/>
      <c r="DA10" s="681"/>
      <c r="DB10" s="681"/>
      <c r="DC10" s="681"/>
      <c r="DD10" s="681"/>
      <c r="DE10" s="681"/>
      <c r="DF10" s="681"/>
      <c r="DG10" s="681"/>
      <c r="DH10" s="681"/>
      <c r="DI10" s="681">
        <f>SUM(DX10:EY10)</f>
        <v>0</v>
      </c>
      <c r="DJ10" s="681"/>
      <c r="DK10" s="681"/>
      <c r="DL10" s="681"/>
      <c r="DM10" s="681"/>
      <c r="DN10" s="681"/>
      <c r="DO10" s="681"/>
      <c r="DP10" s="681"/>
      <c r="DQ10" s="681"/>
      <c r="DR10" s="681"/>
      <c r="DS10" s="681"/>
      <c r="DT10" s="681"/>
      <c r="DU10" s="681"/>
      <c r="DV10" s="681"/>
      <c r="DW10" s="681"/>
      <c r="DX10" s="681">
        <f>DX12+DX13+DX14+DX15</f>
        <v>0</v>
      </c>
      <c r="DY10" s="681"/>
      <c r="DZ10" s="681"/>
      <c r="EA10" s="681"/>
      <c r="EB10" s="681"/>
      <c r="EC10" s="681"/>
      <c r="ED10" s="681"/>
      <c r="EE10" s="681"/>
      <c r="EF10" s="681"/>
      <c r="EG10" s="681"/>
      <c r="EH10" s="681"/>
      <c r="EI10" s="681"/>
      <c r="EJ10" s="681"/>
      <c r="EK10" s="681"/>
      <c r="EL10" s="681">
        <f>EL12+EL13+EL14+EL15</f>
        <v>0</v>
      </c>
      <c r="EM10" s="681"/>
      <c r="EN10" s="681"/>
      <c r="EO10" s="681"/>
      <c r="EP10" s="681"/>
      <c r="EQ10" s="681"/>
      <c r="ER10" s="681"/>
      <c r="ES10" s="681"/>
      <c r="ET10" s="681"/>
      <c r="EU10" s="681"/>
      <c r="EV10" s="681"/>
      <c r="EW10" s="681"/>
      <c r="EX10" s="681"/>
      <c r="EY10" s="681"/>
      <c r="EZ10" s="681">
        <f>SUM(FO10:GP10)</f>
        <v>0</v>
      </c>
      <c r="FA10" s="681"/>
      <c r="FB10" s="681"/>
      <c r="FC10" s="681"/>
      <c r="FD10" s="681"/>
      <c r="FE10" s="681"/>
      <c r="FF10" s="681"/>
      <c r="FG10" s="681"/>
      <c r="FH10" s="681"/>
      <c r="FI10" s="681"/>
      <c r="FJ10" s="681"/>
      <c r="FK10" s="681"/>
      <c r="FL10" s="681"/>
      <c r="FM10" s="681"/>
      <c r="FN10" s="681"/>
      <c r="FO10" s="681">
        <f>FO12+FO13+FO14+FO15</f>
        <v>0</v>
      </c>
      <c r="FP10" s="681"/>
      <c r="FQ10" s="681"/>
      <c r="FR10" s="681"/>
      <c r="FS10" s="681"/>
      <c r="FT10" s="681"/>
      <c r="FU10" s="681"/>
      <c r="FV10" s="681"/>
      <c r="FW10" s="681"/>
      <c r="FX10" s="681"/>
      <c r="FY10" s="681"/>
      <c r="FZ10" s="681"/>
      <c r="GA10" s="681"/>
      <c r="GB10" s="681"/>
      <c r="GC10" s="681">
        <f>GC12+GC13+GC14+GC15</f>
        <v>0</v>
      </c>
      <c r="GD10" s="681"/>
      <c r="GE10" s="681"/>
      <c r="GF10" s="681"/>
      <c r="GG10" s="681"/>
      <c r="GH10" s="681"/>
      <c r="GI10" s="681"/>
      <c r="GJ10" s="681"/>
      <c r="GK10" s="681"/>
      <c r="GL10" s="681"/>
      <c r="GM10" s="681"/>
      <c r="GN10" s="681"/>
      <c r="GO10" s="681"/>
      <c r="GP10" s="681"/>
    </row>
    <row r="11" spans="1:198" ht="15" customHeight="1">
      <c r="A11" s="679"/>
      <c r="B11" s="679"/>
      <c r="C11" s="679"/>
      <c r="D11" s="679"/>
      <c r="E11" s="679"/>
      <c r="F11" s="679"/>
      <c r="G11" s="679"/>
      <c r="H11" s="4"/>
      <c r="I11" s="680" t="s">
        <v>84</v>
      </c>
      <c r="J11" s="680"/>
      <c r="K11" s="680"/>
      <c r="L11" s="680"/>
      <c r="M11" s="680"/>
      <c r="N11" s="680"/>
      <c r="O11" s="680"/>
      <c r="P11" s="680"/>
      <c r="Q11" s="680"/>
      <c r="R11" s="680"/>
      <c r="S11" s="680"/>
      <c r="T11" s="680"/>
      <c r="U11" s="680"/>
      <c r="V11" s="680"/>
      <c r="W11" s="680"/>
      <c r="X11" s="680"/>
      <c r="Y11" s="680"/>
      <c r="Z11" s="680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680"/>
      <c r="AZ11" s="680"/>
      <c r="BA11" s="680"/>
      <c r="BB11" s="680"/>
      <c r="BC11" s="680"/>
      <c r="BD11" s="680"/>
      <c r="BE11" s="680"/>
      <c r="BF11" s="680"/>
      <c r="BG11" s="680"/>
      <c r="BH11" s="680"/>
      <c r="BI11" s="680"/>
      <c r="BJ11" s="680"/>
      <c r="BK11" s="680"/>
      <c r="BL11" s="680"/>
      <c r="BM11" s="680"/>
      <c r="BN11" s="680"/>
      <c r="BO11" s="680"/>
      <c r="BP11" s="680"/>
      <c r="BQ11" s="680"/>
      <c r="BR11" s="682"/>
      <c r="BS11" s="682"/>
      <c r="BT11" s="682"/>
      <c r="BU11" s="682"/>
      <c r="BV11" s="682"/>
      <c r="BW11" s="682"/>
      <c r="BX11" s="682"/>
      <c r="BY11" s="682"/>
      <c r="BZ11" s="682"/>
      <c r="CA11" s="682"/>
      <c r="CB11" s="682"/>
      <c r="CC11" s="682"/>
      <c r="CD11" s="682"/>
      <c r="CE11" s="682"/>
      <c r="CF11" s="682"/>
      <c r="CG11" s="682"/>
      <c r="CH11" s="682"/>
      <c r="CI11" s="682"/>
      <c r="CJ11" s="682"/>
      <c r="CK11" s="682"/>
      <c r="CL11" s="682"/>
      <c r="CM11" s="682"/>
      <c r="CN11" s="682"/>
      <c r="CO11" s="682"/>
      <c r="CP11" s="682"/>
      <c r="CQ11" s="682"/>
      <c r="CR11" s="682"/>
      <c r="CS11" s="682"/>
      <c r="CT11" s="682"/>
      <c r="CU11" s="682"/>
      <c r="CV11" s="682"/>
      <c r="CW11" s="682"/>
      <c r="CX11" s="682"/>
      <c r="CY11" s="682"/>
      <c r="CZ11" s="682"/>
      <c r="DA11" s="682"/>
      <c r="DB11" s="682"/>
      <c r="DC11" s="682"/>
      <c r="DD11" s="682"/>
      <c r="DE11" s="682"/>
      <c r="DF11" s="682"/>
      <c r="DG11" s="682"/>
      <c r="DH11" s="682"/>
      <c r="DI11" s="682"/>
      <c r="DJ11" s="682"/>
      <c r="DK11" s="682"/>
      <c r="DL11" s="682"/>
      <c r="DM11" s="682"/>
      <c r="DN11" s="682"/>
      <c r="DO11" s="682"/>
      <c r="DP11" s="682"/>
      <c r="DQ11" s="682"/>
      <c r="DR11" s="682"/>
      <c r="DS11" s="682"/>
      <c r="DT11" s="682"/>
      <c r="DU11" s="682"/>
      <c r="DV11" s="682"/>
      <c r="DW11" s="682"/>
      <c r="DX11" s="682"/>
      <c r="DY11" s="682"/>
      <c r="DZ11" s="682"/>
      <c r="EA11" s="682"/>
      <c r="EB11" s="682"/>
      <c r="EC11" s="682"/>
      <c r="ED11" s="682"/>
      <c r="EE11" s="682"/>
      <c r="EF11" s="682"/>
      <c r="EG11" s="682"/>
      <c r="EH11" s="682"/>
      <c r="EI11" s="682"/>
      <c r="EJ11" s="682"/>
      <c r="EK11" s="682"/>
      <c r="EL11" s="682"/>
      <c r="EM11" s="682"/>
      <c r="EN11" s="682"/>
      <c r="EO11" s="682"/>
      <c r="EP11" s="682"/>
      <c r="EQ11" s="682"/>
      <c r="ER11" s="682"/>
      <c r="ES11" s="682"/>
      <c r="ET11" s="682"/>
      <c r="EU11" s="682"/>
      <c r="EV11" s="682"/>
      <c r="EW11" s="682"/>
      <c r="EX11" s="682"/>
      <c r="EY11" s="682"/>
      <c r="EZ11" s="682"/>
      <c r="FA11" s="682"/>
      <c r="FB11" s="682"/>
      <c r="FC11" s="682"/>
      <c r="FD11" s="682"/>
      <c r="FE11" s="682"/>
      <c r="FF11" s="682"/>
      <c r="FG11" s="682"/>
      <c r="FH11" s="682"/>
      <c r="FI11" s="682"/>
      <c r="FJ11" s="682"/>
      <c r="FK11" s="682"/>
      <c r="FL11" s="682"/>
      <c r="FM11" s="682"/>
      <c r="FN11" s="682"/>
      <c r="FO11" s="682"/>
      <c r="FP11" s="682"/>
      <c r="FQ11" s="682"/>
      <c r="FR11" s="682"/>
      <c r="FS11" s="682"/>
      <c r="FT11" s="682"/>
      <c r="FU11" s="682"/>
      <c r="FV11" s="682"/>
      <c r="FW11" s="682"/>
      <c r="FX11" s="682"/>
      <c r="FY11" s="682"/>
      <c r="FZ11" s="682"/>
      <c r="GA11" s="682"/>
      <c r="GB11" s="682"/>
      <c r="GC11" s="682"/>
      <c r="GD11" s="682"/>
      <c r="GE11" s="682"/>
      <c r="GF11" s="682"/>
      <c r="GG11" s="682"/>
      <c r="GH11" s="682"/>
      <c r="GI11" s="682"/>
      <c r="GJ11" s="682"/>
      <c r="GK11" s="682"/>
      <c r="GL11" s="682"/>
      <c r="GM11" s="682"/>
      <c r="GN11" s="682"/>
      <c r="GO11" s="682"/>
      <c r="GP11" s="682"/>
    </row>
    <row r="12" spans="1:198" ht="15" customHeight="1">
      <c r="A12" s="679"/>
      <c r="B12" s="679"/>
      <c r="C12" s="679"/>
      <c r="D12" s="679"/>
      <c r="E12" s="679"/>
      <c r="F12" s="679"/>
      <c r="G12" s="679"/>
      <c r="H12" s="4"/>
      <c r="I12" s="680" t="s">
        <v>126</v>
      </c>
      <c r="J12" s="680"/>
      <c r="K12" s="680"/>
      <c r="L12" s="680"/>
      <c r="M12" s="680"/>
      <c r="N12" s="680"/>
      <c r="O12" s="680"/>
      <c r="P12" s="680"/>
      <c r="Q12" s="680"/>
      <c r="R12" s="680"/>
      <c r="S12" s="680"/>
      <c r="T12" s="680"/>
      <c r="U12" s="680"/>
      <c r="V12" s="680"/>
      <c r="W12" s="680"/>
      <c r="X12" s="680"/>
      <c r="Y12" s="680"/>
      <c r="Z12" s="680"/>
      <c r="AA12" s="680"/>
      <c r="AB12" s="680"/>
      <c r="AC12" s="680"/>
      <c r="AD12" s="680"/>
      <c r="AE12" s="680"/>
      <c r="AF12" s="680"/>
      <c r="AG12" s="680"/>
      <c r="AH12" s="680"/>
      <c r="AI12" s="680"/>
      <c r="AJ12" s="680"/>
      <c r="AK12" s="680"/>
      <c r="AL12" s="680"/>
      <c r="AM12" s="680"/>
      <c r="AN12" s="680"/>
      <c r="AO12" s="680"/>
      <c r="AP12" s="680"/>
      <c r="AQ12" s="680"/>
      <c r="AR12" s="680"/>
      <c r="AS12" s="680"/>
      <c r="AT12" s="680"/>
      <c r="AU12" s="680"/>
      <c r="AV12" s="680"/>
      <c r="AW12" s="680"/>
      <c r="AX12" s="680"/>
      <c r="AY12" s="680"/>
      <c r="AZ12" s="680"/>
      <c r="BA12" s="680"/>
      <c r="BB12" s="680"/>
      <c r="BC12" s="680"/>
      <c r="BD12" s="680"/>
      <c r="BE12" s="680"/>
      <c r="BF12" s="680"/>
      <c r="BG12" s="680"/>
      <c r="BH12" s="680"/>
      <c r="BI12" s="680"/>
      <c r="BJ12" s="680"/>
      <c r="BK12" s="680"/>
      <c r="BL12" s="680"/>
      <c r="BM12" s="680"/>
      <c r="BN12" s="680"/>
      <c r="BO12" s="680"/>
      <c r="BP12" s="680"/>
      <c r="BQ12" s="680"/>
      <c r="BR12" s="681">
        <f>SUM(CG12:DH12)</f>
        <v>0</v>
      </c>
      <c r="BS12" s="681"/>
      <c r="BT12" s="681"/>
      <c r="BU12" s="681"/>
      <c r="BV12" s="681"/>
      <c r="BW12" s="681"/>
      <c r="BX12" s="681"/>
      <c r="BY12" s="681"/>
      <c r="BZ12" s="681"/>
      <c r="CA12" s="681"/>
      <c r="CB12" s="681"/>
      <c r="CC12" s="681"/>
      <c r="CD12" s="681"/>
      <c r="CE12" s="681"/>
      <c r="CF12" s="681"/>
      <c r="CG12" s="681"/>
      <c r="CH12" s="681"/>
      <c r="CI12" s="681"/>
      <c r="CJ12" s="681"/>
      <c r="CK12" s="681"/>
      <c r="CL12" s="681"/>
      <c r="CM12" s="681"/>
      <c r="CN12" s="681"/>
      <c r="CO12" s="681"/>
      <c r="CP12" s="681"/>
      <c r="CQ12" s="681"/>
      <c r="CR12" s="681"/>
      <c r="CS12" s="681"/>
      <c r="CT12" s="681"/>
      <c r="CU12" s="681"/>
      <c r="CV12" s="681"/>
      <c r="CW12" s="681"/>
      <c r="CX12" s="681"/>
      <c r="CY12" s="681"/>
      <c r="CZ12" s="681"/>
      <c r="DA12" s="681"/>
      <c r="DB12" s="681"/>
      <c r="DC12" s="681"/>
      <c r="DD12" s="681"/>
      <c r="DE12" s="681"/>
      <c r="DF12" s="681"/>
      <c r="DG12" s="681"/>
      <c r="DH12" s="681"/>
      <c r="DI12" s="681">
        <f>SUM(DX12:EY12)</f>
        <v>0</v>
      </c>
      <c r="DJ12" s="681"/>
      <c r="DK12" s="681"/>
      <c r="DL12" s="681"/>
      <c r="DM12" s="681"/>
      <c r="DN12" s="681"/>
      <c r="DO12" s="681"/>
      <c r="DP12" s="681"/>
      <c r="DQ12" s="681"/>
      <c r="DR12" s="681"/>
      <c r="DS12" s="681"/>
      <c r="DT12" s="681"/>
      <c r="DU12" s="681"/>
      <c r="DV12" s="681"/>
      <c r="DW12" s="681"/>
      <c r="DX12" s="681"/>
      <c r="DY12" s="681"/>
      <c r="DZ12" s="681"/>
      <c r="EA12" s="681"/>
      <c r="EB12" s="681"/>
      <c r="EC12" s="681"/>
      <c r="ED12" s="681"/>
      <c r="EE12" s="681"/>
      <c r="EF12" s="681"/>
      <c r="EG12" s="681"/>
      <c r="EH12" s="681"/>
      <c r="EI12" s="681"/>
      <c r="EJ12" s="681"/>
      <c r="EK12" s="681"/>
      <c r="EL12" s="681"/>
      <c r="EM12" s="681"/>
      <c r="EN12" s="681"/>
      <c r="EO12" s="681"/>
      <c r="EP12" s="681"/>
      <c r="EQ12" s="681"/>
      <c r="ER12" s="681"/>
      <c r="ES12" s="681"/>
      <c r="ET12" s="681"/>
      <c r="EU12" s="681"/>
      <c r="EV12" s="681"/>
      <c r="EW12" s="681"/>
      <c r="EX12" s="681"/>
      <c r="EY12" s="681"/>
      <c r="EZ12" s="681">
        <f>SUM(FO12:GP12)</f>
        <v>0</v>
      </c>
      <c r="FA12" s="681"/>
      <c r="FB12" s="681"/>
      <c r="FC12" s="681"/>
      <c r="FD12" s="681"/>
      <c r="FE12" s="681"/>
      <c r="FF12" s="681"/>
      <c r="FG12" s="681"/>
      <c r="FH12" s="681"/>
      <c r="FI12" s="681"/>
      <c r="FJ12" s="681"/>
      <c r="FK12" s="681"/>
      <c r="FL12" s="681"/>
      <c r="FM12" s="681"/>
      <c r="FN12" s="681"/>
      <c r="FO12" s="681"/>
      <c r="FP12" s="681"/>
      <c r="FQ12" s="681"/>
      <c r="FR12" s="681"/>
      <c r="FS12" s="681"/>
      <c r="FT12" s="681"/>
      <c r="FU12" s="681"/>
      <c r="FV12" s="681"/>
      <c r="FW12" s="681"/>
      <c r="FX12" s="681"/>
      <c r="FY12" s="681"/>
      <c r="FZ12" s="681"/>
      <c r="GA12" s="681"/>
      <c r="GB12" s="681"/>
      <c r="GC12" s="681"/>
      <c r="GD12" s="681"/>
      <c r="GE12" s="681"/>
      <c r="GF12" s="681"/>
      <c r="GG12" s="681"/>
      <c r="GH12" s="681"/>
      <c r="GI12" s="681"/>
      <c r="GJ12" s="681"/>
      <c r="GK12" s="681"/>
      <c r="GL12" s="681"/>
      <c r="GM12" s="681"/>
      <c r="GN12" s="681"/>
      <c r="GO12" s="681"/>
      <c r="GP12" s="681"/>
    </row>
    <row r="13" spans="1:198" ht="15" customHeight="1">
      <c r="A13" s="679"/>
      <c r="B13" s="679"/>
      <c r="C13" s="679"/>
      <c r="D13" s="679"/>
      <c r="E13" s="679"/>
      <c r="F13" s="679"/>
      <c r="G13" s="679"/>
      <c r="H13" s="4"/>
      <c r="I13" s="683" t="s">
        <v>127</v>
      </c>
      <c r="J13" s="683"/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  <c r="AA13" s="683"/>
      <c r="AB13" s="683"/>
      <c r="AC13" s="683"/>
      <c r="AD13" s="683"/>
      <c r="AE13" s="683"/>
      <c r="AF13" s="683"/>
      <c r="AG13" s="683"/>
      <c r="AH13" s="683"/>
      <c r="AI13" s="683"/>
      <c r="AJ13" s="683"/>
      <c r="AK13" s="683"/>
      <c r="AL13" s="683"/>
      <c r="AM13" s="683"/>
      <c r="AN13" s="683"/>
      <c r="AO13" s="683"/>
      <c r="AP13" s="683"/>
      <c r="AQ13" s="683"/>
      <c r="AR13" s="683"/>
      <c r="AS13" s="683"/>
      <c r="AT13" s="683"/>
      <c r="AU13" s="683"/>
      <c r="AV13" s="683"/>
      <c r="AW13" s="683"/>
      <c r="AX13" s="683"/>
      <c r="AY13" s="683"/>
      <c r="AZ13" s="683"/>
      <c r="BA13" s="683"/>
      <c r="BB13" s="683"/>
      <c r="BC13" s="683"/>
      <c r="BD13" s="683"/>
      <c r="BE13" s="683"/>
      <c r="BF13" s="683"/>
      <c r="BG13" s="683"/>
      <c r="BH13" s="683"/>
      <c r="BI13" s="683"/>
      <c r="BJ13" s="683"/>
      <c r="BK13" s="683"/>
      <c r="BL13" s="683"/>
      <c r="BM13" s="683"/>
      <c r="BN13" s="683"/>
      <c r="BO13" s="683"/>
      <c r="BP13" s="683"/>
      <c r="BQ13" s="683"/>
      <c r="BR13" s="681">
        <f>SUM(CG13:DH13)</f>
        <v>0</v>
      </c>
      <c r="BS13" s="681"/>
      <c r="BT13" s="681"/>
      <c r="BU13" s="681"/>
      <c r="BV13" s="681"/>
      <c r="BW13" s="681"/>
      <c r="BX13" s="681"/>
      <c r="BY13" s="681"/>
      <c r="BZ13" s="681"/>
      <c r="CA13" s="681"/>
      <c r="CB13" s="681"/>
      <c r="CC13" s="681"/>
      <c r="CD13" s="681"/>
      <c r="CE13" s="681"/>
      <c r="CF13" s="681"/>
      <c r="CG13" s="681"/>
      <c r="CH13" s="681"/>
      <c r="CI13" s="681"/>
      <c r="CJ13" s="681"/>
      <c r="CK13" s="681"/>
      <c r="CL13" s="681"/>
      <c r="CM13" s="681"/>
      <c r="CN13" s="681"/>
      <c r="CO13" s="681"/>
      <c r="CP13" s="681"/>
      <c r="CQ13" s="681"/>
      <c r="CR13" s="681"/>
      <c r="CS13" s="681"/>
      <c r="CT13" s="681"/>
      <c r="CU13" s="681"/>
      <c r="CV13" s="681"/>
      <c r="CW13" s="681"/>
      <c r="CX13" s="681"/>
      <c r="CY13" s="681"/>
      <c r="CZ13" s="681"/>
      <c r="DA13" s="681"/>
      <c r="DB13" s="681"/>
      <c r="DC13" s="681"/>
      <c r="DD13" s="681"/>
      <c r="DE13" s="681"/>
      <c r="DF13" s="681"/>
      <c r="DG13" s="681"/>
      <c r="DH13" s="681"/>
      <c r="DI13" s="681">
        <f>SUM(DX13:EY13)</f>
        <v>0</v>
      </c>
      <c r="DJ13" s="681"/>
      <c r="DK13" s="681"/>
      <c r="DL13" s="681"/>
      <c r="DM13" s="681"/>
      <c r="DN13" s="681"/>
      <c r="DO13" s="681"/>
      <c r="DP13" s="681"/>
      <c r="DQ13" s="681"/>
      <c r="DR13" s="681"/>
      <c r="DS13" s="681"/>
      <c r="DT13" s="681"/>
      <c r="DU13" s="681"/>
      <c r="DV13" s="681"/>
      <c r="DW13" s="681"/>
      <c r="DX13" s="681"/>
      <c r="DY13" s="681"/>
      <c r="DZ13" s="681"/>
      <c r="EA13" s="681"/>
      <c r="EB13" s="681"/>
      <c r="EC13" s="681"/>
      <c r="ED13" s="681"/>
      <c r="EE13" s="681"/>
      <c r="EF13" s="681"/>
      <c r="EG13" s="681"/>
      <c r="EH13" s="681"/>
      <c r="EI13" s="681"/>
      <c r="EJ13" s="681"/>
      <c r="EK13" s="681"/>
      <c r="EL13" s="681"/>
      <c r="EM13" s="681"/>
      <c r="EN13" s="681"/>
      <c r="EO13" s="681"/>
      <c r="EP13" s="681"/>
      <c r="EQ13" s="681"/>
      <c r="ER13" s="681"/>
      <c r="ES13" s="681"/>
      <c r="ET13" s="681"/>
      <c r="EU13" s="681"/>
      <c r="EV13" s="681"/>
      <c r="EW13" s="681"/>
      <c r="EX13" s="681"/>
      <c r="EY13" s="681"/>
      <c r="EZ13" s="681">
        <f>SUM(FO13:GP13)</f>
        <v>0</v>
      </c>
      <c r="FA13" s="681"/>
      <c r="FB13" s="681"/>
      <c r="FC13" s="681"/>
      <c r="FD13" s="681"/>
      <c r="FE13" s="681"/>
      <c r="FF13" s="681"/>
      <c r="FG13" s="681"/>
      <c r="FH13" s="681"/>
      <c r="FI13" s="681"/>
      <c r="FJ13" s="681"/>
      <c r="FK13" s="681"/>
      <c r="FL13" s="681"/>
      <c r="FM13" s="681"/>
      <c r="FN13" s="681"/>
      <c r="FO13" s="681"/>
      <c r="FP13" s="681"/>
      <c r="FQ13" s="681"/>
      <c r="FR13" s="681"/>
      <c r="FS13" s="681"/>
      <c r="FT13" s="681"/>
      <c r="FU13" s="681"/>
      <c r="FV13" s="681"/>
      <c r="FW13" s="681"/>
      <c r="FX13" s="681"/>
      <c r="FY13" s="681"/>
      <c r="FZ13" s="681"/>
      <c r="GA13" s="681"/>
      <c r="GB13" s="681"/>
      <c r="GC13" s="681"/>
      <c r="GD13" s="681"/>
      <c r="GE13" s="681"/>
      <c r="GF13" s="681"/>
      <c r="GG13" s="681"/>
      <c r="GH13" s="681"/>
      <c r="GI13" s="681"/>
      <c r="GJ13" s="681"/>
      <c r="GK13" s="681"/>
      <c r="GL13" s="681"/>
      <c r="GM13" s="681"/>
      <c r="GN13" s="681"/>
      <c r="GO13" s="681"/>
      <c r="GP13" s="681"/>
    </row>
    <row r="14" spans="1:198" ht="15" customHeight="1">
      <c r="A14" s="679"/>
      <c r="B14" s="679"/>
      <c r="C14" s="679"/>
      <c r="D14" s="679"/>
      <c r="E14" s="679"/>
      <c r="F14" s="679"/>
      <c r="G14" s="679"/>
      <c r="H14" s="4"/>
      <c r="I14" s="683" t="s">
        <v>128</v>
      </c>
      <c r="J14" s="683"/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  <c r="AA14" s="683"/>
      <c r="AB14" s="683"/>
      <c r="AC14" s="683"/>
      <c r="AD14" s="683"/>
      <c r="AE14" s="683"/>
      <c r="AF14" s="683"/>
      <c r="AG14" s="683"/>
      <c r="AH14" s="683"/>
      <c r="AI14" s="683"/>
      <c r="AJ14" s="683"/>
      <c r="AK14" s="683"/>
      <c r="AL14" s="683"/>
      <c r="AM14" s="683"/>
      <c r="AN14" s="683"/>
      <c r="AO14" s="683"/>
      <c r="AP14" s="683"/>
      <c r="AQ14" s="683"/>
      <c r="AR14" s="683"/>
      <c r="AS14" s="683"/>
      <c r="AT14" s="683"/>
      <c r="AU14" s="683"/>
      <c r="AV14" s="683"/>
      <c r="AW14" s="683"/>
      <c r="AX14" s="683"/>
      <c r="AY14" s="683"/>
      <c r="AZ14" s="683"/>
      <c r="BA14" s="683"/>
      <c r="BB14" s="683"/>
      <c r="BC14" s="683"/>
      <c r="BD14" s="683"/>
      <c r="BE14" s="683"/>
      <c r="BF14" s="683"/>
      <c r="BG14" s="683"/>
      <c r="BH14" s="683"/>
      <c r="BI14" s="683"/>
      <c r="BJ14" s="683"/>
      <c r="BK14" s="683"/>
      <c r="BL14" s="683"/>
      <c r="BM14" s="683"/>
      <c r="BN14" s="683"/>
      <c r="BO14" s="683"/>
      <c r="BP14" s="683"/>
      <c r="BQ14" s="683"/>
      <c r="BR14" s="681">
        <f>SUM(CG14:DH14)</f>
        <v>0</v>
      </c>
      <c r="BS14" s="681"/>
      <c r="BT14" s="681"/>
      <c r="BU14" s="681"/>
      <c r="BV14" s="681"/>
      <c r="BW14" s="681"/>
      <c r="BX14" s="681"/>
      <c r="BY14" s="681"/>
      <c r="BZ14" s="681"/>
      <c r="CA14" s="681"/>
      <c r="CB14" s="681"/>
      <c r="CC14" s="681"/>
      <c r="CD14" s="681"/>
      <c r="CE14" s="681"/>
      <c r="CF14" s="681"/>
      <c r="CG14" s="681"/>
      <c r="CH14" s="681"/>
      <c r="CI14" s="681"/>
      <c r="CJ14" s="681"/>
      <c r="CK14" s="681"/>
      <c r="CL14" s="681"/>
      <c r="CM14" s="681"/>
      <c r="CN14" s="681"/>
      <c r="CO14" s="681"/>
      <c r="CP14" s="681"/>
      <c r="CQ14" s="681"/>
      <c r="CR14" s="681"/>
      <c r="CS14" s="681"/>
      <c r="CT14" s="681"/>
      <c r="CU14" s="681"/>
      <c r="CV14" s="681"/>
      <c r="CW14" s="681"/>
      <c r="CX14" s="681"/>
      <c r="CY14" s="681"/>
      <c r="CZ14" s="681"/>
      <c r="DA14" s="681"/>
      <c r="DB14" s="681"/>
      <c r="DC14" s="681"/>
      <c r="DD14" s="681"/>
      <c r="DE14" s="681"/>
      <c r="DF14" s="681"/>
      <c r="DG14" s="681"/>
      <c r="DH14" s="681"/>
      <c r="DI14" s="681">
        <f>SUM(DX14:EY14)</f>
        <v>0</v>
      </c>
      <c r="DJ14" s="681"/>
      <c r="DK14" s="681"/>
      <c r="DL14" s="681"/>
      <c r="DM14" s="681"/>
      <c r="DN14" s="681"/>
      <c r="DO14" s="681"/>
      <c r="DP14" s="681"/>
      <c r="DQ14" s="681"/>
      <c r="DR14" s="681"/>
      <c r="DS14" s="681"/>
      <c r="DT14" s="681"/>
      <c r="DU14" s="681"/>
      <c r="DV14" s="681"/>
      <c r="DW14" s="681"/>
      <c r="DX14" s="681"/>
      <c r="DY14" s="681"/>
      <c r="DZ14" s="681"/>
      <c r="EA14" s="681"/>
      <c r="EB14" s="681"/>
      <c r="EC14" s="681"/>
      <c r="ED14" s="681"/>
      <c r="EE14" s="681"/>
      <c r="EF14" s="681"/>
      <c r="EG14" s="681"/>
      <c r="EH14" s="681"/>
      <c r="EI14" s="681"/>
      <c r="EJ14" s="681"/>
      <c r="EK14" s="681"/>
      <c r="EL14" s="681"/>
      <c r="EM14" s="681"/>
      <c r="EN14" s="681"/>
      <c r="EO14" s="681"/>
      <c r="EP14" s="681"/>
      <c r="EQ14" s="681"/>
      <c r="ER14" s="681"/>
      <c r="ES14" s="681"/>
      <c r="ET14" s="681"/>
      <c r="EU14" s="681"/>
      <c r="EV14" s="681"/>
      <c r="EW14" s="681"/>
      <c r="EX14" s="681"/>
      <c r="EY14" s="681"/>
      <c r="EZ14" s="681">
        <f>SUM(FO14:GP14)</f>
        <v>0</v>
      </c>
      <c r="FA14" s="681"/>
      <c r="FB14" s="681"/>
      <c r="FC14" s="681"/>
      <c r="FD14" s="681"/>
      <c r="FE14" s="681"/>
      <c r="FF14" s="681"/>
      <c r="FG14" s="681"/>
      <c r="FH14" s="681"/>
      <c r="FI14" s="681"/>
      <c r="FJ14" s="681"/>
      <c r="FK14" s="681"/>
      <c r="FL14" s="681"/>
      <c r="FM14" s="681"/>
      <c r="FN14" s="681"/>
      <c r="FO14" s="681"/>
      <c r="FP14" s="681"/>
      <c r="FQ14" s="681"/>
      <c r="FR14" s="681"/>
      <c r="FS14" s="681"/>
      <c r="FT14" s="681"/>
      <c r="FU14" s="681"/>
      <c r="FV14" s="681"/>
      <c r="FW14" s="681"/>
      <c r="FX14" s="681"/>
      <c r="FY14" s="681"/>
      <c r="FZ14" s="681"/>
      <c r="GA14" s="681"/>
      <c r="GB14" s="681"/>
      <c r="GC14" s="681"/>
      <c r="GD14" s="681"/>
      <c r="GE14" s="681"/>
      <c r="GF14" s="681"/>
      <c r="GG14" s="681"/>
      <c r="GH14" s="681"/>
      <c r="GI14" s="681"/>
      <c r="GJ14" s="681"/>
      <c r="GK14" s="681"/>
      <c r="GL14" s="681"/>
      <c r="GM14" s="681"/>
      <c r="GN14" s="681"/>
      <c r="GO14" s="681"/>
      <c r="GP14" s="681"/>
    </row>
    <row r="15" spans="1:198" ht="15" customHeight="1">
      <c r="A15" s="679"/>
      <c r="B15" s="679"/>
      <c r="C15" s="679"/>
      <c r="D15" s="679"/>
      <c r="E15" s="679"/>
      <c r="F15" s="679"/>
      <c r="G15" s="679"/>
      <c r="H15" s="4"/>
      <c r="I15" s="683" t="s">
        <v>129</v>
      </c>
      <c r="J15" s="683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3"/>
      <c r="AE15" s="683"/>
      <c r="AF15" s="683"/>
      <c r="AG15" s="683"/>
      <c r="AH15" s="683"/>
      <c r="AI15" s="683"/>
      <c r="AJ15" s="683"/>
      <c r="AK15" s="683"/>
      <c r="AL15" s="683"/>
      <c r="AM15" s="683"/>
      <c r="AN15" s="683"/>
      <c r="AO15" s="683"/>
      <c r="AP15" s="683"/>
      <c r="AQ15" s="683"/>
      <c r="AR15" s="683"/>
      <c r="AS15" s="683"/>
      <c r="AT15" s="683"/>
      <c r="AU15" s="683"/>
      <c r="AV15" s="683"/>
      <c r="AW15" s="683"/>
      <c r="AX15" s="683"/>
      <c r="AY15" s="683"/>
      <c r="AZ15" s="683"/>
      <c r="BA15" s="683"/>
      <c r="BB15" s="683"/>
      <c r="BC15" s="683"/>
      <c r="BD15" s="683"/>
      <c r="BE15" s="683"/>
      <c r="BF15" s="683"/>
      <c r="BG15" s="683"/>
      <c r="BH15" s="683"/>
      <c r="BI15" s="683"/>
      <c r="BJ15" s="683"/>
      <c r="BK15" s="683"/>
      <c r="BL15" s="683"/>
      <c r="BM15" s="683"/>
      <c r="BN15" s="683"/>
      <c r="BO15" s="683"/>
      <c r="BP15" s="683"/>
      <c r="BQ15" s="683"/>
      <c r="BR15" s="681">
        <f>SUM(CG15:DH15)</f>
        <v>0</v>
      </c>
      <c r="BS15" s="681"/>
      <c r="BT15" s="681"/>
      <c r="BU15" s="681"/>
      <c r="BV15" s="681"/>
      <c r="BW15" s="681"/>
      <c r="BX15" s="681"/>
      <c r="BY15" s="681"/>
      <c r="BZ15" s="681"/>
      <c r="CA15" s="681"/>
      <c r="CB15" s="681"/>
      <c r="CC15" s="681"/>
      <c r="CD15" s="681"/>
      <c r="CE15" s="681"/>
      <c r="CF15" s="681"/>
      <c r="CG15" s="681"/>
      <c r="CH15" s="681"/>
      <c r="CI15" s="681"/>
      <c r="CJ15" s="681"/>
      <c r="CK15" s="681"/>
      <c r="CL15" s="681"/>
      <c r="CM15" s="681"/>
      <c r="CN15" s="681"/>
      <c r="CO15" s="681"/>
      <c r="CP15" s="681"/>
      <c r="CQ15" s="681"/>
      <c r="CR15" s="681"/>
      <c r="CS15" s="681"/>
      <c r="CT15" s="681"/>
      <c r="CU15" s="681"/>
      <c r="CV15" s="681"/>
      <c r="CW15" s="681"/>
      <c r="CX15" s="681"/>
      <c r="CY15" s="681"/>
      <c r="CZ15" s="681"/>
      <c r="DA15" s="681"/>
      <c r="DB15" s="681"/>
      <c r="DC15" s="681"/>
      <c r="DD15" s="681"/>
      <c r="DE15" s="681"/>
      <c r="DF15" s="681"/>
      <c r="DG15" s="681"/>
      <c r="DH15" s="681"/>
      <c r="DI15" s="681">
        <f>SUM(DX15:EY15)</f>
        <v>0</v>
      </c>
      <c r="DJ15" s="681"/>
      <c r="DK15" s="681"/>
      <c r="DL15" s="681"/>
      <c r="DM15" s="681"/>
      <c r="DN15" s="681"/>
      <c r="DO15" s="681"/>
      <c r="DP15" s="681"/>
      <c r="DQ15" s="681"/>
      <c r="DR15" s="681"/>
      <c r="DS15" s="681"/>
      <c r="DT15" s="681"/>
      <c r="DU15" s="681"/>
      <c r="DV15" s="681"/>
      <c r="DW15" s="681"/>
      <c r="DX15" s="681"/>
      <c r="DY15" s="681"/>
      <c r="DZ15" s="681"/>
      <c r="EA15" s="681"/>
      <c r="EB15" s="681"/>
      <c r="EC15" s="681"/>
      <c r="ED15" s="681"/>
      <c r="EE15" s="681"/>
      <c r="EF15" s="681"/>
      <c r="EG15" s="681"/>
      <c r="EH15" s="681"/>
      <c r="EI15" s="681"/>
      <c r="EJ15" s="681"/>
      <c r="EK15" s="681"/>
      <c r="EL15" s="681"/>
      <c r="EM15" s="681"/>
      <c r="EN15" s="681"/>
      <c r="EO15" s="681"/>
      <c r="EP15" s="681"/>
      <c r="EQ15" s="681"/>
      <c r="ER15" s="681"/>
      <c r="ES15" s="681"/>
      <c r="ET15" s="681"/>
      <c r="EU15" s="681"/>
      <c r="EV15" s="681"/>
      <c r="EW15" s="681"/>
      <c r="EX15" s="681"/>
      <c r="EY15" s="681"/>
      <c r="EZ15" s="681">
        <f>SUM(FO15:GP15)</f>
        <v>0</v>
      </c>
      <c r="FA15" s="681"/>
      <c r="FB15" s="681"/>
      <c r="FC15" s="681"/>
      <c r="FD15" s="681"/>
      <c r="FE15" s="681"/>
      <c r="FF15" s="681"/>
      <c r="FG15" s="681"/>
      <c r="FH15" s="681"/>
      <c r="FI15" s="681"/>
      <c r="FJ15" s="681"/>
      <c r="FK15" s="681"/>
      <c r="FL15" s="681"/>
      <c r="FM15" s="681"/>
      <c r="FN15" s="681"/>
      <c r="FO15" s="681"/>
      <c r="FP15" s="681"/>
      <c r="FQ15" s="681"/>
      <c r="FR15" s="681"/>
      <c r="FS15" s="681"/>
      <c r="FT15" s="681"/>
      <c r="FU15" s="681"/>
      <c r="FV15" s="681"/>
      <c r="FW15" s="681"/>
      <c r="FX15" s="681"/>
      <c r="FY15" s="681"/>
      <c r="FZ15" s="681"/>
      <c r="GA15" s="681"/>
      <c r="GB15" s="681"/>
      <c r="GC15" s="681"/>
      <c r="GD15" s="681"/>
      <c r="GE15" s="681"/>
      <c r="GF15" s="681"/>
      <c r="GG15" s="681"/>
      <c r="GH15" s="681"/>
      <c r="GI15" s="681"/>
      <c r="GJ15" s="681"/>
      <c r="GK15" s="681"/>
      <c r="GL15" s="681"/>
      <c r="GM15" s="681"/>
      <c r="GN15" s="681"/>
      <c r="GO15" s="681"/>
      <c r="GP15" s="681"/>
    </row>
    <row r="16" spans="1:198" ht="15" customHeight="1">
      <c r="A16" s="679" t="s">
        <v>19</v>
      </c>
      <c r="B16" s="679"/>
      <c r="C16" s="679"/>
      <c r="D16" s="679"/>
      <c r="E16" s="679"/>
      <c r="F16" s="679"/>
      <c r="G16" s="679"/>
      <c r="H16" s="4"/>
      <c r="I16" s="680" t="s">
        <v>130</v>
      </c>
      <c r="J16" s="680"/>
      <c r="K16" s="680"/>
      <c r="L16" s="680"/>
      <c r="M16" s="680"/>
      <c r="N16" s="680"/>
      <c r="O16" s="680"/>
      <c r="P16" s="680"/>
      <c r="Q16" s="680"/>
      <c r="R16" s="680"/>
      <c r="S16" s="680"/>
      <c r="T16" s="680"/>
      <c r="U16" s="680"/>
      <c r="V16" s="680"/>
      <c r="W16" s="680"/>
      <c r="X16" s="680"/>
      <c r="Y16" s="680"/>
      <c r="Z16" s="680"/>
      <c r="AA16" s="680"/>
      <c r="AB16" s="680"/>
      <c r="AC16" s="680"/>
      <c r="AD16" s="680"/>
      <c r="AE16" s="680"/>
      <c r="AF16" s="680"/>
      <c r="AG16" s="680"/>
      <c r="AH16" s="680"/>
      <c r="AI16" s="680"/>
      <c r="AJ16" s="680"/>
      <c r="AK16" s="680"/>
      <c r="AL16" s="680"/>
      <c r="AM16" s="680"/>
      <c r="AN16" s="680"/>
      <c r="AO16" s="680"/>
      <c r="AP16" s="680"/>
      <c r="AQ16" s="680"/>
      <c r="AR16" s="680"/>
      <c r="AS16" s="680"/>
      <c r="AT16" s="680"/>
      <c r="AU16" s="680"/>
      <c r="AV16" s="680"/>
      <c r="AW16" s="680"/>
      <c r="AX16" s="680"/>
      <c r="AY16" s="680"/>
      <c r="AZ16" s="680"/>
      <c r="BA16" s="680"/>
      <c r="BB16" s="680"/>
      <c r="BC16" s="680"/>
      <c r="BD16" s="680"/>
      <c r="BE16" s="680"/>
      <c r="BF16" s="680"/>
      <c r="BG16" s="680"/>
      <c r="BH16" s="680"/>
      <c r="BI16" s="680"/>
      <c r="BJ16" s="680"/>
      <c r="BK16" s="680"/>
      <c r="BL16" s="680"/>
      <c r="BM16" s="680"/>
      <c r="BN16" s="680"/>
      <c r="BO16" s="680"/>
      <c r="BP16" s="680"/>
      <c r="BQ16" s="680"/>
      <c r="BR16" s="681">
        <f>SUM(CG16:DH16)</f>
        <v>0</v>
      </c>
      <c r="BS16" s="681"/>
      <c r="BT16" s="681"/>
      <c r="BU16" s="681"/>
      <c r="BV16" s="681"/>
      <c r="BW16" s="681"/>
      <c r="BX16" s="681"/>
      <c r="BY16" s="681"/>
      <c r="BZ16" s="681"/>
      <c r="CA16" s="681"/>
      <c r="CB16" s="681"/>
      <c r="CC16" s="681"/>
      <c r="CD16" s="681"/>
      <c r="CE16" s="681"/>
      <c r="CF16" s="681"/>
      <c r="CG16" s="681">
        <f>SUM(CG18)</f>
        <v>0</v>
      </c>
      <c r="CH16" s="681"/>
      <c r="CI16" s="681"/>
      <c r="CJ16" s="681"/>
      <c r="CK16" s="681"/>
      <c r="CL16" s="681"/>
      <c r="CM16" s="681"/>
      <c r="CN16" s="681"/>
      <c r="CO16" s="681"/>
      <c r="CP16" s="681"/>
      <c r="CQ16" s="681"/>
      <c r="CR16" s="681"/>
      <c r="CS16" s="681"/>
      <c r="CT16" s="681"/>
      <c r="CU16" s="681">
        <f>SUM(CU18)</f>
        <v>0</v>
      </c>
      <c r="CV16" s="681"/>
      <c r="CW16" s="681"/>
      <c r="CX16" s="681"/>
      <c r="CY16" s="681"/>
      <c r="CZ16" s="681"/>
      <c r="DA16" s="681"/>
      <c r="DB16" s="681"/>
      <c r="DC16" s="681"/>
      <c r="DD16" s="681"/>
      <c r="DE16" s="681"/>
      <c r="DF16" s="681"/>
      <c r="DG16" s="681"/>
      <c r="DH16" s="681"/>
      <c r="DI16" s="681">
        <f>SUM(DX16:EY16)</f>
        <v>0</v>
      </c>
      <c r="DJ16" s="681"/>
      <c r="DK16" s="681"/>
      <c r="DL16" s="681"/>
      <c r="DM16" s="681"/>
      <c r="DN16" s="681"/>
      <c r="DO16" s="681"/>
      <c r="DP16" s="681"/>
      <c r="DQ16" s="681"/>
      <c r="DR16" s="681"/>
      <c r="DS16" s="681"/>
      <c r="DT16" s="681"/>
      <c r="DU16" s="681"/>
      <c r="DV16" s="681"/>
      <c r="DW16" s="681"/>
      <c r="DX16" s="681">
        <f>SUM(DX18)</f>
        <v>0</v>
      </c>
      <c r="DY16" s="681"/>
      <c r="DZ16" s="681"/>
      <c r="EA16" s="681"/>
      <c r="EB16" s="681"/>
      <c r="EC16" s="681"/>
      <c r="ED16" s="681"/>
      <c r="EE16" s="681"/>
      <c r="EF16" s="681"/>
      <c r="EG16" s="681"/>
      <c r="EH16" s="681"/>
      <c r="EI16" s="681"/>
      <c r="EJ16" s="681"/>
      <c r="EK16" s="681"/>
      <c r="EL16" s="681">
        <f>SUM(EL18)</f>
        <v>0</v>
      </c>
      <c r="EM16" s="681"/>
      <c r="EN16" s="681"/>
      <c r="EO16" s="681"/>
      <c r="EP16" s="681"/>
      <c r="EQ16" s="681"/>
      <c r="ER16" s="681"/>
      <c r="ES16" s="681"/>
      <c r="ET16" s="681"/>
      <c r="EU16" s="681"/>
      <c r="EV16" s="681"/>
      <c r="EW16" s="681"/>
      <c r="EX16" s="681"/>
      <c r="EY16" s="681"/>
      <c r="EZ16" s="681">
        <f>SUM(FO16:GP16)</f>
        <v>0</v>
      </c>
      <c r="FA16" s="681"/>
      <c r="FB16" s="681"/>
      <c r="FC16" s="681"/>
      <c r="FD16" s="681"/>
      <c r="FE16" s="681"/>
      <c r="FF16" s="681"/>
      <c r="FG16" s="681"/>
      <c r="FH16" s="681"/>
      <c r="FI16" s="681"/>
      <c r="FJ16" s="681"/>
      <c r="FK16" s="681"/>
      <c r="FL16" s="681"/>
      <c r="FM16" s="681"/>
      <c r="FN16" s="681"/>
      <c r="FO16" s="681">
        <f>SUM(FO18)</f>
        <v>0</v>
      </c>
      <c r="FP16" s="681"/>
      <c r="FQ16" s="681"/>
      <c r="FR16" s="681"/>
      <c r="FS16" s="681"/>
      <c r="FT16" s="681"/>
      <c r="FU16" s="681"/>
      <c r="FV16" s="681"/>
      <c r="FW16" s="681"/>
      <c r="FX16" s="681"/>
      <c r="FY16" s="681"/>
      <c r="FZ16" s="681"/>
      <c r="GA16" s="681"/>
      <c r="GB16" s="681"/>
      <c r="GC16" s="681">
        <f>SUM(GC18)</f>
        <v>0</v>
      </c>
      <c r="GD16" s="681"/>
      <c r="GE16" s="681"/>
      <c r="GF16" s="681"/>
      <c r="GG16" s="681"/>
      <c r="GH16" s="681"/>
      <c r="GI16" s="681"/>
      <c r="GJ16" s="681"/>
      <c r="GK16" s="681"/>
      <c r="GL16" s="681"/>
      <c r="GM16" s="681"/>
      <c r="GN16" s="681"/>
      <c r="GO16" s="681"/>
      <c r="GP16" s="681"/>
    </row>
    <row r="17" spans="1:198" ht="15" customHeight="1">
      <c r="A17" s="679"/>
      <c r="B17" s="679"/>
      <c r="C17" s="679"/>
      <c r="D17" s="679"/>
      <c r="E17" s="679"/>
      <c r="F17" s="679"/>
      <c r="G17" s="679"/>
      <c r="H17" s="4"/>
      <c r="I17" s="680" t="s">
        <v>84</v>
      </c>
      <c r="J17" s="680"/>
      <c r="K17" s="680"/>
      <c r="L17" s="680"/>
      <c r="M17" s="680"/>
      <c r="N17" s="680"/>
      <c r="O17" s="680"/>
      <c r="P17" s="680"/>
      <c r="Q17" s="680"/>
      <c r="R17" s="680"/>
      <c r="S17" s="680"/>
      <c r="T17" s="680"/>
      <c r="U17" s="680"/>
      <c r="V17" s="680"/>
      <c r="W17" s="680"/>
      <c r="X17" s="680"/>
      <c r="Y17" s="680"/>
      <c r="Z17" s="680"/>
      <c r="AA17" s="680"/>
      <c r="AB17" s="680"/>
      <c r="AC17" s="680"/>
      <c r="AD17" s="680"/>
      <c r="AE17" s="680"/>
      <c r="AF17" s="680"/>
      <c r="AG17" s="680"/>
      <c r="AH17" s="680"/>
      <c r="AI17" s="680"/>
      <c r="AJ17" s="680"/>
      <c r="AK17" s="680"/>
      <c r="AL17" s="680"/>
      <c r="AM17" s="680"/>
      <c r="AN17" s="680"/>
      <c r="AO17" s="680"/>
      <c r="AP17" s="680"/>
      <c r="AQ17" s="680"/>
      <c r="AR17" s="680"/>
      <c r="AS17" s="680"/>
      <c r="AT17" s="680"/>
      <c r="AU17" s="680"/>
      <c r="AV17" s="680"/>
      <c r="AW17" s="680"/>
      <c r="AX17" s="680"/>
      <c r="AY17" s="680"/>
      <c r="AZ17" s="680"/>
      <c r="BA17" s="680"/>
      <c r="BB17" s="680"/>
      <c r="BC17" s="680"/>
      <c r="BD17" s="680"/>
      <c r="BE17" s="680"/>
      <c r="BF17" s="680"/>
      <c r="BG17" s="680"/>
      <c r="BH17" s="680"/>
      <c r="BI17" s="680"/>
      <c r="BJ17" s="680"/>
      <c r="BK17" s="680"/>
      <c r="BL17" s="680"/>
      <c r="BM17" s="680"/>
      <c r="BN17" s="680"/>
      <c r="BO17" s="680"/>
      <c r="BP17" s="680"/>
      <c r="BQ17" s="680"/>
      <c r="BR17" s="681"/>
      <c r="BS17" s="681"/>
      <c r="BT17" s="681"/>
      <c r="BU17" s="681"/>
      <c r="BV17" s="681"/>
      <c r="BW17" s="681"/>
      <c r="BX17" s="681"/>
      <c r="BY17" s="681"/>
      <c r="BZ17" s="681"/>
      <c r="CA17" s="681"/>
      <c r="CB17" s="681"/>
      <c r="CC17" s="681"/>
      <c r="CD17" s="681"/>
      <c r="CE17" s="681"/>
      <c r="CF17" s="681"/>
      <c r="CG17" s="681"/>
      <c r="CH17" s="681"/>
      <c r="CI17" s="681"/>
      <c r="CJ17" s="681"/>
      <c r="CK17" s="681"/>
      <c r="CL17" s="681"/>
      <c r="CM17" s="681"/>
      <c r="CN17" s="681"/>
      <c r="CO17" s="681"/>
      <c r="CP17" s="681"/>
      <c r="CQ17" s="681"/>
      <c r="CR17" s="681"/>
      <c r="CS17" s="681"/>
      <c r="CT17" s="681"/>
      <c r="CU17" s="681"/>
      <c r="CV17" s="681"/>
      <c r="CW17" s="681"/>
      <c r="CX17" s="681"/>
      <c r="CY17" s="681"/>
      <c r="CZ17" s="681"/>
      <c r="DA17" s="681"/>
      <c r="DB17" s="681"/>
      <c r="DC17" s="681"/>
      <c r="DD17" s="681"/>
      <c r="DE17" s="681"/>
      <c r="DF17" s="681"/>
      <c r="DG17" s="681"/>
      <c r="DH17" s="681"/>
      <c r="DI17" s="681"/>
      <c r="DJ17" s="681"/>
      <c r="DK17" s="681"/>
      <c r="DL17" s="681"/>
      <c r="DM17" s="681"/>
      <c r="DN17" s="681"/>
      <c r="DO17" s="681"/>
      <c r="DP17" s="681"/>
      <c r="DQ17" s="681"/>
      <c r="DR17" s="681"/>
      <c r="DS17" s="681"/>
      <c r="DT17" s="681"/>
      <c r="DU17" s="681"/>
      <c r="DV17" s="681"/>
      <c r="DW17" s="681"/>
      <c r="DX17" s="681"/>
      <c r="DY17" s="681"/>
      <c r="DZ17" s="681"/>
      <c r="EA17" s="681"/>
      <c r="EB17" s="681"/>
      <c r="EC17" s="681"/>
      <c r="ED17" s="681"/>
      <c r="EE17" s="681"/>
      <c r="EF17" s="681"/>
      <c r="EG17" s="681"/>
      <c r="EH17" s="681"/>
      <c r="EI17" s="681"/>
      <c r="EJ17" s="681"/>
      <c r="EK17" s="681"/>
      <c r="EL17" s="681"/>
      <c r="EM17" s="681"/>
      <c r="EN17" s="681"/>
      <c r="EO17" s="681"/>
      <c r="EP17" s="681"/>
      <c r="EQ17" s="681"/>
      <c r="ER17" s="681"/>
      <c r="ES17" s="681"/>
      <c r="ET17" s="681"/>
      <c r="EU17" s="681"/>
      <c r="EV17" s="681"/>
      <c r="EW17" s="681"/>
      <c r="EX17" s="681"/>
      <c r="EY17" s="681"/>
      <c r="EZ17" s="681"/>
      <c r="FA17" s="681"/>
      <c r="FB17" s="681"/>
      <c r="FC17" s="681"/>
      <c r="FD17" s="681"/>
      <c r="FE17" s="681"/>
      <c r="FF17" s="681"/>
      <c r="FG17" s="681"/>
      <c r="FH17" s="681"/>
      <c r="FI17" s="681"/>
      <c r="FJ17" s="681"/>
      <c r="FK17" s="681"/>
      <c r="FL17" s="681"/>
      <c r="FM17" s="681"/>
      <c r="FN17" s="681"/>
      <c r="FO17" s="681"/>
      <c r="FP17" s="681"/>
      <c r="FQ17" s="681"/>
      <c r="FR17" s="681"/>
      <c r="FS17" s="681"/>
      <c r="FT17" s="681"/>
      <c r="FU17" s="681"/>
      <c r="FV17" s="681"/>
      <c r="FW17" s="681"/>
      <c r="FX17" s="681"/>
      <c r="FY17" s="681"/>
      <c r="FZ17" s="681"/>
      <c r="GA17" s="681"/>
      <c r="GB17" s="681"/>
      <c r="GC17" s="681"/>
      <c r="GD17" s="681"/>
      <c r="GE17" s="681"/>
      <c r="GF17" s="681"/>
      <c r="GG17" s="681"/>
      <c r="GH17" s="681"/>
      <c r="GI17" s="681"/>
      <c r="GJ17" s="681"/>
      <c r="GK17" s="681"/>
      <c r="GL17" s="681"/>
      <c r="GM17" s="681"/>
      <c r="GN17" s="681"/>
      <c r="GO17" s="681"/>
      <c r="GP17" s="681"/>
    </row>
    <row r="18" spans="1:198">
      <c r="A18" s="679"/>
      <c r="B18" s="679"/>
      <c r="C18" s="679"/>
      <c r="D18" s="679"/>
      <c r="E18" s="679"/>
      <c r="F18" s="679"/>
      <c r="G18" s="679"/>
      <c r="H18" s="4"/>
      <c r="I18" s="680" t="s">
        <v>22</v>
      </c>
      <c r="J18" s="680"/>
      <c r="K18" s="680"/>
      <c r="L18" s="680"/>
      <c r="M18" s="680"/>
      <c r="N18" s="680"/>
      <c r="O18" s="680"/>
      <c r="P18" s="680"/>
      <c r="Q18" s="680"/>
      <c r="R18" s="680"/>
      <c r="S18" s="680"/>
      <c r="T18" s="680"/>
      <c r="U18" s="680"/>
      <c r="V18" s="680"/>
      <c r="W18" s="680"/>
      <c r="X18" s="680"/>
      <c r="Y18" s="680"/>
      <c r="Z18" s="680"/>
      <c r="AA18" s="680"/>
      <c r="AB18" s="680"/>
      <c r="AC18" s="680"/>
      <c r="AD18" s="680"/>
      <c r="AE18" s="680"/>
      <c r="AF18" s="680"/>
      <c r="AG18" s="680"/>
      <c r="AH18" s="680"/>
      <c r="AI18" s="680"/>
      <c r="AJ18" s="680"/>
      <c r="AK18" s="680"/>
      <c r="AL18" s="680"/>
      <c r="AM18" s="680"/>
      <c r="AN18" s="680"/>
      <c r="AO18" s="680"/>
      <c r="AP18" s="680"/>
      <c r="AQ18" s="680"/>
      <c r="AR18" s="680"/>
      <c r="AS18" s="680"/>
      <c r="AT18" s="680"/>
      <c r="AU18" s="680"/>
      <c r="AV18" s="680"/>
      <c r="AW18" s="680"/>
      <c r="AX18" s="680"/>
      <c r="AY18" s="680"/>
      <c r="AZ18" s="680"/>
      <c r="BA18" s="680"/>
      <c r="BB18" s="680"/>
      <c r="BC18" s="680"/>
      <c r="BD18" s="680"/>
      <c r="BE18" s="680"/>
      <c r="BF18" s="680"/>
      <c r="BG18" s="680"/>
      <c r="BH18" s="680"/>
      <c r="BI18" s="680"/>
      <c r="BJ18" s="680"/>
      <c r="BK18" s="680"/>
      <c r="BL18" s="680"/>
      <c r="BM18" s="680"/>
      <c r="BN18" s="680"/>
      <c r="BO18" s="680"/>
      <c r="BP18" s="680"/>
      <c r="BQ18" s="680"/>
      <c r="BR18" s="681"/>
      <c r="BS18" s="681"/>
      <c r="BT18" s="681"/>
      <c r="BU18" s="681"/>
      <c r="BV18" s="681"/>
      <c r="BW18" s="681"/>
      <c r="BX18" s="681"/>
      <c r="BY18" s="681"/>
      <c r="BZ18" s="681"/>
      <c r="CA18" s="681"/>
      <c r="CB18" s="681"/>
      <c r="CC18" s="681"/>
      <c r="CD18" s="681"/>
      <c r="CE18" s="681"/>
      <c r="CF18" s="681"/>
      <c r="CG18" s="681"/>
      <c r="CH18" s="681"/>
      <c r="CI18" s="681"/>
      <c r="CJ18" s="681"/>
      <c r="CK18" s="681"/>
      <c r="CL18" s="681"/>
      <c r="CM18" s="681"/>
      <c r="CN18" s="681"/>
      <c r="CO18" s="681"/>
      <c r="CP18" s="681"/>
      <c r="CQ18" s="681"/>
      <c r="CR18" s="681"/>
      <c r="CS18" s="681"/>
      <c r="CT18" s="681"/>
      <c r="CU18" s="681"/>
      <c r="CV18" s="681"/>
      <c r="CW18" s="681"/>
      <c r="CX18" s="681"/>
      <c r="CY18" s="681"/>
      <c r="CZ18" s="681"/>
      <c r="DA18" s="681"/>
      <c r="DB18" s="681"/>
      <c r="DC18" s="681"/>
      <c r="DD18" s="681"/>
      <c r="DE18" s="681"/>
      <c r="DF18" s="681"/>
      <c r="DG18" s="681"/>
      <c r="DH18" s="681"/>
      <c r="DI18" s="681"/>
      <c r="DJ18" s="681"/>
      <c r="DK18" s="681"/>
      <c r="DL18" s="681"/>
      <c r="DM18" s="681"/>
      <c r="DN18" s="681"/>
      <c r="DO18" s="681"/>
      <c r="DP18" s="681"/>
      <c r="DQ18" s="681"/>
      <c r="DR18" s="681"/>
      <c r="DS18" s="681"/>
      <c r="DT18" s="681"/>
      <c r="DU18" s="681"/>
      <c r="DV18" s="681"/>
      <c r="DW18" s="681"/>
      <c r="DX18" s="681"/>
      <c r="DY18" s="681"/>
      <c r="DZ18" s="681"/>
      <c r="EA18" s="681"/>
      <c r="EB18" s="681"/>
      <c r="EC18" s="681"/>
      <c r="ED18" s="681"/>
      <c r="EE18" s="681"/>
      <c r="EF18" s="681"/>
      <c r="EG18" s="681"/>
      <c r="EH18" s="681"/>
      <c r="EI18" s="681"/>
      <c r="EJ18" s="681"/>
      <c r="EK18" s="681"/>
      <c r="EL18" s="681"/>
      <c r="EM18" s="681"/>
      <c r="EN18" s="681"/>
      <c r="EO18" s="681"/>
      <c r="EP18" s="681"/>
      <c r="EQ18" s="681"/>
      <c r="ER18" s="681"/>
      <c r="ES18" s="681"/>
      <c r="ET18" s="681"/>
      <c r="EU18" s="681"/>
      <c r="EV18" s="681"/>
      <c r="EW18" s="681"/>
      <c r="EX18" s="681"/>
      <c r="EY18" s="681"/>
      <c r="EZ18" s="681"/>
      <c r="FA18" s="681"/>
      <c r="FB18" s="681"/>
      <c r="FC18" s="681"/>
      <c r="FD18" s="681"/>
      <c r="FE18" s="681"/>
      <c r="FF18" s="681"/>
      <c r="FG18" s="681"/>
      <c r="FH18" s="681"/>
      <c r="FI18" s="681"/>
      <c r="FJ18" s="681"/>
      <c r="FK18" s="681"/>
      <c r="FL18" s="681"/>
      <c r="FM18" s="681"/>
      <c r="FN18" s="681"/>
      <c r="FO18" s="681"/>
      <c r="FP18" s="681"/>
      <c r="FQ18" s="681"/>
      <c r="FR18" s="681"/>
      <c r="FS18" s="681"/>
      <c r="FT18" s="681"/>
      <c r="FU18" s="681"/>
      <c r="FV18" s="681"/>
      <c r="FW18" s="681"/>
      <c r="FX18" s="681"/>
      <c r="FY18" s="681"/>
      <c r="FZ18" s="681"/>
      <c r="GA18" s="681"/>
      <c r="GB18" s="681"/>
      <c r="GC18" s="681"/>
      <c r="GD18" s="681"/>
      <c r="GE18" s="681"/>
      <c r="GF18" s="681"/>
      <c r="GG18" s="681"/>
      <c r="GH18" s="681"/>
      <c r="GI18" s="681"/>
      <c r="GJ18" s="681"/>
      <c r="GK18" s="681"/>
      <c r="GL18" s="681"/>
      <c r="GM18" s="681"/>
      <c r="GN18" s="681"/>
      <c r="GO18" s="681"/>
      <c r="GP18" s="681"/>
    </row>
    <row r="19" spans="1:198" ht="15" customHeight="1">
      <c r="A19" s="679" t="s">
        <v>23</v>
      </c>
      <c r="B19" s="679"/>
      <c r="C19" s="679"/>
      <c r="D19" s="679"/>
      <c r="E19" s="679"/>
      <c r="F19" s="679"/>
      <c r="G19" s="679"/>
      <c r="H19" s="4"/>
      <c r="I19" s="680" t="s">
        <v>131</v>
      </c>
      <c r="J19" s="680"/>
      <c r="K19" s="680"/>
      <c r="L19" s="680"/>
      <c r="M19" s="680"/>
      <c r="N19" s="680"/>
      <c r="O19" s="680"/>
      <c r="P19" s="680"/>
      <c r="Q19" s="680"/>
      <c r="R19" s="680"/>
      <c r="S19" s="680"/>
      <c r="T19" s="680"/>
      <c r="U19" s="680"/>
      <c r="V19" s="680"/>
      <c r="W19" s="680"/>
      <c r="X19" s="680"/>
      <c r="Y19" s="680"/>
      <c r="Z19" s="680"/>
      <c r="AA19" s="680"/>
      <c r="AB19" s="680"/>
      <c r="AC19" s="680"/>
      <c r="AD19" s="680"/>
      <c r="AE19" s="680"/>
      <c r="AF19" s="680"/>
      <c r="AG19" s="680"/>
      <c r="AH19" s="680"/>
      <c r="AI19" s="680"/>
      <c r="AJ19" s="680"/>
      <c r="AK19" s="680"/>
      <c r="AL19" s="680"/>
      <c r="AM19" s="680"/>
      <c r="AN19" s="680"/>
      <c r="AO19" s="680"/>
      <c r="AP19" s="680"/>
      <c r="AQ19" s="680"/>
      <c r="AR19" s="680"/>
      <c r="AS19" s="680"/>
      <c r="AT19" s="680"/>
      <c r="AU19" s="680"/>
      <c r="AV19" s="680"/>
      <c r="AW19" s="680"/>
      <c r="AX19" s="680"/>
      <c r="AY19" s="680"/>
      <c r="AZ19" s="680"/>
      <c r="BA19" s="680"/>
      <c r="BB19" s="680"/>
      <c r="BC19" s="680"/>
      <c r="BD19" s="680"/>
      <c r="BE19" s="680"/>
      <c r="BF19" s="680"/>
      <c r="BG19" s="680"/>
      <c r="BH19" s="680"/>
      <c r="BI19" s="680"/>
      <c r="BJ19" s="680"/>
      <c r="BK19" s="680"/>
      <c r="BL19" s="680"/>
      <c r="BM19" s="680"/>
      <c r="BN19" s="680"/>
      <c r="BO19" s="680"/>
      <c r="BP19" s="680"/>
      <c r="BQ19" s="680"/>
      <c r="BR19" s="681">
        <f>SUM(CG19:DH19)</f>
        <v>0</v>
      </c>
      <c r="BS19" s="681"/>
      <c r="BT19" s="681"/>
      <c r="BU19" s="681"/>
      <c r="BV19" s="681"/>
      <c r="BW19" s="681"/>
      <c r="BX19" s="681"/>
      <c r="BY19" s="681"/>
      <c r="BZ19" s="681"/>
      <c r="CA19" s="681"/>
      <c r="CB19" s="681"/>
      <c r="CC19" s="681"/>
      <c r="CD19" s="681"/>
      <c r="CE19" s="681"/>
      <c r="CF19" s="681"/>
      <c r="CG19" s="681"/>
      <c r="CH19" s="681"/>
      <c r="CI19" s="681"/>
      <c r="CJ19" s="681"/>
      <c r="CK19" s="681"/>
      <c r="CL19" s="681"/>
      <c r="CM19" s="681"/>
      <c r="CN19" s="681"/>
      <c r="CO19" s="681"/>
      <c r="CP19" s="681"/>
      <c r="CQ19" s="681"/>
      <c r="CR19" s="681"/>
      <c r="CS19" s="681"/>
      <c r="CT19" s="681"/>
      <c r="CU19" s="681"/>
      <c r="CV19" s="681"/>
      <c r="CW19" s="681"/>
      <c r="CX19" s="681"/>
      <c r="CY19" s="681"/>
      <c r="CZ19" s="681"/>
      <c r="DA19" s="681"/>
      <c r="DB19" s="681"/>
      <c r="DC19" s="681"/>
      <c r="DD19" s="681"/>
      <c r="DE19" s="681"/>
      <c r="DF19" s="681"/>
      <c r="DG19" s="681"/>
      <c r="DH19" s="681"/>
      <c r="DI19" s="681">
        <f>SUM(DX19:EY19)</f>
        <v>0</v>
      </c>
      <c r="DJ19" s="681"/>
      <c r="DK19" s="681"/>
      <c r="DL19" s="681"/>
      <c r="DM19" s="681"/>
      <c r="DN19" s="681"/>
      <c r="DO19" s="681"/>
      <c r="DP19" s="681"/>
      <c r="DQ19" s="681"/>
      <c r="DR19" s="681"/>
      <c r="DS19" s="681"/>
      <c r="DT19" s="681"/>
      <c r="DU19" s="681"/>
      <c r="DV19" s="681"/>
      <c r="DW19" s="681"/>
      <c r="DX19" s="681"/>
      <c r="DY19" s="681"/>
      <c r="DZ19" s="681"/>
      <c r="EA19" s="681"/>
      <c r="EB19" s="681"/>
      <c r="EC19" s="681"/>
      <c r="ED19" s="681"/>
      <c r="EE19" s="681"/>
      <c r="EF19" s="681"/>
      <c r="EG19" s="681"/>
      <c r="EH19" s="681"/>
      <c r="EI19" s="681"/>
      <c r="EJ19" s="681"/>
      <c r="EK19" s="681"/>
      <c r="EL19" s="681"/>
      <c r="EM19" s="681"/>
      <c r="EN19" s="681"/>
      <c r="EO19" s="681"/>
      <c r="EP19" s="681"/>
      <c r="EQ19" s="681"/>
      <c r="ER19" s="681"/>
      <c r="ES19" s="681"/>
      <c r="ET19" s="681"/>
      <c r="EU19" s="681"/>
      <c r="EV19" s="681"/>
      <c r="EW19" s="681"/>
      <c r="EX19" s="681"/>
      <c r="EY19" s="681"/>
      <c r="EZ19" s="681">
        <f>SUM(FO19:GP19)</f>
        <v>0</v>
      </c>
      <c r="FA19" s="681"/>
      <c r="FB19" s="681"/>
      <c r="FC19" s="681"/>
      <c r="FD19" s="681"/>
      <c r="FE19" s="681"/>
      <c r="FF19" s="681"/>
      <c r="FG19" s="681"/>
      <c r="FH19" s="681"/>
      <c r="FI19" s="681"/>
      <c r="FJ19" s="681"/>
      <c r="FK19" s="681"/>
      <c r="FL19" s="681"/>
      <c r="FM19" s="681"/>
      <c r="FN19" s="681"/>
      <c r="FO19" s="681"/>
      <c r="FP19" s="681"/>
      <c r="FQ19" s="681"/>
      <c r="FR19" s="681"/>
      <c r="FS19" s="681"/>
      <c r="FT19" s="681"/>
      <c r="FU19" s="681"/>
      <c r="FV19" s="681"/>
      <c r="FW19" s="681"/>
      <c r="FX19" s="681"/>
      <c r="FY19" s="681"/>
      <c r="FZ19" s="681"/>
      <c r="GA19" s="681"/>
      <c r="GB19" s="681"/>
      <c r="GC19" s="681"/>
      <c r="GD19" s="681"/>
      <c r="GE19" s="681"/>
      <c r="GF19" s="681"/>
      <c r="GG19" s="681"/>
      <c r="GH19" s="681"/>
      <c r="GI19" s="681"/>
      <c r="GJ19" s="681"/>
      <c r="GK19" s="681"/>
      <c r="GL19" s="681"/>
      <c r="GM19" s="681"/>
      <c r="GN19" s="681"/>
      <c r="GO19" s="681"/>
      <c r="GP19" s="681"/>
    </row>
    <row r="20" spans="1:198" ht="15" customHeight="1">
      <c r="A20" s="679" t="s">
        <v>26</v>
      </c>
      <c r="B20" s="679"/>
      <c r="C20" s="679"/>
      <c r="D20" s="679"/>
      <c r="E20" s="679"/>
      <c r="F20" s="679"/>
      <c r="G20" s="679"/>
      <c r="H20" s="4"/>
      <c r="I20" s="680" t="s">
        <v>132</v>
      </c>
      <c r="J20" s="680"/>
      <c r="K20" s="680"/>
      <c r="L20" s="680"/>
      <c r="M20" s="680"/>
      <c r="N20" s="680"/>
      <c r="O20" s="680"/>
      <c r="P20" s="680"/>
      <c r="Q20" s="680"/>
      <c r="R20" s="680"/>
      <c r="S20" s="680"/>
      <c r="T20" s="680"/>
      <c r="U20" s="680"/>
      <c r="V20" s="680"/>
      <c r="W20" s="680"/>
      <c r="X20" s="680"/>
      <c r="Y20" s="680"/>
      <c r="Z20" s="680"/>
      <c r="AA20" s="680"/>
      <c r="AB20" s="680"/>
      <c r="AC20" s="680"/>
      <c r="AD20" s="680"/>
      <c r="AE20" s="680"/>
      <c r="AF20" s="680"/>
      <c r="AG20" s="680"/>
      <c r="AH20" s="680"/>
      <c r="AI20" s="680"/>
      <c r="AJ20" s="680"/>
      <c r="AK20" s="680"/>
      <c r="AL20" s="680"/>
      <c r="AM20" s="680"/>
      <c r="AN20" s="680"/>
      <c r="AO20" s="680"/>
      <c r="AP20" s="680"/>
      <c r="AQ20" s="680"/>
      <c r="AR20" s="680"/>
      <c r="AS20" s="680"/>
      <c r="AT20" s="680"/>
      <c r="AU20" s="680"/>
      <c r="AV20" s="680"/>
      <c r="AW20" s="680"/>
      <c r="AX20" s="680"/>
      <c r="AY20" s="680"/>
      <c r="AZ20" s="680"/>
      <c r="BA20" s="680"/>
      <c r="BB20" s="680"/>
      <c r="BC20" s="680"/>
      <c r="BD20" s="680"/>
      <c r="BE20" s="680"/>
      <c r="BF20" s="680"/>
      <c r="BG20" s="680"/>
      <c r="BH20" s="680"/>
      <c r="BI20" s="680"/>
      <c r="BJ20" s="680"/>
      <c r="BK20" s="680"/>
      <c r="BL20" s="680"/>
      <c r="BM20" s="680"/>
      <c r="BN20" s="680"/>
      <c r="BO20" s="680"/>
      <c r="BP20" s="680"/>
      <c r="BQ20" s="680"/>
      <c r="BR20" s="681">
        <f>SUM(CG20:DH20)</f>
        <v>0</v>
      </c>
      <c r="BS20" s="681"/>
      <c r="BT20" s="681"/>
      <c r="BU20" s="681"/>
      <c r="BV20" s="681"/>
      <c r="BW20" s="681"/>
      <c r="BX20" s="681"/>
      <c r="BY20" s="681"/>
      <c r="BZ20" s="681"/>
      <c r="CA20" s="681"/>
      <c r="CB20" s="681"/>
      <c r="CC20" s="681"/>
      <c r="CD20" s="681"/>
      <c r="CE20" s="681"/>
      <c r="CF20" s="681"/>
      <c r="CG20" s="681">
        <f>CG10+CG16-CG19</f>
        <v>0</v>
      </c>
      <c r="CH20" s="681"/>
      <c r="CI20" s="681"/>
      <c r="CJ20" s="681"/>
      <c r="CK20" s="681"/>
      <c r="CL20" s="681"/>
      <c r="CM20" s="681"/>
      <c r="CN20" s="681"/>
      <c r="CO20" s="681"/>
      <c r="CP20" s="681"/>
      <c r="CQ20" s="681"/>
      <c r="CR20" s="681"/>
      <c r="CS20" s="681"/>
      <c r="CT20" s="681"/>
      <c r="CU20" s="681">
        <f>CU10+CU16-CU19</f>
        <v>0</v>
      </c>
      <c r="CV20" s="681"/>
      <c r="CW20" s="681"/>
      <c r="CX20" s="681"/>
      <c r="CY20" s="681"/>
      <c r="CZ20" s="681"/>
      <c r="DA20" s="681"/>
      <c r="DB20" s="681"/>
      <c r="DC20" s="681"/>
      <c r="DD20" s="681"/>
      <c r="DE20" s="681"/>
      <c r="DF20" s="681"/>
      <c r="DG20" s="681"/>
      <c r="DH20" s="681"/>
      <c r="DI20" s="681">
        <f>SUM(DX20:EY20)</f>
        <v>0</v>
      </c>
      <c r="DJ20" s="681"/>
      <c r="DK20" s="681"/>
      <c r="DL20" s="681"/>
      <c r="DM20" s="681"/>
      <c r="DN20" s="681"/>
      <c r="DO20" s="681"/>
      <c r="DP20" s="681"/>
      <c r="DQ20" s="681"/>
      <c r="DR20" s="681"/>
      <c r="DS20" s="681"/>
      <c r="DT20" s="681"/>
      <c r="DU20" s="681"/>
      <c r="DV20" s="681"/>
      <c r="DW20" s="681"/>
      <c r="DX20" s="681">
        <f>DX10+DX16-DX19</f>
        <v>0</v>
      </c>
      <c r="DY20" s="681"/>
      <c r="DZ20" s="681"/>
      <c r="EA20" s="681"/>
      <c r="EB20" s="681"/>
      <c r="EC20" s="681"/>
      <c r="ED20" s="681"/>
      <c r="EE20" s="681"/>
      <c r="EF20" s="681"/>
      <c r="EG20" s="681"/>
      <c r="EH20" s="681"/>
      <c r="EI20" s="681"/>
      <c r="EJ20" s="681"/>
      <c r="EK20" s="681"/>
      <c r="EL20" s="681">
        <f>EL10+EL16-EL19</f>
        <v>0</v>
      </c>
      <c r="EM20" s="681"/>
      <c r="EN20" s="681"/>
      <c r="EO20" s="681"/>
      <c r="EP20" s="681"/>
      <c r="EQ20" s="681"/>
      <c r="ER20" s="681"/>
      <c r="ES20" s="681"/>
      <c r="ET20" s="681"/>
      <c r="EU20" s="681"/>
      <c r="EV20" s="681"/>
      <c r="EW20" s="681"/>
      <c r="EX20" s="681"/>
      <c r="EY20" s="681"/>
      <c r="EZ20" s="681">
        <f>SUM(FO20:GP20)</f>
        <v>0</v>
      </c>
      <c r="FA20" s="681"/>
      <c r="FB20" s="681"/>
      <c r="FC20" s="681"/>
      <c r="FD20" s="681"/>
      <c r="FE20" s="681"/>
      <c r="FF20" s="681"/>
      <c r="FG20" s="681"/>
      <c r="FH20" s="681"/>
      <c r="FI20" s="681"/>
      <c r="FJ20" s="681"/>
      <c r="FK20" s="681"/>
      <c r="FL20" s="681"/>
      <c r="FM20" s="681"/>
      <c r="FN20" s="681"/>
      <c r="FO20" s="681">
        <f>FO10+FO16-FO19</f>
        <v>0</v>
      </c>
      <c r="FP20" s="681"/>
      <c r="FQ20" s="681"/>
      <c r="FR20" s="681"/>
      <c r="FS20" s="681"/>
      <c r="FT20" s="681"/>
      <c r="FU20" s="681"/>
      <c r="FV20" s="681"/>
      <c r="FW20" s="681"/>
      <c r="FX20" s="681"/>
      <c r="FY20" s="681"/>
      <c r="FZ20" s="681"/>
      <c r="GA20" s="681"/>
      <c r="GB20" s="681"/>
      <c r="GC20" s="681">
        <f>GC10+GC16-GC19</f>
        <v>0</v>
      </c>
      <c r="GD20" s="681"/>
      <c r="GE20" s="681"/>
      <c r="GF20" s="681"/>
      <c r="GG20" s="681"/>
      <c r="GH20" s="681"/>
      <c r="GI20" s="681"/>
      <c r="GJ20" s="681"/>
      <c r="GK20" s="681"/>
      <c r="GL20" s="681"/>
      <c r="GM20" s="681"/>
      <c r="GN20" s="681"/>
      <c r="GO20" s="681"/>
      <c r="GP20" s="681"/>
    </row>
    <row r="21" spans="1:198" ht="15" customHeight="1">
      <c r="A21" s="679" t="s">
        <v>87</v>
      </c>
      <c r="B21" s="679"/>
      <c r="C21" s="679"/>
      <c r="D21" s="679"/>
      <c r="E21" s="679"/>
      <c r="F21" s="679"/>
      <c r="G21" s="679"/>
      <c r="H21" s="4"/>
      <c r="I21" s="680" t="s">
        <v>133</v>
      </c>
      <c r="J21" s="680"/>
      <c r="K21" s="680"/>
      <c r="L21" s="680"/>
      <c r="M21" s="680"/>
      <c r="N21" s="680"/>
      <c r="O21" s="680"/>
      <c r="P21" s="680"/>
      <c r="Q21" s="680"/>
      <c r="R21" s="680"/>
      <c r="S21" s="680"/>
      <c r="T21" s="680"/>
      <c r="U21" s="680"/>
      <c r="V21" s="680"/>
      <c r="W21" s="680"/>
      <c r="X21" s="680"/>
      <c r="Y21" s="680"/>
      <c r="Z21" s="680"/>
      <c r="AA21" s="680"/>
      <c r="AB21" s="680"/>
      <c r="AC21" s="680"/>
      <c r="AD21" s="680"/>
      <c r="AE21" s="680"/>
      <c r="AF21" s="680"/>
      <c r="AG21" s="680"/>
      <c r="AH21" s="680"/>
      <c r="AI21" s="680"/>
      <c r="AJ21" s="680"/>
      <c r="AK21" s="680"/>
      <c r="AL21" s="680"/>
      <c r="AM21" s="680"/>
      <c r="AN21" s="680"/>
      <c r="AO21" s="680"/>
      <c r="AP21" s="680"/>
      <c r="AQ21" s="680"/>
      <c r="AR21" s="680"/>
      <c r="AS21" s="680"/>
      <c r="AT21" s="680"/>
      <c r="AU21" s="680"/>
      <c r="AV21" s="680"/>
      <c r="AW21" s="680"/>
      <c r="AX21" s="680"/>
      <c r="AY21" s="680"/>
      <c r="AZ21" s="680"/>
      <c r="BA21" s="680"/>
      <c r="BB21" s="680"/>
      <c r="BC21" s="680"/>
      <c r="BD21" s="680"/>
      <c r="BE21" s="680"/>
      <c r="BF21" s="680"/>
      <c r="BG21" s="680"/>
      <c r="BH21" s="680"/>
      <c r="BI21" s="680"/>
      <c r="BJ21" s="680"/>
      <c r="BK21" s="680"/>
      <c r="BL21" s="680"/>
      <c r="BM21" s="680"/>
      <c r="BN21" s="680"/>
      <c r="BO21" s="680"/>
      <c r="BP21" s="680"/>
      <c r="BQ21" s="680"/>
      <c r="BR21" s="681">
        <f>SUM(CG21:DH21)</f>
        <v>0</v>
      </c>
      <c r="BS21" s="681"/>
      <c r="BT21" s="681"/>
      <c r="BU21" s="681"/>
      <c r="BV21" s="681"/>
      <c r="BW21" s="681"/>
      <c r="BX21" s="681"/>
      <c r="BY21" s="681"/>
      <c r="BZ21" s="681"/>
      <c r="CA21" s="681"/>
      <c r="CB21" s="681"/>
      <c r="CC21" s="681"/>
      <c r="CD21" s="681"/>
      <c r="CE21" s="681"/>
      <c r="CF21" s="681"/>
      <c r="CG21" s="681"/>
      <c r="CH21" s="681"/>
      <c r="CI21" s="681"/>
      <c r="CJ21" s="681"/>
      <c r="CK21" s="681"/>
      <c r="CL21" s="681"/>
      <c r="CM21" s="681"/>
      <c r="CN21" s="681"/>
      <c r="CO21" s="681"/>
      <c r="CP21" s="681"/>
      <c r="CQ21" s="681"/>
      <c r="CR21" s="681"/>
      <c r="CS21" s="681"/>
      <c r="CT21" s="681"/>
      <c r="CU21" s="681"/>
      <c r="CV21" s="681"/>
      <c r="CW21" s="681"/>
      <c r="CX21" s="681"/>
      <c r="CY21" s="681"/>
      <c r="CZ21" s="681"/>
      <c r="DA21" s="681"/>
      <c r="DB21" s="681"/>
      <c r="DC21" s="681"/>
      <c r="DD21" s="681"/>
      <c r="DE21" s="681"/>
      <c r="DF21" s="681"/>
      <c r="DG21" s="681"/>
      <c r="DH21" s="681"/>
      <c r="DI21" s="681">
        <f>SUM(DX21:EY21)</f>
        <v>0</v>
      </c>
      <c r="DJ21" s="681"/>
      <c r="DK21" s="681"/>
      <c r="DL21" s="681"/>
      <c r="DM21" s="681"/>
      <c r="DN21" s="681"/>
      <c r="DO21" s="681"/>
      <c r="DP21" s="681"/>
      <c r="DQ21" s="681"/>
      <c r="DR21" s="681"/>
      <c r="DS21" s="681"/>
      <c r="DT21" s="681"/>
      <c r="DU21" s="681"/>
      <c r="DV21" s="681"/>
      <c r="DW21" s="681"/>
      <c r="DX21" s="681"/>
      <c r="DY21" s="681"/>
      <c r="DZ21" s="681"/>
      <c r="EA21" s="681"/>
      <c r="EB21" s="681"/>
      <c r="EC21" s="681"/>
      <c r="ED21" s="681"/>
      <c r="EE21" s="681"/>
      <c r="EF21" s="681"/>
      <c r="EG21" s="681"/>
      <c r="EH21" s="681"/>
      <c r="EI21" s="681"/>
      <c r="EJ21" s="681"/>
      <c r="EK21" s="681"/>
      <c r="EL21" s="681"/>
      <c r="EM21" s="681"/>
      <c r="EN21" s="681"/>
      <c r="EO21" s="681"/>
      <c r="EP21" s="681"/>
      <c r="EQ21" s="681"/>
      <c r="ER21" s="681"/>
      <c r="ES21" s="681"/>
      <c r="ET21" s="681"/>
      <c r="EU21" s="681"/>
      <c r="EV21" s="681"/>
      <c r="EW21" s="681"/>
      <c r="EX21" s="681"/>
      <c r="EY21" s="681"/>
      <c r="EZ21" s="681">
        <f>SUM(FO21:GP21)</f>
        <v>0</v>
      </c>
      <c r="FA21" s="681"/>
      <c r="FB21" s="681"/>
      <c r="FC21" s="681"/>
      <c r="FD21" s="681"/>
      <c r="FE21" s="681"/>
      <c r="FF21" s="681"/>
      <c r="FG21" s="681"/>
      <c r="FH21" s="681"/>
      <c r="FI21" s="681"/>
      <c r="FJ21" s="681"/>
      <c r="FK21" s="681"/>
      <c r="FL21" s="681"/>
      <c r="FM21" s="681"/>
      <c r="FN21" s="681"/>
      <c r="FO21" s="681"/>
      <c r="FP21" s="681"/>
      <c r="FQ21" s="681"/>
      <c r="FR21" s="681"/>
      <c r="FS21" s="681"/>
      <c r="FT21" s="681"/>
      <c r="FU21" s="681"/>
      <c r="FV21" s="681"/>
      <c r="FW21" s="681"/>
      <c r="FX21" s="681"/>
      <c r="FY21" s="681"/>
      <c r="FZ21" s="681"/>
      <c r="GA21" s="681"/>
      <c r="GB21" s="681"/>
      <c r="GC21" s="681"/>
      <c r="GD21" s="681"/>
      <c r="GE21" s="681"/>
      <c r="GF21" s="681"/>
      <c r="GG21" s="681"/>
      <c r="GH21" s="681"/>
      <c r="GI21" s="681"/>
      <c r="GJ21" s="681"/>
      <c r="GK21" s="681"/>
      <c r="GL21" s="681"/>
      <c r="GM21" s="681"/>
      <c r="GN21" s="681"/>
      <c r="GO21" s="681"/>
      <c r="GP21" s="681"/>
    </row>
    <row r="22" spans="1:198" ht="15" customHeight="1">
      <c r="A22" s="679" t="s">
        <v>89</v>
      </c>
      <c r="B22" s="679"/>
      <c r="C22" s="679"/>
      <c r="D22" s="679"/>
      <c r="E22" s="679"/>
      <c r="F22" s="679"/>
      <c r="G22" s="679"/>
      <c r="H22" s="4"/>
      <c r="I22" s="680" t="s">
        <v>134</v>
      </c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80"/>
      <c r="AB22" s="680"/>
      <c r="AC22" s="680"/>
      <c r="AD22" s="680"/>
      <c r="AE22" s="680"/>
      <c r="AF22" s="680"/>
      <c r="AG22" s="680"/>
      <c r="AH22" s="680"/>
      <c r="AI22" s="680"/>
      <c r="AJ22" s="680"/>
      <c r="AK22" s="680"/>
      <c r="AL22" s="680"/>
      <c r="AM22" s="680"/>
      <c r="AN22" s="680"/>
      <c r="AO22" s="680"/>
      <c r="AP22" s="680"/>
      <c r="AQ22" s="680"/>
      <c r="AR22" s="680"/>
      <c r="AS22" s="680"/>
      <c r="AT22" s="680"/>
      <c r="AU22" s="680"/>
      <c r="AV22" s="680"/>
      <c r="AW22" s="680"/>
      <c r="AX22" s="680"/>
      <c r="AY22" s="680"/>
      <c r="AZ22" s="680"/>
      <c r="BA22" s="680"/>
      <c r="BB22" s="680"/>
      <c r="BC22" s="680"/>
      <c r="BD22" s="680"/>
      <c r="BE22" s="680"/>
      <c r="BF22" s="680"/>
      <c r="BG22" s="680"/>
      <c r="BH22" s="680"/>
      <c r="BI22" s="680"/>
      <c r="BJ22" s="680"/>
      <c r="BK22" s="680"/>
      <c r="BL22" s="680"/>
      <c r="BM22" s="680"/>
      <c r="BN22" s="680"/>
      <c r="BO22" s="680"/>
      <c r="BP22" s="680"/>
      <c r="BQ22" s="680"/>
      <c r="BR22" s="681">
        <f>SUM(CG22:DH22)</f>
        <v>0</v>
      </c>
      <c r="BS22" s="681"/>
      <c r="BT22" s="681"/>
      <c r="BU22" s="681"/>
      <c r="BV22" s="681"/>
      <c r="BW22" s="681"/>
      <c r="BX22" s="681"/>
      <c r="BY22" s="681"/>
      <c r="BZ22" s="681"/>
      <c r="CA22" s="681"/>
      <c r="CB22" s="681"/>
      <c r="CC22" s="681"/>
      <c r="CD22" s="681"/>
      <c r="CE22" s="681"/>
      <c r="CF22" s="681"/>
      <c r="CG22" s="681"/>
      <c r="CH22" s="681"/>
      <c r="CI22" s="681"/>
      <c r="CJ22" s="681"/>
      <c r="CK22" s="681"/>
      <c r="CL22" s="681"/>
      <c r="CM22" s="681"/>
      <c r="CN22" s="681"/>
      <c r="CO22" s="681"/>
      <c r="CP22" s="681"/>
      <c r="CQ22" s="681"/>
      <c r="CR22" s="681"/>
      <c r="CS22" s="681"/>
      <c r="CT22" s="681"/>
      <c r="CU22" s="681"/>
      <c r="CV22" s="681"/>
      <c r="CW22" s="681"/>
      <c r="CX22" s="681"/>
      <c r="CY22" s="681"/>
      <c r="CZ22" s="681"/>
      <c r="DA22" s="681"/>
      <c r="DB22" s="681"/>
      <c r="DC22" s="681"/>
      <c r="DD22" s="681"/>
      <c r="DE22" s="681"/>
      <c r="DF22" s="681"/>
      <c r="DG22" s="681"/>
      <c r="DH22" s="681"/>
      <c r="DI22" s="681">
        <f>SUM(DX22:EY22)</f>
        <v>0</v>
      </c>
      <c r="DJ22" s="681"/>
      <c r="DK22" s="681"/>
      <c r="DL22" s="681"/>
      <c r="DM22" s="681"/>
      <c r="DN22" s="681"/>
      <c r="DO22" s="681"/>
      <c r="DP22" s="681"/>
      <c r="DQ22" s="681"/>
      <c r="DR22" s="681"/>
      <c r="DS22" s="681"/>
      <c r="DT22" s="681"/>
      <c r="DU22" s="681"/>
      <c r="DV22" s="681"/>
      <c r="DW22" s="681"/>
      <c r="DX22" s="681"/>
      <c r="DY22" s="681"/>
      <c r="DZ22" s="681"/>
      <c r="EA22" s="681"/>
      <c r="EB22" s="681"/>
      <c r="EC22" s="681"/>
      <c r="ED22" s="681"/>
      <c r="EE22" s="681"/>
      <c r="EF22" s="681"/>
      <c r="EG22" s="681"/>
      <c r="EH22" s="681"/>
      <c r="EI22" s="681"/>
      <c r="EJ22" s="681"/>
      <c r="EK22" s="681"/>
      <c r="EL22" s="681"/>
      <c r="EM22" s="681"/>
      <c r="EN22" s="681"/>
      <c r="EO22" s="681"/>
      <c r="EP22" s="681"/>
      <c r="EQ22" s="681"/>
      <c r="ER22" s="681"/>
      <c r="ES22" s="681"/>
      <c r="ET22" s="681"/>
      <c r="EU22" s="681"/>
      <c r="EV22" s="681"/>
      <c r="EW22" s="681"/>
      <c r="EX22" s="681"/>
      <c r="EY22" s="681"/>
      <c r="EZ22" s="681">
        <f>SUM(FO22:GP22)</f>
        <v>0</v>
      </c>
      <c r="FA22" s="681"/>
      <c r="FB22" s="681"/>
      <c r="FC22" s="681"/>
      <c r="FD22" s="681"/>
      <c r="FE22" s="681"/>
      <c r="FF22" s="681"/>
      <c r="FG22" s="681"/>
      <c r="FH22" s="681"/>
      <c r="FI22" s="681"/>
      <c r="FJ22" s="681"/>
      <c r="FK22" s="681"/>
      <c r="FL22" s="681"/>
      <c r="FM22" s="681"/>
      <c r="FN22" s="681"/>
      <c r="FO22" s="681"/>
      <c r="FP22" s="681"/>
      <c r="FQ22" s="681"/>
      <c r="FR22" s="681"/>
      <c r="FS22" s="681"/>
      <c r="FT22" s="681"/>
      <c r="FU22" s="681"/>
      <c r="FV22" s="681"/>
      <c r="FW22" s="681"/>
      <c r="FX22" s="681"/>
      <c r="FY22" s="681"/>
      <c r="FZ22" s="681"/>
      <c r="GA22" s="681"/>
      <c r="GB22" s="681"/>
      <c r="GC22" s="681"/>
      <c r="GD22" s="681"/>
      <c r="GE22" s="681"/>
      <c r="GF22" s="681"/>
      <c r="GG22" s="681"/>
      <c r="GH22" s="681"/>
      <c r="GI22" s="681"/>
      <c r="GJ22" s="681"/>
      <c r="GK22" s="681"/>
      <c r="GL22" s="681"/>
      <c r="GM22" s="681"/>
      <c r="GN22" s="681"/>
      <c r="GO22" s="681"/>
      <c r="GP22" s="681"/>
    </row>
    <row r="23" spans="1:198" ht="15" customHeight="1">
      <c r="A23" s="679" t="s">
        <v>93</v>
      </c>
      <c r="B23" s="679"/>
      <c r="C23" s="679"/>
      <c r="D23" s="679"/>
      <c r="E23" s="679"/>
      <c r="F23" s="679"/>
      <c r="G23" s="679"/>
      <c r="H23" s="4"/>
      <c r="I23" s="680" t="s">
        <v>135</v>
      </c>
      <c r="J23" s="680"/>
      <c r="K23" s="680"/>
      <c r="L23" s="680"/>
      <c r="M23" s="680"/>
      <c r="N23" s="680"/>
      <c r="O23" s="680"/>
      <c r="P23" s="680"/>
      <c r="Q23" s="680"/>
      <c r="R23" s="680"/>
      <c r="S23" s="680"/>
      <c r="T23" s="680"/>
      <c r="U23" s="680"/>
      <c r="V23" s="680"/>
      <c r="W23" s="680"/>
      <c r="X23" s="680"/>
      <c r="Y23" s="680"/>
      <c r="Z23" s="680"/>
      <c r="AA23" s="680"/>
      <c r="AB23" s="680"/>
      <c r="AC23" s="680"/>
      <c r="AD23" s="680"/>
      <c r="AE23" s="680"/>
      <c r="AF23" s="680"/>
      <c r="AG23" s="680"/>
      <c r="AH23" s="680"/>
      <c r="AI23" s="680"/>
      <c r="AJ23" s="680"/>
      <c r="AK23" s="680"/>
      <c r="AL23" s="680"/>
      <c r="AM23" s="680"/>
      <c r="AN23" s="680"/>
      <c r="AO23" s="680"/>
      <c r="AP23" s="680"/>
      <c r="AQ23" s="680"/>
      <c r="AR23" s="680"/>
      <c r="AS23" s="680"/>
      <c r="AT23" s="680"/>
      <c r="AU23" s="680"/>
      <c r="AV23" s="680"/>
      <c r="AW23" s="680"/>
      <c r="AX23" s="680"/>
      <c r="AY23" s="680"/>
      <c r="AZ23" s="680"/>
      <c r="BA23" s="680"/>
      <c r="BB23" s="680"/>
      <c r="BC23" s="680"/>
      <c r="BD23" s="680"/>
      <c r="BE23" s="680"/>
      <c r="BF23" s="680"/>
      <c r="BG23" s="680"/>
      <c r="BH23" s="680"/>
      <c r="BI23" s="680"/>
      <c r="BJ23" s="680"/>
      <c r="BK23" s="680"/>
      <c r="BL23" s="680"/>
      <c r="BM23" s="680"/>
      <c r="BN23" s="680"/>
      <c r="BO23" s="680"/>
      <c r="BP23" s="680"/>
      <c r="BQ23" s="680"/>
      <c r="BR23" s="681">
        <f>BR20-BR21-BR22</f>
        <v>0</v>
      </c>
      <c r="BS23" s="681"/>
      <c r="BT23" s="681"/>
      <c r="BU23" s="681"/>
      <c r="BV23" s="681"/>
      <c r="BW23" s="681"/>
      <c r="BX23" s="681"/>
      <c r="BY23" s="681"/>
      <c r="BZ23" s="681"/>
      <c r="CA23" s="681"/>
      <c r="CB23" s="681"/>
      <c r="CC23" s="681"/>
      <c r="CD23" s="681"/>
      <c r="CE23" s="681"/>
      <c r="CF23" s="681"/>
      <c r="CG23" s="681">
        <f>CG20-CG21-CG22</f>
        <v>0</v>
      </c>
      <c r="CH23" s="681"/>
      <c r="CI23" s="681"/>
      <c r="CJ23" s="681"/>
      <c r="CK23" s="681"/>
      <c r="CL23" s="681"/>
      <c r="CM23" s="681"/>
      <c r="CN23" s="681"/>
      <c r="CO23" s="681"/>
      <c r="CP23" s="681"/>
      <c r="CQ23" s="681"/>
      <c r="CR23" s="681"/>
      <c r="CS23" s="681"/>
      <c r="CT23" s="681"/>
      <c r="CU23" s="681">
        <f>CU20-CU21-CU22</f>
        <v>0</v>
      </c>
      <c r="CV23" s="681"/>
      <c r="CW23" s="681"/>
      <c r="CX23" s="681"/>
      <c r="CY23" s="681"/>
      <c r="CZ23" s="681"/>
      <c r="DA23" s="681"/>
      <c r="DB23" s="681"/>
      <c r="DC23" s="681"/>
      <c r="DD23" s="681"/>
      <c r="DE23" s="681"/>
      <c r="DF23" s="681"/>
      <c r="DG23" s="681"/>
      <c r="DH23" s="681"/>
      <c r="DI23" s="681">
        <f>DI20-DI21-DI22</f>
        <v>0</v>
      </c>
      <c r="DJ23" s="681"/>
      <c r="DK23" s="681"/>
      <c r="DL23" s="681"/>
      <c r="DM23" s="681"/>
      <c r="DN23" s="681"/>
      <c r="DO23" s="681"/>
      <c r="DP23" s="681"/>
      <c r="DQ23" s="681"/>
      <c r="DR23" s="681"/>
      <c r="DS23" s="681"/>
      <c r="DT23" s="681"/>
      <c r="DU23" s="681"/>
      <c r="DV23" s="681"/>
      <c r="DW23" s="681"/>
      <c r="DX23" s="681">
        <f>DX20-DX21-DX22</f>
        <v>0</v>
      </c>
      <c r="DY23" s="681"/>
      <c r="DZ23" s="681"/>
      <c r="EA23" s="681"/>
      <c r="EB23" s="681"/>
      <c r="EC23" s="681"/>
      <c r="ED23" s="681"/>
      <c r="EE23" s="681"/>
      <c r="EF23" s="681"/>
      <c r="EG23" s="681"/>
      <c r="EH23" s="681"/>
      <c r="EI23" s="681"/>
      <c r="EJ23" s="681"/>
      <c r="EK23" s="681"/>
      <c r="EL23" s="681">
        <f>EL20-EL21-EL22</f>
        <v>0</v>
      </c>
      <c r="EM23" s="681"/>
      <c r="EN23" s="681"/>
      <c r="EO23" s="681"/>
      <c r="EP23" s="681"/>
      <c r="EQ23" s="681"/>
      <c r="ER23" s="681"/>
      <c r="ES23" s="681"/>
      <c r="ET23" s="681"/>
      <c r="EU23" s="681"/>
      <c r="EV23" s="681"/>
      <c r="EW23" s="681"/>
      <c r="EX23" s="681"/>
      <c r="EY23" s="681"/>
      <c r="EZ23" s="681">
        <f>EZ20-EZ21-EZ22</f>
        <v>0</v>
      </c>
      <c r="FA23" s="681"/>
      <c r="FB23" s="681"/>
      <c r="FC23" s="681"/>
      <c r="FD23" s="681"/>
      <c r="FE23" s="681"/>
      <c r="FF23" s="681"/>
      <c r="FG23" s="681"/>
      <c r="FH23" s="681"/>
      <c r="FI23" s="681"/>
      <c r="FJ23" s="681"/>
      <c r="FK23" s="681"/>
      <c r="FL23" s="681"/>
      <c r="FM23" s="681"/>
      <c r="FN23" s="681"/>
      <c r="FO23" s="681">
        <f>FO20-FO21-FO22</f>
        <v>0</v>
      </c>
      <c r="FP23" s="681"/>
      <c r="FQ23" s="681"/>
      <c r="FR23" s="681"/>
      <c r="FS23" s="681"/>
      <c r="FT23" s="681"/>
      <c r="FU23" s="681"/>
      <c r="FV23" s="681"/>
      <c r="FW23" s="681"/>
      <c r="FX23" s="681"/>
      <c r="FY23" s="681"/>
      <c r="FZ23" s="681"/>
      <c r="GA23" s="681"/>
      <c r="GB23" s="681"/>
      <c r="GC23" s="681">
        <f>GC20-GC21-GC22</f>
        <v>0</v>
      </c>
      <c r="GD23" s="681"/>
      <c r="GE23" s="681"/>
      <c r="GF23" s="681"/>
      <c r="GG23" s="681"/>
      <c r="GH23" s="681"/>
      <c r="GI23" s="681"/>
      <c r="GJ23" s="681"/>
      <c r="GK23" s="681"/>
      <c r="GL23" s="681"/>
      <c r="GM23" s="681"/>
      <c r="GN23" s="681"/>
      <c r="GO23" s="681"/>
      <c r="GP23" s="681"/>
    </row>
    <row r="25" spans="1:198">
      <c r="A25" s="13" t="s">
        <v>109</v>
      </c>
    </row>
    <row r="26" spans="1:198" s="14" customFormat="1" ht="15" customHeight="1">
      <c r="F26" s="684" t="s">
        <v>110</v>
      </c>
      <c r="G26" s="684"/>
      <c r="H26" s="684"/>
      <c r="I26" s="685" t="s">
        <v>136</v>
      </c>
      <c r="J26" s="685"/>
      <c r="K26" s="685"/>
      <c r="L26" s="685"/>
      <c r="M26" s="685"/>
      <c r="N26" s="685"/>
      <c r="O26" s="685"/>
      <c r="P26" s="685"/>
      <c r="Q26" s="685"/>
      <c r="R26" s="685"/>
      <c r="S26" s="685"/>
      <c r="T26" s="685"/>
      <c r="U26" s="685"/>
      <c r="V26" s="685"/>
      <c r="W26" s="685"/>
      <c r="X26" s="685"/>
      <c r="Y26" s="685"/>
      <c r="Z26" s="685"/>
      <c r="AA26" s="685"/>
      <c r="AB26" s="685"/>
      <c r="AC26" s="685"/>
      <c r="AD26" s="685"/>
      <c r="AE26" s="685"/>
      <c r="AF26" s="685"/>
      <c r="AG26" s="685"/>
      <c r="AH26" s="685"/>
      <c r="AI26" s="685"/>
      <c r="AJ26" s="685"/>
      <c r="AK26" s="685"/>
      <c r="AL26" s="685"/>
      <c r="AM26" s="685"/>
      <c r="AN26" s="685"/>
      <c r="AO26" s="685"/>
      <c r="AP26" s="685"/>
      <c r="AQ26" s="685"/>
      <c r="AR26" s="685"/>
      <c r="AS26" s="685"/>
      <c r="AT26" s="685"/>
      <c r="AU26" s="685"/>
      <c r="AV26" s="685"/>
      <c r="AW26" s="685"/>
      <c r="AX26" s="685"/>
      <c r="AY26" s="685"/>
      <c r="AZ26" s="685"/>
      <c r="BA26" s="685"/>
      <c r="BB26" s="685"/>
      <c r="BC26" s="685"/>
      <c r="BD26" s="685"/>
      <c r="BE26" s="685"/>
      <c r="BF26" s="685"/>
      <c r="BG26" s="685"/>
      <c r="BH26" s="685"/>
      <c r="BI26" s="685"/>
      <c r="BJ26" s="685"/>
      <c r="BK26" s="685"/>
      <c r="BL26" s="685"/>
      <c r="BM26" s="685"/>
      <c r="BN26" s="685"/>
      <c r="BO26" s="685"/>
      <c r="BP26" s="685"/>
      <c r="BQ26" s="685"/>
      <c r="BR26" s="685"/>
      <c r="BS26" s="685"/>
      <c r="BT26" s="685"/>
      <c r="BU26" s="685"/>
      <c r="BV26" s="685"/>
      <c r="BW26" s="685"/>
      <c r="BX26" s="685"/>
      <c r="BY26" s="685"/>
      <c r="BZ26" s="685"/>
      <c r="CA26" s="685"/>
      <c r="CB26" s="685"/>
      <c r="CC26" s="685"/>
      <c r="CD26" s="685"/>
      <c r="CE26" s="685"/>
      <c r="CF26" s="685"/>
      <c r="CG26" s="685"/>
      <c r="CH26" s="685"/>
      <c r="CI26" s="685"/>
      <c r="CJ26" s="685"/>
      <c r="CK26" s="685"/>
      <c r="CL26" s="685"/>
      <c r="CM26" s="685"/>
      <c r="CN26" s="685"/>
      <c r="CO26" s="685"/>
      <c r="CP26" s="685"/>
      <c r="CQ26" s="685"/>
      <c r="CR26" s="685"/>
      <c r="CS26" s="685"/>
      <c r="CT26" s="685"/>
      <c r="CU26" s="685"/>
      <c r="CV26" s="685"/>
      <c r="CW26" s="685"/>
      <c r="CX26" s="685"/>
      <c r="CY26" s="685"/>
      <c r="CZ26" s="685"/>
      <c r="DA26" s="685"/>
      <c r="DB26" s="685"/>
      <c r="DC26" s="685"/>
      <c r="DD26" s="685"/>
      <c r="DE26" s="685"/>
      <c r="DF26" s="685"/>
      <c r="DG26" s="685"/>
      <c r="DH26" s="685"/>
      <c r="DI26" s="685"/>
      <c r="DJ26" s="685"/>
      <c r="DK26" s="685"/>
      <c r="DL26" s="685"/>
      <c r="DM26" s="685"/>
      <c r="DN26" s="685"/>
      <c r="DO26" s="685"/>
      <c r="DP26" s="685"/>
      <c r="DQ26" s="685"/>
      <c r="DR26" s="685"/>
      <c r="DS26" s="685"/>
      <c r="DT26" s="685"/>
      <c r="DU26" s="685"/>
      <c r="DV26" s="685"/>
      <c r="DW26" s="685"/>
      <c r="DX26" s="685"/>
      <c r="DY26" s="685"/>
      <c r="DZ26" s="685"/>
      <c r="EA26" s="685"/>
      <c r="EB26" s="685"/>
      <c r="EC26" s="685"/>
      <c r="ED26" s="685"/>
      <c r="EE26" s="685"/>
      <c r="EF26" s="685"/>
      <c r="EG26" s="685"/>
      <c r="EH26" s="685"/>
      <c r="EI26" s="685"/>
      <c r="EJ26" s="685"/>
      <c r="EK26" s="685"/>
      <c r="EL26" s="685"/>
      <c r="EM26" s="685"/>
      <c r="EN26" s="685"/>
      <c r="EO26" s="685"/>
      <c r="EP26" s="685"/>
      <c r="EQ26" s="685"/>
      <c r="ER26" s="685"/>
      <c r="ES26" s="685"/>
      <c r="ET26" s="685"/>
      <c r="EU26" s="685"/>
      <c r="EV26" s="685"/>
      <c r="EW26" s="685"/>
      <c r="EX26" s="685"/>
      <c r="EY26" s="685"/>
    </row>
    <row r="27" spans="1:198" s="14" customFormat="1">
      <c r="F27" s="684" t="s">
        <v>112</v>
      </c>
      <c r="G27" s="684"/>
      <c r="H27" s="684"/>
      <c r="I27" s="14" t="s">
        <v>137</v>
      </c>
    </row>
    <row r="28" spans="1:198" s="14" customFormat="1">
      <c r="F28" s="684" t="s">
        <v>114</v>
      </c>
      <c r="G28" s="684"/>
      <c r="H28" s="684"/>
      <c r="I28" s="14" t="s">
        <v>138</v>
      </c>
    </row>
  </sheetData>
  <mergeCells count="187">
    <mergeCell ref="A3:GP3"/>
    <mergeCell ref="BR22:CF22"/>
    <mergeCell ref="CG22:CT22"/>
    <mergeCell ref="CU22:DH22"/>
    <mergeCell ref="BR23:CF23"/>
    <mergeCell ref="CG23:CT23"/>
    <mergeCell ref="CU23:DH23"/>
    <mergeCell ref="BR20:CF20"/>
    <mergeCell ref="CG20:CT20"/>
    <mergeCell ref="CU20:DH20"/>
    <mergeCell ref="BR21:CF21"/>
    <mergeCell ref="CG21:CT21"/>
    <mergeCell ref="CU21:DH21"/>
    <mergeCell ref="BR18:CF18"/>
    <mergeCell ref="CG18:CT18"/>
    <mergeCell ref="CU18:DH18"/>
    <mergeCell ref="BR19:CF19"/>
    <mergeCell ref="CG19:CT19"/>
    <mergeCell ref="CU19:DH19"/>
    <mergeCell ref="BR16:CF16"/>
    <mergeCell ref="CG16:CT16"/>
    <mergeCell ref="CU16:DH16"/>
    <mergeCell ref="BR17:CF17"/>
    <mergeCell ref="CG17:CT17"/>
    <mergeCell ref="EL8:EY8"/>
    <mergeCell ref="FO8:GB8"/>
    <mergeCell ref="CU17:DH17"/>
    <mergeCell ref="BR14:CF14"/>
    <mergeCell ref="CG14:CT14"/>
    <mergeCell ref="CU14:DH14"/>
    <mergeCell ref="BR15:CF15"/>
    <mergeCell ref="CG15:CT15"/>
    <mergeCell ref="CU15:DH15"/>
    <mergeCell ref="CG10:CT10"/>
    <mergeCell ref="CU10:DH10"/>
    <mergeCell ref="BR11:CF11"/>
    <mergeCell ref="CG11:CT11"/>
    <mergeCell ref="CU11:DH11"/>
    <mergeCell ref="BR12:CF12"/>
    <mergeCell ref="CG12:CT12"/>
    <mergeCell ref="CU12:DH12"/>
    <mergeCell ref="CG9:CT9"/>
    <mergeCell ref="CU9:DH9"/>
    <mergeCell ref="FO21:GB21"/>
    <mergeCell ref="FO19:GB19"/>
    <mergeCell ref="FO17:GB17"/>
    <mergeCell ref="FO15:GB15"/>
    <mergeCell ref="FO13:GB13"/>
    <mergeCell ref="FO11:GB11"/>
    <mergeCell ref="GC23:GP23"/>
    <mergeCell ref="F26:H26"/>
    <mergeCell ref="I26:EY26"/>
    <mergeCell ref="GC19:GP19"/>
    <mergeCell ref="A20:G20"/>
    <mergeCell ref="I20:BQ20"/>
    <mergeCell ref="DI20:DW20"/>
    <mergeCell ref="DX20:EK20"/>
    <mergeCell ref="EL20:EY20"/>
    <mergeCell ref="EZ20:FN20"/>
    <mergeCell ref="FO20:GB20"/>
    <mergeCell ref="GC20:GP20"/>
    <mergeCell ref="A19:G19"/>
    <mergeCell ref="I19:BQ19"/>
    <mergeCell ref="DI19:DW19"/>
    <mergeCell ref="DX19:EK19"/>
    <mergeCell ref="EL19:EY19"/>
    <mergeCell ref="EZ19:FN19"/>
    <mergeCell ref="F27:H27"/>
    <mergeCell ref="F28:H28"/>
    <mergeCell ref="A23:G23"/>
    <mergeCell ref="I23:BQ23"/>
    <mergeCell ref="DI23:DW23"/>
    <mergeCell ref="DX23:EK23"/>
    <mergeCell ref="EL23:EY23"/>
    <mergeCell ref="EZ23:FN23"/>
    <mergeCell ref="GC21:GP21"/>
    <mergeCell ref="A22:G22"/>
    <mergeCell ref="I22:BQ22"/>
    <mergeCell ref="DI22:DW22"/>
    <mergeCell ref="DX22:EK22"/>
    <mergeCell ref="EL22:EY22"/>
    <mergeCell ref="EZ22:FN22"/>
    <mergeCell ref="FO22:GB22"/>
    <mergeCell ref="GC22:GP22"/>
    <mergeCell ref="A21:G21"/>
    <mergeCell ref="I21:BQ21"/>
    <mergeCell ref="DI21:DW21"/>
    <mergeCell ref="DX21:EK21"/>
    <mergeCell ref="EL21:EY21"/>
    <mergeCell ref="EZ21:FN21"/>
    <mergeCell ref="FO23:GB23"/>
    <mergeCell ref="GC17:GP17"/>
    <mergeCell ref="A18:G18"/>
    <mergeCell ref="I18:BQ18"/>
    <mergeCell ref="DI18:DW18"/>
    <mergeCell ref="DX18:EK18"/>
    <mergeCell ref="EL18:EY18"/>
    <mergeCell ref="EZ18:FN18"/>
    <mergeCell ref="FO18:GB18"/>
    <mergeCell ref="GC18:GP18"/>
    <mergeCell ref="A17:G17"/>
    <mergeCell ref="I17:BQ17"/>
    <mergeCell ref="DI17:DW17"/>
    <mergeCell ref="DX17:EK17"/>
    <mergeCell ref="EL17:EY17"/>
    <mergeCell ref="EZ17:FN17"/>
    <mergeCell ref="GC15:GP15"/>
    <mergeCell ref="A16:G16"/>
    <mergeCell ref="I16:BQ16"/>
    <mergeCell ref="DI16:DW16"/>
    <mergeCell ref="DX16:EK16"/>
    <mergeCell ref="EL16:EY16"/>
    <mergeCell ref="EZ16:FN16"/>
    <mergeCell ref="FO16:GB16"/>
    <mergeCell ref="GC16:GP16"/>
    <mergeCell ref="A15:G15"/>
    <mergeCell ref="I15:BQ15"/>
    <mergeCell ref="DI15:DW15"/>
    <mergeCell ref="DX15:EK15"/>
    <mergeCell ref="EL15:EY15"/>
    <mergeCell ref="EZ15:FN15"/>
    <mergeCell ref="GC13:GP13"/>
    <mergeCell ref="A14:G14"/>
    <mergeCell ref="I14:BQ14"/>
    <mergeCell ref="DI14:DW14"/>
    <mergeCell ref="DX14:EK14"/>
    <mergeCell ref="EL14:EY14"/>
    <mergeCell ref="EZ14:FN14"/>
    <mergeCell ref="FO14:GB14"/>
    <mergeCell ref="GC14:GP14"/>
    <mergeCell ref="A13:G13"/>
    <mergeCell ref="I13:BQ13"/>
    <mergeCell ref="DI13:DW13"/>
    <mergeCell ref="DX13:EK13"/>
    <mergeCell ref="EL13:EY13"/>
    <mergeCell ref="EZ13:FN13"/>
    <mergeCell ref="BR13:CF13"/>
    <mergeCell ref="CG13:CT13"/>
    <mergeCell ref="CU13:DH13"/>
    <mergeCell ref="GC11:GP11"/>
    <mergeCell ref="A12:G12"/>
    <mergeCell ref="I12:BQ12"/>
    <mergeCell ref="DI12:DW12"/>
    <mergeCell ref="DX12:EK12"/>
    <mergeCell ref="EL12:EY12"/>
    <mergeCell ref="EZ12:FN12"/>
    <mergeCell ref="FO12:GB12"/>
    <mergeCell ref="GC12:GP12"/>
    <mergeCell ref="A11:G11"/>
    <mergeCell ref="I11:BQ11"/>
    <mergeCell ref="DI11:DW11"/>
    <mergeCell ref="DX11:EK11"/>
    <mergeCell ref="EL11:EY11"/>
    <mergeCell ref="EZ11:FN11"/>
    <mergeCell ref="A10:G10"/>
    <mergeCell ref="I10:BQ10"/>
    <mergeCell ref="DI10:DW10"/>
    <mergeCell ref="DX10:EK10"/>
    <mergeCell ref="EL10:EY10"/>
    <mergeCell ref="EZ10:FN10"/>
    <mergeCell ref="FO10:GB10"/>
    <mergeCell ref="GC10:GP10"/>
    <mergeCell ref="BR10:CF10"/>
    <mergeCell ref="GC8:GP8"/>
    <mergeCell ref="A9:G9"/>
    <mergeCell ref="H9:BQ9"/>
    <mergeCell ref="DI9:DW9"/>
    <mergeCell ref="DX9:EK9"/>
    <mergeCell ref="EL9:EY9"/>
    <mergeCell ref="EZ9:FN9"/>
    <mergeCell ref="FO9:GB9"/>
    <mergeCell ref="A6:G8"/>
    <mergeCell ref="H6:BQ8"/>
    <mergeCell ref="DI6:EY6"/>
    <mergeCell ref="EZ6:GP6"/>
    <mergeCell ref="DI7:DW8"/>
    <mergeCell ref="DX7:EY7"/>
    <mergeCell ref="EZ7:FN8"/>
    <mergeCell ref="FO7:GP7"/>
    <mergeCell ref="DX8:EK8"/>
    <mergeCell ref="GC9:GP9"/>
    <mergeCell ref="BR6:DH6"/>
    <mergeCell ref="BR7:CF8"/>
    <mergeCell ref="CG7:DH7"/>
    <mergeCell ref="CG8:CT8"/>
    <mergeCell ref="CU8:DH8"/>
    <mergeCell ref="BR9:CF9"/>
  </mergeCells>
  <pageMargins left="0.7" right="0.7" top="0.75" bottom="0.75" header="0.3" footer="0.3"/>
  <pageSetup paperSize="9" scale="5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  <pageSetUpPr fitToPage="1"/>
  </sheetPr>
  <dimension ref="A1:Z44"/>
  <sheetViews>
    <sheetView view="pageBreakPreview" zoomScale="75" zoomScaleSheetLayoutView="75" workbookViewId="0">
      <pane xSplit="3" ySplit="5" topLeftCell="H6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RowHeight="23.25"/>
  <cols>
    <col min="1" max="1" width="7" style="369" customWidth="1"/>
    <col min="2" max="2" width="17.42578125" style="369" customWidth="1"/>
    <col min="3" max="3" width="66.7109375" style="369" customWidth="1"/>
    <col min="4" max="4" width="22.140625" style="369" customWidth="1"/>
    <col min="5" max="5" width="23.85546875" style="369" customWidth="1"/>
    <col min="6" max="6" width="16.28515625" style="369" customWidth="1"/>
    <col min="7" max="7" width="19.140625" style="369" customWidth="1"/>
    <col min="8" max="8" width="20.85546875" style="369" customWidth="1"/>
    <col min="9" max="9" width="20.5703125" style="369" customWidth="1"/>
    <col min="10" max="10" width="18.5703125" style="369" customWidth="1"/>
    <col min="11" max="11" width="21.5703125" style="369" customWidth="1"/>
    <col min="12" max="12" width="21.42578125" style="369" customWidth="1"/>
    <col min="13" max="13" width="20.140625" style="369" customWidth="1"/>
    <col min="14" max="14" width="20" style="369" customWidth="1"/>
    <col min="15" max="15" width="27.7109375" style="369" customWidth="1"/>
    <col min="16" max="16" width="25.140625" style="369" customWidth="1"/>
    <col min="17" max="17" width="20" style="369" customWidth="1"/>
    <col min="18" max="18" width="24" style="369" customWidth="1"/>
    <col min="19" max="19" width="20.5703125" style="369" customWidth="1"/>
    <col min="20" max="16384" width="9.140625" style="369"/>
  </cols>
  <sheetData>
    <row r="1" spans="1:18" s="368" customFormat="1">
      <c r="C1" s="368" t="s">
        <v>1392</v>
      </c>
    </row>
    <row r="2" spans="1:18" s="368" customFormat="1" ht="18.75" customHeight="1">
      <c r="A2" s="1075" t="s">
        <v>1393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368" t="s">
        <v>1394</v>
      </c>
    </row>
    <row r="3" spans="1:18" s="368" customFormat="1">
      <c r="A3" s="1076"/>
      <c r="B3" s="1076"/>
      <c r="C3" s="1076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076"/>
      <c r="O3" s="664"/>
      <c r="P3" s="664"/>
      <c r="Q3" s="664"/>
    </row>
    <row r="4" spans="1:18" ht="60.75" customHeight="1">
      <c r="A4" s="1077" t="s">
        <v>141</v>
      </c>
      <c r="B4" s="1079" t="s">
        <v>399</v>
      </c>
      <c r="C4" s="1080"/>
      <c r="D4" s="1073" t="s">
        <v>772</v>
      </c>
      <c r="E4" s="1073" t="s">
        <v>773</v>
      </c>
      <c r="F4" s="1083" t="s">
        <v>400</v>
      </c>
      <c r="G4" s="1084"/>
      <c r="H4" s="1073" t="s">
        <v>401</v>
      </c>
      <c r="I4" s="1073" t="s">
        <v>402</v>
      </c>
      <c r="J4" s="1073" t="s">
        <v>403</v>
      </c>
      <c r="K4" s="1073" t="s">
        <v>404</v>
      </c>
      <c r="L4" s="1073" t="s">
        <v>802</v>
      </c>
      <c r="M4" s="1073" t="s">
        <v>803</v>
      </c>
      <c r="N4" s="1088" t="s">
        <v>804</v>
      </c>
      <c r="O4" s="1089" t="s">
        <v>805</v>
      </c>
      <c r="P4" s="1089" t="s">
        <v>806</v>
      </c>
      <c r="Q4" s="1087" t="s">
        <v>816</v>
      </c>
    </row>
    <row r="5" spans="1:18" ht="48.75" customHeight="1">
      <c r="A5" s="1078"/>
      <c r="B5" s="1081"/>
      <c r="C5" s="1082"/>
      <c r="D5" s="1074"/>
      <c r="E5" s="1074"/>
      <c r="F5" s="1085"/>
      <c r="G5" s="1086"/>
      <c r="H5" s="1074"/>
      <c r="I5" s="1074"/>
      <c r="J5" s="1074"/>
      <c r="K5" s="1074"/>
      <c r="L5" s="1074"/>
      <c r="M5" s="1074"/>
      <c r="N5" s="1088"/>
      <c r="O5" s="1090"/>
      <c r="P5" s="1090"/>
      <c r="Q5" s="1087"/>
    </row>
    <row r="6" spans="1:18" ht="17.25" customHeight="1">
      <c r="A6" s="665">
        <v>1</v>
      </c>
      <c r="B6" s="1067" t="s">
        <v>388</v>
      </c>
      <c r="C6" s="1068"/>
      <c r="D6" s="370"/>
      <c r="E6" s="371"/>
      <c r="F6" s="1069">
        <v>0</v>
      </c>
      <c r="G6" s="1070"/>
      <c r="H6" s="372"/>
      <c r="I6" s="372"/>
      <c r="J6" s="373">
        <v>0</v>
      </c>
      <c r="K6" s="373">
        <v>0</v>
      </c>
      <c r="L6" s="372"/>
      <c r="M6" s="373">
        <v>0</v>
      </c>
      <c r="N6" s="373">
        <v>0</v>
      </c>
      <c r="O6" s="598"/>
      <c r="P6" s="598">
        <v>0</v>
      </c>
      <c r="Q6" s="598">
        <v>0</v>
      </c>
    </row>
    <row r="7" spans="1:18" ht="17.25" customHeight="1">
      <c r="A7" s="665">
        <v>2</v>
      </c>
      <c r="B7" s="1067" t="s">
        <v>389</v>
      </c>
      <c r="C7" s="1068"/>
      <c r="D7" s="374"/>
      <c r="E7" s="375"/>
      <c r="F7" s="1063">
        <v>1572.77656</v>
      </c>
      <c r="G7" s="1064"/>
      <c r="H7" s="374"/>
      <c r="I7" s="374"/>
      <c r="J7" s="376">
        <v>4.3688237777777781</v>
      </c>
      <c r="K7" s="376">
        <v>52.425885333333341</v>
      </c>
      <c r="L7" s="374"/>
      <c r="M7" s="376">
        <v>428.14436000000001</v>
      </c>
      <c r="N7" s="376">
        <v>1144.6322</v>
      </c>
      <c r="O7" s="599"/>
      <c r="P7" s="599">
        <v>52.425885333333341</v>
      </c>
      <c r="Q7" s="599">
        <v>1092.2063146666667</v>
      </c>
      <c r="R7" s="600">
        <v>24.605223661333337</v>
      </c>
    </row>
    <row r="8" spans="1:18" s="368" customFormat="1" ht="17.25" customHeight="1">
      <c r="A8" s="377"/>
      <c r="B8" s="1065" t="s">
        <v>1102</v>
      </c>
      <c r="C8" s="1066"/>
      <c r="D8" s="378">
        <v>40817</v>
      </c>
      <c r="E8" s="379">
        <v>40817</v>
      </c>
      <c r="F8" s="1063">
        <v>1572.77656</v>
      </c>
      <c r="G8" s="1064"/>
      <c r="H8" s="380">
        <v>360</v>
      </c>
      <c r="I8" s="381">
        <v>0.27777777777777779</v>
      </c>
      <c r="J8" s="382">
        <v>4.3688237777777781</v>
      </c>
      <c r="K8" s="382">
        <v>52.425885333333341</v>
      </c>
      <c r="L8" s="382">
        <v>98</v>
      </c>
      <c r="M8" s="601">
        <v>428.14436000000001</v>
      </c>
      <c r="N8" s="382">
        <v>1144.6322</v>
      </c>
      <c r="O8" s="599">
        <v>12</v>
      </c>
      <c r="P8" s="599">
        <v>52.425885333333341</v>
      </c>
      <c r="Q8" s="599">
        <v>1092.2063146666667</v>
      </c>
      <c r="R8" s="600">
        <v>24.605223661333337</v>
      </c>
    </row>
    <row r="9" spans="1:18" ht="17.25" customHeight="1">
      <c r="A9" s="665">
        <v>3</v>
      </c>
      <c r="B9" s="1067" t="s">
        <v>390</v>
      </c>
      <c r="C9" s="1068"/>
      <c r="D9" s="370"/>
      <c r="E9" s="371"/>
      <c r="F9" s="1069">
        <v>0</v>
      </c>
      <c r="G9" s="1070"/>
      <c r="H9" s="372"/>
      <c r="I9" s="372"/>
      <c r="J9" s="373">
        <v>0</v>
      </c>
      <c r="K9" s="373">
        <v>0</v>
      </c>
      <c r="L9" s="372"/>
      <c r="M9" s="373">
        <v>0</v>
      </c>
      <c r="N9" s="373">
        <v>0</v>
      </c>
      <c r="O9" s="598"/>
      <c r="P9" s="598">
        <v>0</v>
      </c>
      <c r="Q9" s="598">
        <v>0</v>
      </c>
      <c r="R9" s="600">
        <v>0</v>
      </c>
    </row>
    <row r="10" spans="1:18" ht="17.25" customHeight="1">
      <c r="A10" s="665">
        <v>4</v>
      </c>
      <c r="B10" s="1067" t="s">
        <v>391</v>
      </c>
      <c r="C10" s="1068"/>
      <c r="D10" s="370"/>
      <c r="E10" s="371"/>
      <c r="F10" s="1069">
        <v>0</v>
      </c>
      <c r="G10" s="1070"/>
      <c r="H10" s="372"/>
      <c r="I10" s="372"/>
      <c r="J10" s="373">
        <v>0</v>
      </c>
      <c r="K10" s="373">
        <v>0</v>
      </c>
      <c r="L10" s="372"/>
      <c r="M10" s="373">
        <v>0</v>
      </c>
      <c r="N10" s="373">
        <v>0</v>
      </c>
      <c r="O10" s="598"/>
      <c r="P10" s="598">
        <v>0</v>
      </c>
      <c r="Q10" s="598">
        <v>0</v>
      </c>
      <c r="R10" s="600">
        <v>0</v>
      </c>
    </row>
    <row r="11" spans="1:18" ht="15" hidden="1" customHeight="1">
      <c r="A11" s="665" t="s">
        <v>406</v>
      </c>
      <c r="B11" s="1067" t="s">
        <v>392</v>
      </c>
      <c r="C11" s="1068"/>
      <c r="D11" s="370"/>
      <c r="E11" s="371"/>
      <c r="F11" s="1069">
        <v>0</v>
      </c>
      <c r="G11" s="1070"/>
      <c r="H11" s="372"/>
      <c r="I11" s="372"/>
      <c r="J11" s="373">
        <v>0</v>
      </c>
      <c r="K11" s="373">
        <v>0</v>
      </c>
      <c r="L11" s="372"/>
      <c r="M11" s="373">
        <v>0</v>
      </c>
      <c r="N11" s="373">
        <v>0</v>
      </c>
      <c r="O11" s="598"/>
      <c r="P11" s="598">
        <v>0</v>
      </c>
      <c r="Q11" s="598">
        <v>0</v>
      </c>
      <c r="R11" s="600">
        <v>0</v>
      </c>
    </row>
    <row r="12" spans="1:18" ht="15" hidden="1" customHeight="1">
      <c r="A12" s="383" t="s">
        <v>407</v>
      </c>
      <c r="B12" s="1067" t="s">
        <v>393</v>
      </c>
      <c r="C12" s="1068"/>
      <c r="D12" s="370"/>
      <c r="E12" s="371"/>
      <c r="F12" s="1069">
        <v>0</v>
      </c>
      <c r="G12" s="1070"/>
      <c r="H12" s="372"/>
      <c r="I12" s="372"/>
      <c r="J12" s="373">
        <v>0</v>
      </c>
      <c r="K12" s="373">
        <v>0</v>
      </c>
      <c r="L12" s="372"/>
      <c r="M12" s="373">
        <v>0</v>
      </c>
      <c r="N12" s="373">
        <v>0</v>
      </c>
      <c r="O12" s="598"/>
      <c r="P12" s="598">
        <v>0</v>
      </c>
      <c r="Q12" s="598">
        <v>0</v>
      </c>
      <c r="R12" s="600">
        <v>0</v>
      </c>
    </row>
    <row r="13" spans="1:18" ht="15" hidden="1" customHeight="1">
      <c r="A13" s="665" t="s">
        <v>408</v>
      </c>
      <c r="B13" s="1067" t="s">
        <v>409</v>
      </c>
      <c r="C13" s="1068"/>
      <c r="D13" s="370"/>
      <c r="E13" s="371"/>
      <c r="F13" s="1069">
        <v>0</v>
      </c>
      <c r="G13" s="1070"/>
      <c r="H13" s="372"/>
      <c r="I13" s="372"/>
      <c r="J13" s="373">
        <v>0</v>
      </c>
      <c r="K13" s="373">
        <v>0</v>
      </c>
      <c r="L13" s="372"/>
      <c r="M13" s="373">
        <v>0</v>
      </c>
      <c r="N13" s="373">
        <v>0</v>
      </c>
      <c r="O13" s="598"/>
      <c r="P13" s="598">
        <v>0</v>
      </c>
      <c r="Q13" s="598">
        <v>0</v>
      </c>
      <c r="R13" s="600">
        <v>0</v>
      </c>
    </row>
    <row r="14" spans="1:18" ht="15" hidden="1" customHeight="1">
      <c r="A14" s="383" t="s">
        <v>410</v>
      </c>
      <c r="B14" s="1067" t="s">
        <v>411</v>
      </c>
      <c r="C14" s="1068"/>
      <c r="D14" s="370"/>
      <c r="E14" s="371"/>
      <c r="F14" s="1069">
        <v>0</v>
      </c>
      <c r="G14" s="1070"/>
      <c r="H14" s="372"/>
      <c r="I14" s="372"/>
      <c r="J14" s="373">
        <v>0</v>
      </c>
      <c r="K14" s="373">
        <v>0</v>
      </c>
      <c r="L14" s="372"/>
      <c r="M14" s="373">
        <v>0</v>
      </c>
      <c r="N14" s="373">
        <v>0</v>
      </c>
      <c r="O14" s="598"/>
      <c r="P14" s="598">
        <v>0</v>
      </c>
      <c r="Q14" s="598">
        <v>0</v>
      </c>
      <c r="R14" s="600">
        <v>0</v>
      </c>
    </row>
    <row r="15" spans="1:18" ht="15" hidden="1" customHeight="1">
      <c r="A15" s="665" t="s">
        <v>412</v>
      </c>
      <c r="B15" s="1067" t="s">
        <v>394</v>
      </c>
      <c r="C15" s="1068"/>
      <c r="D15" s="370"/>
      <c r="E15" s="371"/>
      <c r="F15" s="1069">
        <v>0</v>
      </c>
      <c r="G15" s="1070"/>
      <c r="H15" s="372"/>
      <c r="I15" s="372"/>
      <c r="J15" s="373">
        <v>0</v>
      </c>
      <c r="K15" s="373">
        <v>0</v>
      </c>
      <c r="L15" s="372"/>
      <c r="M15" s="373">
        <v>0</v>
      </c>
      <c r="N15" s="373">
        <v>0</v>
      </c>
      <c r="O15" s="598"/>
      <c r="P15" s="598">
        <v>0</v>
      </c>
      <c r="Q15" s="598">
        <v>0</v>
      </c>
      <c r="R15" s="600">
        <v>0</v>
      </c>
    </row>
    <row r="16" spans="1:18" ht="20.25" customHeight="1">
      <c r="A16" s="665">
        <v>5</v>
      </c>
      <c r="B16" s="1067" t="s">
        <v>395</v>
      </c>
      <c r="C16" s="1068"/>
      <c r="D16" s="370"/>
      <c r="E16" s="371"/>
      <c r="F16" s="1069">
        <v>840.68</v>
      </c>
      <c r="G16" s="1070"/>
      <c r="H16" s="372"/>
      <c r="I16" s="372"/>
      <c r="J16" s="373">
        <v>10.719583333333334</v>
      </c>
      <c r="K16" s="373">
        <v>128.63200000000001</v>
      </c>
      <c r="L16" s="372"/>
      <c r="M16" s="373">
        <v>546.56333333333328</v>
      </c>
      <c r="N16" s="373">
        <v>294.11666666666667</v>
      </c>
      <c r="O16" s="598"/>
      <c r="P16" s="598">
        <v>128.63499999999999</v>
      </c>
      <c r="Q16" s="598">
        <v>165.48166666666665</v>
      </c>
      <c r="R16" s="600">
        <v>5.0555816666666678</v>
      </c>
    </row>
    <row r="17" spans="1:18">
      <c r="A17" s="665"/>
      <c r="B17" s="1067" t="s">
        <v>1225</v>
      </c>
      <c r="C17" s="1068"/>
      <c r="D17" s="370">
        <v>42198</v>
      </c>
      <c r="E17" s="370">
        <v>42198</v>
      </c>
      <c r="F17" s="1069">
        <v>761.02</v>
      </c>
      <c r="G17" s="1070"/>
      <c r="H17" s="372">
        <v>84</v>
      </c>
      <c r="I17" s="372">
        <v>1.1904761904761905</v>
      </c>
      <c r="J17" s="373">
        <v>9.06</v>
      </c>
      <c r="K17" s="373">
        <v>108.717</v>
      </c>
      <c r="L17" s="372">
        <v>53</v>
      </c>
      <c r="M17" s="373">
        <v>480.18</v>
      </c>
      <c r="N17" s="373">
        <v>280.83999999999997</v>
      </c>
      <c r="O17" s="598">
        <v>12</v>
      </c>
      <c r="P17" s="598">
        <v>108.72</v>
      </c>
      <c r="Q17" s="598">
        <v>172.11999999999998</v>
      </c>
      <c r="R17" s="600">
        <v>4.9825599999999994</v>
      </c>
    </row>
    <row r="18" spans="1:18">
      <c r="A18" s="665"/>
      <c r="B18" s="1067" t="s">
        <v>1226</v>
      </c>
      <c r="C18" s="1068"/>
      <c r="D18" s="370">
        <v>42230</v>
      </c>
      <c r="E18" s="371">
        <v>42230</v>
      </c>
      <c r="F18" s="1069">
        <v>79.66</v>
      </c>
      <c r="G18" s="1070"/>
      <c r="H18" s="372">
        <v>48</v>
      </c>
      <c r="I18" s="372">
        <v>2.083333333333333</v>
      </c>
      <c r="J18" s="382">
        <v>1.6595833333333332</v>
      </c>
      <c r="K18" s="602">
        <v>19.914999999999999</v>
      </c>
      <c r="L18" s="372">
        <v>40</v>
      </c>
      <c r="M18" s="373">
        <v>66.383333333333326</v>
      </c>
      <c r="N18" s="373">
        <v>13.276666666666671</v>
      </c>
      <c r="O18" s="598">
        <v>12</v>
      </c>
      <c r="P18" s="598">
        <v>19.914999999999999</v>
      </c>
      <c r="Q18" s="598">
        <v>-6.6383333333333283</v>
      </c>
      <c r="R18" s="600">
        <v>7.3021666666666776E-2</v>
      </c>
    </row>
    <row r="19" spans="1:18">
      <c r="A19" s="665">
        <v>6</v>
      </c>
      <c r="B19" s="1067" t="s">
        <v>396</v>
      </c>
      <c r="C19" s="1068"/>
      <c r="D19" s="370"/>
      <c r="E19" s="371"/>
      <c r="F19" s="1069">
        <v>0</v>
      </c>
      <c r="G19" s="1070"/>
      <c r="H19" s="372"/>
      <c r="I19" s="372"/>
      <c r="J19" s="373">
        <v>0</v>
      </c>
      <c r="K19" s="373">
        <v>0</v>
      </c>
      <c r="L19" s="372"/>
      <c r="M19" s="373">
        <v>0</v>
      </c>
      <c r="N19" s="373">
        <v>0</v>
      </c>
      <c r="O19" s="598"/>
      <c r="P19" s="598">
        <v>0</v>
      </c>
      <c r="Q19" s="598">
        <v>0</v>
      </c>
      <c r="R19" s="600">
        <v>0</v>
      </c>
    </row>
    <row r="20" spans="1:18">
      <c r="A20" s="665">
        <v>7</v>
      </c>
      <c r="B20" s="1067" t="s">
        <v>397</v>
      </c>
      <c r="C20" s="1068"/>
      <c r="D20" s="370"/>
      <c r="E20" s="371"/>
      <c r="F20" s="1069">
        <v>0</v>
      </c>
      <c r="G20" s="1070"/>
      <c r="H20" s="372"/>
      <c r="I20" s="372"/>
      <c r="J20" s="373">
        <v>0</v>
      </c>
      <c r="K20" s="373">
        <v>0</v>
      </c>
      <c r="L20" s="372"/>
      <c r="M20" s="373">
        <v>0</v>
      </c>
      <c r="N20" s="373">
        <v>0</v>
      </c>
      <c r="O20" s="598"/>
      <c r="P20" s="598">
        <v>0</v>
      </c>
      <c r="Q20" s="598">
        <v>0</v>
      </c>
      <c r="R20" s="600">
        <v>0</v>
      </c>
    </row>
    <row r="21" spans="1:18">
      <c r="A21" s="665">
        <v>8</v>
      </c>
      <c r="B21" s="1067" t="s">
        <v>398</v>
      </c>
      <c r="C21" s="1068"/>
      <c r="D21" s="370"/>
      <c r="E21" s="371"/>
      <c r="F21" s="1071">
        <v>1249.40978</v>
      </c>
      <c r="G21" s="1072"/>
      <c r="H21" s="384"/>
      <c r="I21" s="384"/>
      <c r="J21" s="376">
        <v>17.774306845238097</v>
      </c>
      <c r="K21" s="376">
        <v>213.29168214285713</v>
      </c>
      <c r="L21" s="374"/>
      <c r="M21" s="376">
        <v>453.80208816666664</v>
      </c>
      <c r="N21" s="376">
        <v>795.60769183333332</v>
      </c>
      <c r="O21" s="599"/>
      <c r="P21" s="599">
        <v>173.54747397619045</v>
      </c>
      <c r="Q21" s="599">
        <v>807.20621785714275</v>
      </c>
      <c r="R21" s="600">
        <v>17.630953006595238</v>
      </c>
    </row>
    <row r="22" spans="1:18" s="368" customFormat="1">
      <c r="A22" s="377"/>
      <c r="B22" s="1059" t="s">
        <v>1419</v>
      </c>
      <c r="C22" s="1060"/>
      <c r="D22" s="378">
        <v>42461</v>
      </c>
      <c r="E22" s="379">
        <v>42461</v>
      </c>
      <c r="F22" s="1061">
        <v>57.542370000000005</v>
      </c>
      <c r="G22" s="1062"/>
      <c r="H22" s="380">
        <v>36</v>
      </c>
      <c r="I22" s="381">
        <v>2.7777777777777777</v>
      </c>
      <c r="J22" s="603">
        <v>1.5983991666666668</v>
      </c>
      <c r="K22" s="382">
        <v>19.180790000000002</v>
      </c>
      <c r="L22" s="604">
        <v>31.8</v>
      </c>
      <c r="M22" s="603">
        <v>50.829093500000006</v>
      </c>
      <c r="N22" s="605">
        <v>6.7132764999999992</v>
      </c>
      <c r="O22" s="599">
        <v>4.2</v>
      </c>
      <c r="P22" s="606">
        <v>6.713276500000001</v>
      </c>
      <c r="Q22" s="606">
        <v>0</v>
      </c>
      <c r="R22" s="600">
        <v>7.3846041500000001E-2</v>
      </c>
    </row>
    <row r="23" spans="1:18" s="368" customFormat="1">
      <c r="A23" s="377"/>
      <c r="B23" s="1059" t="s">
        <v>1420</v>
      </c>
      <c r="C23" s="1060"/>
      <c r="D23" s="378">
        <v>42460</v>
      </c>
      <c r="E23" s="379">
        <v>42460</v>
      </c>
      <c r="F23" s="1063">
        <v>186.44067999999999</v>
      </c>
      <c r="G23" s="1064"/>
      <c r="H23" s="380">
        <v>60</v>
      </c>
      <c r="I23" s="381">
        <v>1.6666666666666667</v>
      </c>
      <c r="J23" s="382">
        <v>3.1073446666666666</v>
      </c>
      <c r="K23" s="382">
        <v>37.288136000000002</v>
      </c>
      <c r="L23" s="382">
        <v>45</v>
      </c>
      <c r="M23" s="382">
        <v>139.83051</v>
      </c>
      <c r="N23" s="604">
        <v>46.610169999999982</v>
      </c>
      <c r="O23" s="599">
        <v>12</v>
      </c>
      <c r="P23" s="599">
        <v>37.288136000000002</v>
      </c>
      <c r="Q23" s="599">
        <v>9.3220339999999808</v>
      </c>
      <c r="R23" s="600">
        <v>0.61525424399999962</v>
      </c>
    </row>
    <row r="24" spans="1:18" s="368" customFormat="1">
      <c r="A24" s="377"/>
      <c r="B24" s="1059" t="s">
        <v>1421</v>
      </c>
      <c r="C24" s="1060"/>
      <c r="D24" s="378">
        <v>41674</v>
      </c>
      <c r="E24" s="379">
        <v>41674</v>
      </c>
      <c r="F24" s="1063">
        <v>174.28758999999999</v>
      </c>
      <c r="G24" s="1064"/>
      <c r="H24" s="380">
        <v>84</v>
      </c>
      <c r="I24" s="381">
        <v>1.1904761904761905</v>
      </c>
      <c r="J24" s="382">
        <v>2.0748522619047618</v>
      </c>
      <c r="K24" s="382">
        <v>24.898227142857142</v>
      </c>
      <c r="L24" s="382">
        <v>70</v>
      </c>
      <c r="M24" s="382">
        <v>145.23965833333332</v>
      </c>
      <c r="N24" s="604">
        <v>29.04793166666667</v>
      </c>
      <c r="O24" s="599">
        <v>12</v>
      </c>
      <c r="P24" s="599">
        <v>24.898227142857142</v>
      </c>
      <c r="Q24" s="599">
        <v>4.1497045238095289</v>
      </c>
      <c r="R24" s="600">
        <v>0.36517399809523826</v>
      </c>
    </row>
    <row r="25" spans="1:18" s="368" customFormat="1">
      <c r="A25" s="377"/>
      <c r="B25" s="1057" t="s">
        <v>1395</v>
      </c>
      <c r="C25" s="1058"/>
      <c r="D25" s="378">
        <v>43368</v>
      </c>
      <c r="E25" s="378">
        <v>43368</v>
      </c>
      <c r="F25" s="662"/>
      <c r="G25" s="663">
        <v>42.089660000000002</v>
      </c>
      <c r="H25" s="380">
        <v>60</v>
      </c>
      <c r="I25" s="381">
        <v>1.6666666666666667</v>
      </c>
      <c r="J25" s="382">
        <v>0.70148999999999995</v>
      </c>
      <c r="K25" s="382">
        <v>8.4178800000000003</v>
      </c>
      <c r="L25" s="382">
        <v>15</v>
      </c>
      <c r="M25" s="605">
        <v>10.522349999999999</v>
      </c>
      <c r="N25" s="604">
        <v>31.567309999999999</v>
      </c>
      <c r="O25" s="599">
        <v>12</v>
      </c>
      <c r="P25" s="599">
        <v>8.4178800000000003</v>
      </c>
      <c r="Q25" s="599">
        <v>23.149429999999999</v>
      </c>
      <c r="R25" s="600">
        <v>0.60188414000000012</v>
      </c>
    </row>
    <row r="26" spans="1:18" s="368" customFormat="1">
      <c r="A26" s="377"/>
      <c r="B26" s="1059" t="s">
        <v>1396</v>
      </c>
      <c r="C26" s="1060"/>
      <c r="D26" s="378">
        <v>43368</v>
      </c>
      <c r="E26" s="378">
        <v>43368</v>
      </c>
      <c r="F26" s="662"/>
      <c r="G26" s="663">
        <v>42.089660000000002</v>
      </c>
      <c r="H26" s="380">
        <v>60</v>
      </c>
      <c r="I26" s="381">
        <v>1.6666666666666667</v>
      </c>
      <c r="J26" s="382">
        <v>0.70148999999999995</v>
      </c>
      <c r="K26" s="382">
        <v>8.4178800000000003</v>
      </c>
      <c r="L26" s="382">
        <v>15</v>
      </c>
      <c r="M26" s="605">
        <v>10.522349999999999</v>
      </c>
      <c r="N26" s="604">
        <v>31.567309999999999</v>
      </c>
      <c r="O26" s="599">
        <v>12</v>
      </c>
      <c r="P26" s="599">
        <v>8.4178800000000003</v>
      </c>
      <c r="Q26" s="599">
        <v>23.149429999999999</v>
      </c>
      <c r="R26" s="600">
        <v>0.60188414000000012</v>
      </c>
    </row>
    <row r="27" spans="1:18" s="368" customFormat="1">
      <c r="A27" s="377"/>
      <c r="B27" s="1059" t="s">
        <v>1422</v>
      </c>
      <c r="C27" s="1060"/>
      <c r="D27" s="378">
        <v>42355</v>
      </c>
      <c r="E27" s="379">
        <v>42355</v>
      </c>
      <c r="F27" s="1063">
        <v>60</v>
      </c>
      <c r="G27" s="1064"/>
      <c r="H27" s="380">
        <v>60</v>
      </c>
      <c r="I27" s="381">
        <v>1.6666666666666667</v>
      </c>
      <c r="J27" s="382">
        <v>1</v>
      </c>
      <c r="K27" s="382">
        <v>12</v>
      </c>
      <c r="L27" s="382">
        <v>48</v>
      </c>
      <c r="M27" s="382">
        <v>48</v>
      </c>
      <c r="N27" s="604">
        <v>12</v>
      </c>
      <c r="O27" s="599">
        <v>12</v>
      </c>
      <c r="P27" s="599">
        <v>12</v>
      </c>
      <c r="Q27" s="599">
        <v>0</v>
      </c>
      <c r="R27" s="600">
        <v>0.13200000000000001</v>
      </c>
    </row>
    <row r="28" spans="1:18" s="368" customFormat="1">
      <c r="A28" s="377"/>
      <c r="B28" s="1059" t="s">
        <v>1423</v>
      </c>
      <c r="C28" s="1060"/>
      <c r="D28" s="378">
        <v>42355</v>
      </c>
      <c r="E28" s="379">
        <v>42355</v>
      </c>
      <c r="F28" s="1063">
        <v>46.779660000000007</v>
      </c>
      <c r="G28" s="1064"/>
      <c r="H28" s="380">
        <v>60</v>
      </c>
      <c r="I28" s="381">
        <v>1.6666666666666667</v>
      </c>
      <c r="J28" s="382">
        <v>0.77966100000000016</v>
      </c>
      <c r="K28" s="382">
        <v>9.3559320000000028</v>
      </c>
      <c r="L28" s="382">
        <v>48</v>
      </c>
      <c r="M28" s="382">
        <v>37.423728000000011</v>
      </c>
      <c r="N28" s="603">
        <v>9.3559319999999957</v>
      </c>
      <c r="O28" s="599">
        <v>12</v>
      </c>
      <c r="P28" s="599">
        <v>9.3559320000000028</v>
      </c>
      <c r="Q28" s="599">
        <v>0</v>
      </c>
      <c r="R28" s="600">
        <v>0.10291525199999996</v>
      </c>
    </row>
    <row r="29" spans="1:18" s="368" customFormat="1">
      <c r="A29" s="377"/>
      <c r="B29" s="1059" t="s">
        <v>1424</v>
      </c>
      <c r="C29" s="1060"/>
      <c r="D29" s="378">
        <v>43705</v>
      </c>
      <c r="E29" s="379">
        <v>43705</v>
      </c>
      <c r="F29" s="1063">
        <v>343.03194999999999</v>
      </c>
      <c r="G29" s="1064"/>
      <c r="H29" s="380">
        <v>120</v>
      </c>
      <c r="I29" s="381">
        <v>0.83333333333333337</v>
      </c>
      <c r="J29" s="382">
        <v>2.8585995833333331</v>
      </c>
      <c r="K29" s="382">
        <v>34.303194999999995</v>
      </c>
      <c r="L29" s="382">
        <v>4</v>
      </c>
      <c r="M29" s="382">
        <v>11.434398333333332</v>
      </c>
      <c r="N29" s="603">
        <v>331.59755166666667</v>
      </c>
      <c r="O29" s="599">
        <v>12</v>
      </c>
      <c r="P29" s="599">
        <v>34.303194999999995</v>
      </c>
      <c r="Q29" s="599">
        <v>297.29435666666666</v>
      </c>
      <c r="R29" s="600">
        <v>6.9178109916666664</v>
      </c>
    </row>
    <row r="30" spans="1:18" s="368" customFormat="1">
      <c r="A30" s="377"/>
      <c r="B30" s="1059" t="s">
        <v>1425</v>
      </c>
      <c r="C30" s="1060"/>
      <c r="D30" s="378">
        <v>44075</v>
      </c>
      <c r="E30" s="379">
        <v>44075</v>
      </c>
      <c r="F30" s="1063">
        <v>89.197969999999998</v>
      </c>
      <c r="G30" s="1064"/>
      <c r="H30" s="380">
        <v>60</v>
      </c>
      <c r="I30" s="381">
        <v>1.6666666666666667</v>
      </c>
      <c r="J30" s="382">
        <v>1.4866328333333334</v>
      </c>
      <c r="K30" s="382">
        <v>17.839594000000002</v>
      </c>
      <c r="L30" s="382"/>
      <c r="M30" s="382">
        <v>0</v>
      </c>
      <c r="N30" s="603">
        <v>89.197969999999998</v>
      </c>
      <c r="O30" s="599">
        <v>4</v>
      </c>
      <c r="P30" s="599">
        <v>5.9465313333333336</v>
      </c>
      <c r="Q30" s="599">
        <v>83.251438666666658</v>
      </c>
      <c r="R30" s="600">
        <v>1.8969434953333335</v>
      </c>
    </row>
    <row r="31" spans="1:18" s="368" customFormat="1">
      <c r="A31" s="377"/>
      <c r="B31" s="1059" t="s">
        <v>1426</v>
      </c>
      <c r="C31" s="1060"/>
      <c r="D31" s="378">
        <v>44075</v>
      </c>
      <c r="E31" s="379">
        <v>44075</v>
      </c>
      <c r="F31" s="1063">
        <v>207.95024000000001</v>
      </c>
      <c r="G31" s="1064"/>
      <c r="H31" s="380">
        <v>60</v>
      </c>
      <c r="I31" s="381">
        <v>1.6666666666666667</v>
      </c>
      <c r="J31" s="382">
        <v>3.4658373333333334</v>
      </c>
      <c r="K31" s="382">
        <v>41.590048000000003</v>
      </c>
      <c r="L31" s="382"/>
      <c r="M31" s="382">
        <v>0</v>
      </c>
      <c r="N31" s="603">
        <v>207.95024000000001</v>
      </c>
      <c r="O31" s="599">
        <v>4</v>
      </c>
      <c r="P31" s="599">
        <v>13.863349333333334</v>
      </c>
      <c r="Q31" s="599">
        <v>194.08689066666668</v>
      </c>
      <c r="R31" s="600">
        <v>4.4224084373333339</v>
      </c>
    </row>
    <row r="32" spans="1:18" s="368" customFormat="1">
      <c r="A32" s="377"/>
      <c r="B32" s="1059" t="s">
        <v>1427</v>
      </c>
      <c r="C32" s="1060"/>
      <c r="D32" s="378">
        <v>44075</v>
      </c>
      <c r="E32" s="379">
        <v>44075</v>
      </c>
      <c r="F32" s="1063">
        <v>185.14599999999999</v>
      </c>
      <c r="G32" s="1064"/>
      <c r="H32" s="380">
        <v>60</v>
      </c>
      <c r="I32" s="381">
        <v>1.6666666666666667</v>
      </c>
      <c r="J32" s="382">
        <v>3.0857666666666663</v>
      </c>
      <c r="K32" s="382">
        <v>37.029199999999996</v>
      </c>
      <c r="L32" s="382"/>
      <c r="M32" s="382"/>
      <c r="N32" s="603">
        <v>185.14599999999999</v>
      </c>
      <c r="O32" s="599">
        <v>4</v>
      </c>
      <c r="P32" s="599">
        <v>12.343066666666665</v>
      </c>
      <c r="Q32" s="599">
        <v>172.80293333333333</v>
      </c>
      <c r="R32" s="600">
        <v>3.9374382666666672</v>
      </c>
    </row>
    <row r="33" spans="1:26" s="390" customFormat="1" ht="22.5">
      <c r="A33" s="385"/>
      <c r="B33" s="1091" t="s">
        <v>413</v>
      </c>
      <c r="C33" s="1092"/>
      <c r="D33" s="386"/>
      <c r="E33" s="387"/>
      <c r="F33" s="1093">
        <v>3662.86634</v>
      </c>
      <c r="G33" s="1094"/>
      <c r="H33" s="386"/>
      <c r="I33" s="386"/>
      <c r="J33" s="388">
        <v>32.862713956349211</v>
      </c>
      <c r="K33" s="388">
        <v>394.34956747619049</v>
      </c>
      <c r="L33" s="389"/>
      <c r="M33" s="388">
        <v>1428.5097814999999</v>
      </c>
      <c r="N33" s="388">
        <v>2234.3565585000001</v>
      </c>
      <c r="O33" s="607"/>
      <c r="P33" s="608">
        <v>354.60835930952373</v>
      </c>
      <c r="Q33" s="607">
        <v>2064.8941991904758</v>
      </c>
      <c r="R33" s="609">
        <v>47.291758334595244</v>
      </c>
    </row>
    <row r="35" spans="1:26">
      <c r="C35" s="453" t="s">
        <v>1103</v>
      </c>
      <c r="D35" s="428"/>
      <c r="E35" s="428" t="s">
        <v>1390</v>
      </c>
      <c r="F35" s="428"/>
      <c r="G35" s="392"/>
      <c r="H35" s="392"/>
      <c r="I35" s="392"/>
      <c r="J35" s="392"/>
      <c r="K35" s="392"/>
      <c r="L35" s="392"/>
      <c r="M35" s="392"/>
      <c r="N35" s="392">
        <v>19</v>
      </c>
      <c r="O35" s="392"/>
      <c r="P35" s="392"/>
      <c r="Q35" s="392">
        <v>20</v>
      </c>
      <c r="R35" s="392"/>
      <c r="S35" s="392"/>
      <c r="T35" s="392"/>
      <c r="U35" s="392"/>
      <c r="V35" s="392"/>
      <c r="W35" s="392"/>
      <c r="X35" s="392"/>
      <c r="Y35" s="392"/>
      <c r="Z35" s="392"/>
    </row>
    <row r="36" spans="1:26">
      <c r="B36" s="610"/>
      <c r="C36" s="610"/>
      <c r="D36" s="610"/>
      <c r="E36" s="610"/>
      <c r="F36" s="610"/>
      <c r="G36" s="610"/>
      <c r="H36" s="610"/>
      <c r="I36" s="610"/>
      <c r="J36" s="610"/>
      <c r="K36" s="610"/>
      <c r="L36" s="610"/>
      <c r="M36" s="610"/>
      <c r="N36" s="610"/>
      <c r="O36" s="610"/>
      <c r="P36" s="610"/>
      <c r="Q36" s="610"/>
      <c r="R36" s="610"/>
    </row>
    <row r="37" spans="1:26">
      <c r="B37" s="610"/>
      <c r="C37" s="610"/>
      <c r="D37" s="610"/>
      <c r="E37" s="610"/>
      <c r="F37" s="610"/>
      <c r="G37" s="611"/>
      <c r="H37" s="610"/>
      <c r="I37" s="610"/>
      <c r="J37" s="610"/>
      <c r="K37" s="610"/>
      <c r="L37" s="610"/>
      <c r="M37" s="610"/>
      <c r="N37" s="610"/>
      <c r="O37" s="610"/>
      <c r="P37" s="610"/>
      <c r="Q37" s="610"/>
      <c r="R37" s="610"/>
    </row>
    <row r="38" spans="1:26"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</row>
    <row r="39" spans="1:26">
      <c r="B39" s="610"/>
      <c r="C39" s="610"/>
      <c r="D39" s="610"/>
      <c r="E39" s="610"/>
      <c r="F39" s="610"/>
      <c r="G39" s="611"/>
      <c r="H39" s="610"/>
      <c r="I39" s="610"/>
      <c r="J39" s="610"/>
      <c r="K39" s="610"/>
      <c r="L39" s="610"/>
      <c r="M39" s="610"/>
      <c r="N39" s="610"/>
      <c r="O39" s="610"/>
      <c r="P39" s="610"/>
      <c r="Q39" s="610"/>
      <c r="R39" s="610"/>
    </row>
    <row r="40" spans="1:26">
      <c r="B40" s="610"/>
      <c r="C40" s="610"/>
      <c r="D40" s="610"/>
      <c r="E40" s="610"/>
      <c r="F40" s="610"/>
      <c r="G40" s="610"/>
      <c r="H40" s="610"/>
      <c r="I40" s="610"/>
      <c r="J40" s="610"/>
      <c r="K40" s="610"/>
      <c r="L40" s="610"/>
      <c r="M40" s="610"/>
      <c r="N40" s="610"/>
      <c r="O40" s="610"/>
      <c r="P40" s="610"/>
      <c r="Q40" s="610"/>
      <c r="R40" s="610"/>
    </row>
    <row r="41" spans="1:26">
      <c r="B41" s="610"/>
      <c r="C41" s="610"/>
      <c r="D41" s="610"/>
      <c r="E41" s="610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0"/>
      <c r="R41" s="610"/>
    </row>
    <row r="42" spans="1:26">
      <c r="B42" s="391"/>
      <c r="C42" s="392"/>
      <c r="D42" s="392"/>
      <c r="E42" s="610"/>
      <c r="F42" s="610"/>
      <c r="G42" s="610"/>
      <c r="H42" s="610"/>
      <c r="I42" s="610"/>
      <c r="J42" s="610"/>
      <c r="K42" s="610"/>
      <c r="L42" s="610"/>
      <c r="M42" s="610"/>
      <c r="N42" s="610"/>
      <c r="O42" s="610"/>
      <c r="P42" s="610"/>
      <c r="Q42" s="610"/>
      <c r="R42" s="610"/>
    </row>
    <row r="43" spans="1:26">
      <c r="B43" s="610"/>
      <c r="C43" s="610"/>
      <c r="D43" s="610"/>
      <c r="E43" s="610"/>
      <c r="F43" s="610"/>
      <c r="G43" s="610"/>
      <c r="H43" s="610"/>
      <c r="I43" s="610"/>
      <c r="J43" s="610"/>
      <c r="K43" s="610"/>
      <c r="L43" s="610"/>
      <c r="M43" s="610"/>
      <c r="N43" s="610"/>
      <c r="O43" s="610"/>
      <c r="P43" s="610"/>
      <c r="Q43" s="610"/>
      <c r="R43" s="610"/>
    </row>
    <row r="44" spans="1:26">
      <c r="B44" s="610"/>
      <c r="C44" s="610"/>
      <c r="D44" s="610"/>
      <c r="E44" s="610"/>
      <c r="F44" s="610"/>
      <c r="G44" s="610"/>
      <c r="H44" s="610"/>
      <c r="I44" s="610"/>
      <c r="J44" s="610"/>
      <c r="K44" s="610"/>
      <c r="L44" s="610"/>
      <c r="M44" s="610"/>
      <c r="N44" s="610"/>
      <c r="O44" s="610"/>
      <c r="P44" s="610"/>
      <c r="Q44" s="610"/>
      <c r="R44" s="610"/>
    </row>
  </sheetData>
  <mergeCells count="71">
    <mergeCell ref="B33:C33"/>
    <mergeCell ref="F33:G33"/>
    <mergeCell ref="B28:C28"/>
    <mergeCell ref="F28:G28"/>
    <mergeCell ref="B31:C31"/>
    <mergeCell ref="F31:G31"/>
    <mergeCell ref="F32:G32"/>
    <mergeCell ref="B32:C32"/>
    <mergeCell ref="F27:G27"/>
    <mergeCell ref="B27:C27"/>
    <mergeCell ref="B29:C29"/>
    <mergeCell ref="F29:G29"/>
    <mergeCell ref="B30:C30"/>
    <mergeCell ref="F30:G30"/>
    <mergeCell ref="A2:Q2"/>
    <mergeCell ref="A3:N3"/>
    <mergeCell ref="A4:A5"/>
    <mergeCell ref="B4:C5"/>
    <mergeCell ref="D4:D5"/>
    <mergeCell ref="E4:E5"/>
    <mergeCell ref="F4:G5"/>
    <mergeCell ref="H4:H5"/>
    <mergeCell ref="I4:I5"/>
    <mergeCell ref="J4:J5"/>
    <mergeCell ref="Q4:Q5"/>
    <mergeCell ref="N4:N5"/>
    <mergeCell ref="O4:O5"/>
    <mergeCell ref="P4:P5"/>
    <mergeCell ref="B7:C7"/>
    <mergeCell ref="F7:G7"/>
    <mergeCell ref="K4:K5"/>
    <mergeCell ref="L4:L5"/>
    <mergeCell ref="M4:M5"/>
    <mergeCell ref="B6:C6"/>
    <mergeCell ref="F6:G6"/>
    <mergeCell ref="B9:C9"/>
    <mergeCell ref="F9:G9"/>
    <mergeCell ref="B10:C10"/>
    <mergeCell ref="F10:G10"/>
    <mergeCell ref="B11:C11"/>
    <mergeCell ref="F11:G11"/>
    <mergeCell ref="B12:C12"/>
    <mergeCell ref="F12:G12"/>
    <mergeCell ref="B13:C13"/>
    <mergeCell ref="F13:G13"/>
    <mergeCell ref="B14:C14"/>
    <mergeCell ref="F14:G14"/>
    <mergeCell ref="B8:C8"/>
    <mergeCell ref="F8:G8"/>
    <mergeCell ref="B20:C20"/>
    <mergeCell ref="F20:G20"/>
    <mergeCell ref="B21:C21"/>
    <mergeCell ref="F21:G21"/>
    <mergeCell ref="B15:C15"/>
    <mergeCell ref="F15:G15"/>
    <mergeCell ref="B16:C16"/>
    <mergeCell ref="F16:G16"/>
    <mergeCell ref="B19:C19"/>
    <mergeCell ref="F19:G19"/>
    <mergeCell ref="B17:C17"/>
    <mergeCell ref="F17:G17"/>
    <mergeCell ref="B18:C18"/>
    <mergeCell ref="F18:G18"/>
    <mergeCell ref="B25:C25"/>
    <mergeCell ref="B26:C26"/>
    <mergeCell ref="B22:C22"/>
    <mergeCell ref="F22:G22"/>
    <mergeCell ref="B23:C23"/>
    <mergeCell ref="F23:G23"/>
    <mergeCell ref="B24:C24"/>
    <mergeCell ref="F24:G24"/>
  </mergeCells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E27"/>
  <sheetViews>
    <sheetView view="pageBreakPreview" zoomScaleSheetLayoutView="100" workbookViewId="0">
      <selection sqref="A1:XFD1048576"/>
    </sheetView>
  </sheetViews>
  <sheetFormatPr defaultRowHeight="15"/>
  <cols>
    <col min="1" max="1" width="4.85546875" style="45" customWidth="1"/>
    <col min="2" max="2" width="35.85546875" style="45" customWidth="1"/>
    <col min="3" max="3" width="12" style="45" customWidth="1"/>
    <col min="4" max="4" width="14.140625" style="45" customWidth="1"/>
    <col min="5" max="5" width="14.28515625" style="45" customWidth="1"/>
    <col min="6" max="16384" width="9.140625" style="45"/>
  </cols>
  <sheetData>
    <row r="1" spans="1:5">
      <c r="E1" s="50" t="s">
        <v>423</v>
      </c>
    </row>
    <row r="3" spans="1:5" s="179" customFormat="1"/>
    <row r="4" spans="1:5" s="179" customFormat="1" ht="15.75" customHeight="1">
      <c r="A4" s="1095" t="s">
        <v>424</v>
      </c>
      <c r="B4" s="1095"/>
      <c r="C4" s="1095"/>
      <c r="D4" s="1095"/>
      <c r="E4" s="1095"/>
    </row>
    <row r="5" spans="1:5" s="179" customFormat="1"/>
    <row r="6" spans="1:5" ht="39" customHeight="1">
      <c r="A6" s="51" t="s">
        <v>141</v>
      </c>
      <c r="B6" s="52" t="s">
        <v>425</v>
      </c>
      <c r="C6" s="53" t="s">
        <v>426</v>
      </c>
      <c r="D6" s="53" t="s">
        <v>427</v>
      </c>
      <c r="E6" s="53" t="s">
        <v>428</v>
      </c>
    </row>
    <row r="7" spans="1:5">
      <c r="A7" s="51">
        <v>1</v>
      </c>
      <c r="B7" s="51">
        <v>2</v>
      </c>
      <c r="C7" s="51">
        <v>3</v>
      </c>
      <c r="D7" s="51">
        <v>4</v>
      </c>
      <c r="E7" s="51">
        <v>5</v>
      </c>
    </row>
    <row r="8" spans="1:5" ht="15" customHeight="1">
      <c r="A8" s="1096" t="s">
        <v>1383</v>
      </c>
      <c r="B8" s="1096"/>
      <c r="C8" s="1096"/>
      <c r="D8" s="1096"/>
      <c r="E8" s="1096"/>
    </row>
    <row r="9" spans="1:5">
      <c r="A9" s="54">
        <v>1</v>
      </c>
      <c r="B9" s="170" t="s">
        <v>821</v>
      </c>
      <c r="C9" s="171">
        <v>132</v>
      </c>
      <c r="D9" s="181">
        <v>5.4971969696969696</v>
      </c>
      <c r="E9" s="616">
        <v>725.63</v>
      </c>
    </row>
    <row r="10" spans="1:5" ht="16.5" customHeight="1">
      <c r="A10" s="54">
        <v>2</v>
      </c>
      <c r="B10" s="170" t="s">
        <v>1403</v>
      </c>
      <c r="C10" s="171">
        <v>898</v>
      </c>
      <c r="D10" s="181">
        <v>3.1399999999999997E-2</v>
      </c>
      <c r="E10" s="615">
        <v>28.197199999999999</v>
      </c>
    </row>
    <row r="11" spans="1:5" ht="16.5" customHeight="1">
      <c r="A11" s="54">
        <v>3</v>
      </c>
      <c r="B11" s="170" t="s">
        <v>822</v>
      </c>
      <c r="C11" s="171">
        <v>865</v>
      </c>
      <c r="D11" s="181">
        <v>3.279E-2</v>
      </c>
      <c r="E11" s="615">
        <v>28.369</v>
      </c>
    </row>
    <row r="12" spans="1:5" ht="28.5" customHeight="1">
      <c r="A12" s="54">
        <v>6</v>
      </c>
      <c r="B12" s="82" t="s">
        <v>1227</v>
      </c>
      <c r="C12" s="173">
        <v>1</v>
      </c>
      <c r="D12" s="182">
        <v>23.474</v>
      </c>
      <c r="E12" s="615">
        <v>23.474</v>
      </c>
    </row>
    <row r="13" spans="1:5" s="178" customFormat="1">
      <c r="A13" s="165"/>
      <c r="B13" s="175" t="s">
        <v>299</v>
      </c>
      <c r="C13" s="176"/>
      <c r="D13" s="177"/>
      <c r="E13" s="617">
        <v>805.67020000000002</v>
      </c>
    </row>
    <row r="14" spans="1:5" ht="15" customHeight="1">
      <c r="A14" s="1096" t="s">
        <v>1384</v>
      </c>
      <c r="B14" s="1096"/>
      <c r="C14" s="1096"/>
      <c r="D14" s="1096"/>
      <c r="E14" s="1096"/>
    </row>
    <row r="15" spans="1:5">
      <c r="A15" s="54">
        <v>1</v>
      </c>
      <c r="B15" s="170" t="s">
        <v>821</v>
      </c>
      <c r="C15" s="171">
        <v>139.07499999999999</v>
      </c>
      <c r="D15" s="181">
        <v>6.1110000000000007</v>
      </c>
      <c r="E15" s="616">
        <v>849.88732500000003</v>
      </c>
    </row>
    <row r="16" spans="1:5">
      <c r="A16" s="54">
        <v>2</v>
      </c>
      <c r="B16" s="170" t="s">
        <v>822</v>
      </c>
      <c r="C16" s="171">
        <v>1510</v>
      </c>
      <c r="D16" s="618">
        <v>4.5198675496688739E-2</v>
      </c>
      <c r="E16" s="616">
        <v>68.249999999999986</v>
      </c>
    </row>
    <row r="17" spans="1:5">
      <c r="A17" s="54">
        <v>2</v>
      </c>
      <c r="B17" s="82" t="s">
        <v>823</v>
      </c>
      <c r="C17" s="171">
        <v>208</v>
      </c>
      <c r="D17" s="181">
        <v>0.11610576923076923</v>
      </c>
      <c r="E17" s="616">
        <v>24.150000000000002</v>
      </c>
    </row>
    <row r="18" spans="1:5" ht="28.5" customHeight="1">
      <c r="A18" s="166">
        <v>4</v>
      </c>
      <c r="B18" s="170" t="s">
        <v>824</v>
      </c>
      <c r="C18" s="173">
        <v>1</v>
      </c>
      <c r="D18" s="182">
        <v>281</v>
      </c>
      <c r="E18" s="615">
        <v>281</v>
      </c>
    </row>
    <row r="19" spans="1:5" s="178" customFormat="1">
      <c r="A19" s="165"/>
      <c r="B19" s="175" t="s">
        <v>299</v>
      </c>
      <c r="C19" s="176"/>
      <c r="D19" s="177"/>
      <c r="E19" s="617">
        <v>1223.287325</v>
      </c>
    </row>
    <row r="20" spans="1:5" ht="15" customHeight="1">
      <c r="A20" s="1096" t="s">
        <v>1336</v>
      </c>
      <c r="B20" s="1096"/>
      <c r="C20" s="1096"/>
      <c r="D20" s="1096"/>
      <c r="E20" s="1096"/>
    </row>
    <row r="21" spans="1:5">
      <c r="A21" s="54">
        <v>1</v>
      </c>
      <c r="B21" s="170" t="s">
        <v>821</v>
      </c>
      <c r="C21" s="171">
        <v>139.07499999999999</v>
      </c>
      <c r="D21" s="181">
        <v>6.4104390000000002</v>
      </c>
      <c r="E21" s="616">
        <v>891.53180392499996</v>
      </c>
    </row>
    <row r="22" spans="1:5">
      <c r="A22" s="54">
        <v>2</v>
      </c>
      <c r="B22" s="170" t="s">
        <v>822</v>
      </c>
      <c r="C22" s="171">
        <v>1510</v>
      </c>
      <c r="D22" s="618">
        <v>4.8046192052980129E-2</v>
      </c>
      <c r="E22" s="616">
        <v>72.549749999999989</v>
      </c>
    </row>
    <row r="23" spans="1:5">
      <c r="A23" s="54">
        <v>4</v>
      </c>
      <c r="B23" s="170" t="s">
        <v>823</v>
      </c>
      <c r="C23" s="171">
        <v>208</v>
      </c>
      <c r="D23" s="181">
        <v>0.12342043269230769</v>
      </c>
      <c r="E23" s="615">
        <v>25.67145</v>
      </c>
    </row>
    <row r="24" spans="1:5" ht="30">
      <c r="A24" s="54">
        <v>5</v>
      </c>
      <c r="B24" s="170" t="s">
        <v>824</v>
      </c>
      <c r="C24" s="173">
        <v>1</v>
      </c>
      <c r="D24" s="182">
        <v>294.76900000000001</v>
      </c>
      <c r="E24" s="615">
        <v>294.76900000000001</v>
      </c>
    </row>
    <row r="25" spans="1:5" s="178" customFormat="1">
      <c r="A25" s="165"/>
      <c r="B25" s="175" t="s">
        <v>299</v>
      </c>
      <c r="C25" s="176"/>
      <c r="D25" s="177"/>
      <c r="E25" s="617">
        <v>1284.522003925</v>
      </c>
    </row>
    <row r="27" spans="1:5" s="331" customFormat="1" ht="15.75">
      <c r="B27" s="332" t="s">
        <v>1103</v>
      </c>
      <c r="D27" s="331" t="s">
        <v>1385</v>
      </c>
    </row>
  </sheetData>
  <mergeCells count="4">
    <mergeCell ref="A4:E4"/>
    <mergeCell ref="A14:E14"/>
    <mergeCell ref="A20:E20"/>
    <mergeCell ref="A8:E8"/>
  </mergeCells>
  <dataValidations count="1">
    <dataValidation type="decimal" allowBlank="1" showInputMessage="1" showErrorMessage="1" sqref="C15:D18 C9:D12 C21:D24">
      <formula1>-9.99999999999999E+26</formula1>
      <formula2>9.99999999999999E+28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F23"/>
  <sheetViews>
    <sheetView view="pageBreakPreview" zoomScaleSheetLayoutView="100" workbookViewId="0">
      <pane xSplit="2" ySplit="6" topLeftCell="C7" activePane="bottomRight" state="frozen"/>
      <selection pane="topRight" activeCell="C1" sqref="C1"/>
      <selection pane="bottomLeft" activeCell="A8" sqref="A8"/>
      <selection pane="bottomRight" activeCell="I16" sqref="I16"/>
    </sheetView>
  </sheetViews>
  <sheetFormatPr defaultRowHeight="15"/>
  <cols>
    <col min="1" max="1" width="5.7109375" style="142" customWidth="1"/>
    <col min="2" max="2" width="24.7109375" style="142" customWidth="1"/>
    <col min="3" max="3" width="18.85546875" style="142" customWidth="1"/>
    <col min="4" max="4" width="19.85546875" style="142" customWidth="1"/>
    <col min="5" max="5" width="17" style="142" customWidth="1"/>
    <col min="6" max="6" width="36.5703125" style="142" customWidth="1"/>
    <col min="7" max="16384" width="9.140625" style="142"/>
  </cols>
  <sheetData>
    <row r="1" spans="1:6">
      <c r="F1" s="144" t="s">
        <v>429</v>
      </c>
    </row>
    <row r="3" spans="1:6" ht="15.75" customHeight="1"/>
    <row r="4" spans="1:6" ht="16.5" customHeight="1">
      <c r="B4" s="1097" t="s">
        <v>430</v>
      </c>
      <c r="C4" s="1097"/>
      <c r="D4" s="1097"/>
      <c r="E4" s="1097"/>
      <c r="F4" s="1097"/>
    </row>
    <row r="6" spans="1:6" ht="51.75" customHeight="1">
      <c r="A6" s="145" t="s">
        <v>141</v>
      </c>
      <c r="B6" s="146" t="s">
        <v>431</v>
      </c>
      <c r="C6" s="146" t="s">
        <v>426</v>
      </c>
      <c r="D6" s="147" t="s">
        <v>775</v>
      </c>
      <c r="E6" s="57" t="s">
        <v>432</v>
      </c>
      <c r="F6" s="58" t="s">
        <v>433</v>
      </c>
    </row>
    <row r="7" spans="1:6">
      <c r="A7" s="59" t="s">
        <v>3</v>
      </c>
      <c r="B7" s="59" t="s">
        <v>19</v>
      </c>
      <c r="C7" s="59" t="s">
        <v>23</v>
      </c>
      <c r="D7" s="59" t="s">
        <v>26</v>
      </c>
      <c r="E7" s="60" t="s">
        <v>87</v>
      </c>
      <c r="F7" s="60" t="s">
        <v>89</v>
      </c>
    </row>
    <row r="8" spans="1:6">
      <c r="B8" s="1098" t="s">
        <v>791</v>
      </c>
      <c r="C8" s="1099"/>
      <c r="D8" s="1099"/>
      <c r="E8" s="1099"/>
      <c r="F8" s="1100"/>
    </row>
    <row r="9" spans="1:6">
      <c r="A9" s="148">
        <v>1</v>
      </c>
      <c r="B9" s="149"/>
      <c r="C9" s="149"/>
      <c r="D9" s="149"/>
      <c r="E9" s="148">
        <f>C9*D9</f>
        <v>0</v>
      </c>
      <c r="F9" s="149"/>
    </row>
    <row r="10" spans="1:6">
      <c r="A10" s="148">
        <v>2</v>
      </c>
      <c r="B10" s="149"/>
      <c r="C10" s="149"/>
      <c r="D10" s="149"/>
      <c r="E10" s="148">
        <f>C10*D10</f>
        <v>0</v>
      </c>
      <c r="F10" s="149"/>
    </row>
    <row r="11" spans="1:6" ht="16.5" customHeight="1">
      <c r="A11" s="150" t="s">
        <v>405</v>
      </c>
      <c r="B11" s="151"/>
      <c r="C11" s="151"/>
      <c r="D11" s="151"/>
      <c r="E11" s="148">
        <f>C11*D11</f>
        <v>0</v>
      </c>
      <c r="F11" s="150"/>
    </row>
    <row r="12" spans="1:6">
      <c r="A12" s="152"/>
      <c r="B12" s="152" t="s">
        <v>434</v>
      </c>
      <c r="C12" s="152"/>
      <c r="D12" s="152"/>
      <c r="E12" s="148">
        <f>SUM(E9:E11)</f>
        <v>0</v>
      </c>
      <c r="F12" s="153"/>
    </row>
    <row r="13" spans="1:6">
      <c r="A13" s="154"/>
      <c r="B13" s="1101" t="s">
        <v>792</v>
      </c>
      <c r="C13" s="1102"/>
      <c r="D13" s="1102"/>
      <c r="E13" s="1102"/>
      <c r="F13" s="1103"/>
    </row>
    <row r="14" spans="1:6">
      <c r="A14" s="148">
        <v>1</v>
      </c>
      <c r="B14" s="149"/>
      <c r="C14" s="149"/>
      <c r="D14" s="149"/>
      <c r="E14" s="148">
        <f>C14*D14</f>
        <v>0</v>
      </c>
      <c r="F14" s="149"/>
    </row>
    <row r="15" spans="1:6">
      <c r="A15" s="148">
        <v>2</v>
      </c>
      <c r="B15" s="149"/>
      <c r="C15" s="149"/>
      <c r="D15" s="149"/>
      <c r="E15" s="148">
        <f>C15*D15</f>
        <v>0</v>
      </c>
      <c r="F15" s="149"/>
    </row>
    <row r="16" spans="1:6" ht="16.5" customHeight="1">
      <c r="A16" s="150" t="s">
        <v>405</v>
      </c>
      <c r="B16" s="151"/>
      <c r="C16" s="151"/>
      <c r="D16" s="151"/>
      <c r="E16" s="150">
        <f>C16*D16</f>
        <v>0</v>
      </c>
      <c r="F16" s="150"/>
    </row>
    <row r="17" spans="1:6">
      <c r="A17" s="152"/>
      <c r="B17" s="152" t="s">
        <v>434</v>
      </c>
      <c r="C17" s="152"/>
      <c r="D17" s="152"/>
      <c r="E17" s="148">
        <f>SUM(E14:E16)</f>
        <v>0</v>
      </c>
      <c r="F17" s="153"/>
    </row>
    <row r="18" spans="1:6">
      <c r="A18" s="1104" t="s">
        <v>793</v>
      </c>
      <c r="B18" s="1105"/>
      <c r="C18" s="1105"/>
      <c r="D18" s="1105"/>
      <c r="E18" s="1105"/>
      <c r="F18" s="1106"/>
    </row>
    <row r="19" spans="1:6">
      <c r="A19" s="148">
        <v>1</v>
      </c>
      <c r="B19" s="149"/>
      <c r="C19" s="149"/>
      <c r="D19" s="149"/>
      <c r="E19" s="148">
        <f>C19*D19</f>
        <v>0</v>
      </c>
      <c r="F19" s="149"/>
    </row>
    <row r="20" spans="1:6">
      <c r="A20" s="148">
        <v>2</v>
      </c>
      <c r="B20" s="149"/>
      <c r="C20" s="149"/>
      <c r="D20" s="149"/>
      <c r="E20" s="148">
        <f>C20*D20</f>
        <v>0</v>
      </c>
      <c r="F20" s="149"/>
    </row>
    <row r="21" spans="1:6" ht="16.5" customHeight="1">
      <c r="A21" s="150" t="s">
        <v>405</v>
      </c>
      <c r="B21" s="151"/>
      <c r="C21" s="151"/>
      <c r="D21" s="151"/>
      <c r="E21" s="150">
        <f>C21*D21</f>
        <v>0</v>
      </c>
      <c r="F21" s="150"/>
    </row>
    <row r="22" spans="1:6">
      <c r="A22" s="152"/>
      <c r="B22" s="152" t="s">
        <v>434</v>
      </c>
      <c r="C22" s="152"/>
      <c r="D22" s="152"/>
      <c r="E22" s="148">
        <f>SUM(E19:E21)</f>
        <v>0</v>
      </c>
      <c r="F22" s="153"/>
    </row>
    <row r="23" spans="1:6">
      <c r="A23" s="141"/>
      <c r="B23" s="141"/>
      <c r="C23" s="141"/>
      <c r="D23" s="141"/>
      <c r="E23" s="141"/>
      <c r="F23" s="141"/>
    </row>
  </sheetData>
  <protectedRanges>
    <protectedRange sqref="B16:F16 B21:F21 B11:D11 F11" name="p7_edit"/>
  </protectedRanges>
  <mergeCells count="4">
    <mergeCell ref="B4:F4"/>
    <mergeCell ref="B8:F8"/>
    <mergeCell ref="B13:F13"/>
    <mergeCell ref="A18:F18"/>
  </mergeCells>
  <pageMargins left="0.7" right="0.7" top="0.75" bottom="0.75" header="0.3" footer="0.3"/>
  <pageSetup paperSize="9" scale="7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E21"/>
  <sheetViews>
    <sheetView view="pageBreakPreview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J15" sqref="J15"/>
    </sheetView>
  </sheetViews>
  <sheetFormatPr defaultRowHeight="15"/>
  <cols>
    <col min="1" max="1" width="4.85546875" style="142" customWidth="1"/>
    <col min="2" max="2" width="26.140625" style="142" customWidth="1"/>
    <col min="3" max="3" width="12" style="142" customWidth="1"/>
    <col min="4" max="4" width="13" style="142" customWidth="1"/>
    <col min="5" max="5" width="14" style="142" customWidth="1"/>
    <col min="6" max="16384" width="9.140625" style="142"/>
  </cols>
  <sheetData>
    <row r="1" spans="1:5">
      <c r="E1" s="157" t="s">
        <v>786</v>
      </c>
    </row>
    <row r="4" spans="1:5" ht="45.75" customHeight="1">
      <c r="A4" s="1097" t="s">
        <v>787</v>
      </c>
      <c r="B4" s="1097"/>
      <c r="C4" s="1097"/>
      <c r="D4" s="1097"/>
      <c r="E4" s="1097"/>
    </row>
    <row r="6" spans="1:5" ht="45">
      <c r="A6" s="139" t="s">
        <v>141</v>
      </c>
      <c r="B6" s="140" t="s">
        <v>788</v>
      </c>
      <c r="C6" s="53" t="s">
        <v>305</v>
      </c>
      <c r="D6" s="53" t="s">
        <v>306</v>
      </c>
      <c r="E6" s="53" t="s">
        <v>428</v>
      </c>
    </row>
    <row r="7" spans="1:5">
      <c r="A7" s="139">
        <v>1</v>
      </c>
      <c r="B7" s="139">
        <v>2</v>
      </c>
      <c r="C7" s="139">
        <v>3</v>
      </c>
      <c r="D7" s="139">
        <v>4</v>
      </c>
      <c r="E7" s="139">
        <v>5</v>
      </c>
    </row>
    <row r="8" spans="1:5" ht="15" customHeight="1">
      <c r="A8" s="1096" t="s">
        <v>791</v>
      </c>
      <c r="B8" s="1096"/>
      <c r="C8" s="1096"/>
      <c r="D8" s="1096"/>
      <c r="E8" s="1096"/>
    </row>
    <row r="9" spans="1:5">
      <c r="A9" s="158">
        <v>1</v>
      </c>
      <c r="B9" s="159"/>
      <c r="C9" s="160"/>
      <c r="D9" s="150"/>
      <c r="E9" s="148">
        <f>C9*D9</f>
        <v>0</v>
      </c>
    </row>
    <row r="10" spans="1:5">
      <c r="A10" s="158">
        <v>2</v>
      </c>
      <c r="B10" s="159"/>
      <c r="C10" s="160"/>
      <c r="D10" s="150"/>
      <c r="E10" s="148">
        <f>C10*D10</f>
        <v>0</v>
      </c>
    </row>
    <row r="11" spans="1:5">
      <c r="A11" s="158" t="s">
        <v>405</v>
      </c>
      <c r="B11" s="159"/>
      <c r="C11" s="161"/>
      <c r="D11" s="162"/>
      <c r="E11" s="148">
        <f>SUM(E9:E10)</f>
        <v>0</v>
      </c>
    </row>
    <row r="12" spans="1:5" ht="15" customHeight="1">
      <c r="A12" s="1107" t="s">
        <v>792</v>
      </c>
      <c r="B12" s="1107"/>
      <c r="C12" s="1107"/>
      <c r="D12" s="1107"/>
      <c r="E12" s="1107"/>
    </row>
    <row r="13" spans="1:5">
      <c r="A13" s="158">
        <v>1</v>
      </c>
      <c r="B13" s="159"/>
      <c r="C13" s="160"/>
      <c r="D13" s="150"/>
      <c r="E13" s="148">
        <f>C13*D13</f>
        <v>0</v>
      </c>
    </row>
    <row r="14" spans="1:5">
      <c r="A14" s="158">
        <v>2</v>
      </c>
      <c r="B14" s="159"/>
      <c r="C14" s="160"/>
      <c r="D14" s="150"/>
      <c r="E14" s="148">
        <f>C14*D14</f>
        <v>0</v>
      </c>
    </row>
    <row r="15" spans="1:5">
      <c r="A15" s="158" t="s">
        <v>405</v>
      </c>
      <c r="B15" s="159"/>
      <c r="C15" s="160"/>
      <c r="D15" s="150"/>
      <c r="E15" s="148">
        <f>C15*D15</f>
        <v>0</v>
      </c>
    </row>
    <row r="16" spans="1:5">
      <c r="A16" s="158"/>
      <c r="B16" s="163" t="s">
        <v>299</v>
      </c>
      <c r="C16" s="164"/>
      <c r="D16" s="153"/>
      <c r="E16" s="148">
        <f>SUM(E13:E15)</f>
        <v>0</v>
      </c>
    </row>
    <row r="17" spans="1:5" ht="15" customHeight="1">
      <c r="A17" s="1107" t="s">
        <v>793</v>
      </c>
      <c r="B17" s="1107"/>
      <c r="C17" s="1107"/>
      <c r="D17" s="1107"/>
      <c r="E17" s="1107"/>
    </row>
    <row r="18" spans="1:5">
      <c r="A18" s="158">
        <v>1</v>
      </c>
      <c r="B18" s="159"/>
      <c r="C18" s="160"/>
      <c r="D18" s="150"/>
      <c r="E18" s="148">
        <f>C18*D18</f>
        <v>0</v>
      </c>
    </row>
    <row r="19" spans="1:5">
      <c r="A19" s="158">
        <v>2</v>
      </c>
      <c r="B19" s="159"/>
      <c r="C19" s="160"/>
      <c r="D19" s="150"/>
      <c r="E19" s="148">
        <f>C19*D19</f>
        <v>0</v>
      </c>
    </row>
    <row r="20" spans="1:5">
      <c r="A20" s="158" t="s">
        <v>405</v>
      </c>
      <c r="B20" s="159"/>
      <c r="C20" s="160"/>
      <c r="D20" s="150"/>
      <c r="E20" s="148">
        <f>C20*D20</f>
        <v>0</v>
      </c>
    </row>
    <row r="21" spans="1:5">
      <c r="A21" s="158"/>
      <c r="B21" s="163" t="s">
        <v>299</v>
      </c>
      <c r="C21" s="164"/>
      <c r="D21" s="153"/>
      <c r="E21" s="148">
        <f>SUM(E18:E20)</f>
        <v>0</v>
      </c>
    </row>
  </sheetData>
  <mergeCells count="4">
    <mergeCell ref="A4:E4"/>
    <mergeCell ref="A8:E8"/>
    <mergeCell ref="A12:E12"/>
    <mergeCell ref="A17:E17"/>
  </mergeCells>
  <dataValidations count="1">
    <dataValidation type="decimal" allowBlank="1" showInputMessage="1" showErrorMessage="1" sqref="C13:D15 C18:D20 C9:D11">
      <formula1>-9.99999999999999E+26</formula1>
      <formula2>9.99999999999999E+28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0000"/>
  </sheetPr>
  <dimension ref="A1:F59"/>
  <sheetViews>
    <sheetView view="pageBreakPreview" zoomScaleSheetLayoutView="100" workbookViewId="0">
      <pane xSplit="2" ySplit="8" topLeftCell="C27" activePane="bottomRight" state="frozen"/>
      <selection pane="topRight" activeCell="C1" sqref="C1"/>
      <selection pane="bottomLeft" activeCell="A10" sqref="A10"/>
      <selection pane="bottomRight" activeCell="B30" sqref="B30"/>
    </sheetView>
  </sheetViews>
  <sheetFormatPr defaultRowHeight="15"/>
  <cols>
    <col min="1" max="1" width="5.7109375" style="142" customWidth="1"/>
    <col min="2" max="2" width="56.140625" style="142" customWidth="1"/>
    <col min="3" max="3" width="14.42578125" style="142" customWidth="1"/>
    <col min="4" max="4" width="14.7109375" style="142" customWidth="1"/>
    <col min="5" max="5" width="17" style="142" customWidth="1"/>
    <col min="6" max="6" width="55.28515625" style="142" customWidth="1"/>
    <col min="7" max="16384" width="9.140625" style="142"/>
  </cols>
  <sheetData>
    <row r="1" spans="1:6">
      <c r="F1" s="144" t="s">
        <v>435</v>
      </c>
    </row>
    <row r="3" spans="1:6" ht="15.75" customHeight="1"/>
    <row r="4" spans="1:6" ht="48.75" customHeight="1">
      <c r="A4" s="1097" t="s">
        <v>436</v>
      </c>
      <c r="B4" s="1097"/>
      <c r="C4" s="1097"/>
      <c r="D4" s="1097"/>
      <c r="E4" s="1097"/>
      <c r="F4" s="1097"/>
    </row>
    <row r="6" spans="1:6" ht="51.75" customHeight="1">
      <c r="A6" s="146" t="s">
        <v>141</v>
      </c>
      <c r="B6" s="146" t="s">
        <v>431</v>
      </c>
      <c r="C6" s="166" t="s">
        <v>426</v>
      </c>
      <c r="D6" s="140" t="s">
        <v>775</v>
      </c>
      <c r="E6" s="57" t="s">
        <v>432</v>
      </c>
      <c r="F6" s="58" t="s">
        <v>433</v>
      </c>
    </row>
    <row r="7" spans="1:6">
      <c r="A7" s="59" t="s">
        <v>3</v>
      </c>
      <c r="B7" s="59" t="s">
        <v>19</v>
      </c>
      <c r="C7" s="59" t="s">
        <v>23</v>
      </c>
      <c r="D7" s="59" t="s">
        <v>26</v>
      </c>
      <c r="E7" s="60" t="s">
        <v>87</v>
      </c>
      <c r="F7" s="60" t="s">
        <v>89</v>
      </c>
    </row>
    <row r="8" spans="1:6">
      <c r="B8" s="1098" t="s">
        <v>791</v>
      </c>
      <c r="C8" s="1099"/>
      <c r="D8" s="1099"/>
      <c r="E8" s="1099"/>
      <c r="F8" s="1100"/>
    </row>
    <row r="9" spans="1:6" ht="14.25" customHeight="1">
      <c r="A9" s="167">
        <v>1</v>
      </c>
      <c r="B9" s="288" t="s">
        <v>832</v>
      </c>
      <c r="C9" s="172">
        <v>1</v>
      </c>
      <c r="D9" s="174">
        <v>9.23</v>
      </c>
      <c r="E9" s="174">
        <f>C9*D9</f>
        <v>9.23</v>
      </c>
      <c r="F9" s="289" t="s">
        <v>1066</v>
      </c>
    </row>
    <row r="10" spans="1:6">
      <c r="A10" s="61">
        <f>A9+1</f>
        <v>2</v>
      </c>
      <c r="B10" s="288" t="s">
        <v>1068</v>
      </c>
      <c r="C10" s="172">
        <v>1</v>
      </c>
      <c r="D10" s="174">
        <f>0.921*2</f>
        <v>1.8420000000000001</v>
      </c>
      <c r="E10" s="174">
        <f t="shared" ref="E10:E20" si="0">C10*D10</f>
        <v>1.8420000000000001</v>
      </c>
      <c r="F10" s="289" t="s">
        <v>1067</v>
      </c>
    </row>
    <row r="11" spans="1:6">
      <c r="A11" s="61">
        <f t="shared" ref="A11:A23" si="1">A10+1</f>
        <v>3</v>
      </c>
      <c r="B11" s="288" t="s">
        <v>1070</v>
      </c>
      <c r="C11" s="172">
        <v>1</v>
      </c>
      <c r="D11" s="174">
        <v>26</v>
      </c>
      <c r="E11" s="174">
        <f t="shared" si="0"/>
        <v>26</v>
      </c>
      <c r="F11" s="289" t="s">
        <v>1071</v>
      </c>
    </row>
    <row r="12" spans="1:6">
      <c r="A12" s="61">
        <f t="shared" si="1"/>
        <v>4</v>
      </c>
      <c r="B12" s="288" t="s">
        <v>833</v>
      </c>
      <c r="C12" s="172">
        <v>1</v>
      </c>
      <c r="D12" s="174">
        <v>20.570130000000002</v>
      </c>
      <c r="E12" s="174">
        <f t="shared" si="0"/>
        <v>20.570130000000002</v>
      </c>
      <c r="F12" s="289" t="s">
        <v>1072</v>
      </c>
    </row>
    <row r="13" spans="1:6">
      <c r="A13" s="61">
        <f t="shared" si="1"/>
        <v>5</v>
      </c>
      <c r="B13" s="288" t="s">
        <v>828</v>
      </c>
      <c r="C13" s="172">
        <v>1</v>
      </c>
      <c r="D13" s="174">
        <v>6.4285800000000002</v>
      </c>
      <c r="E13" s="174">
        <f t="shared" si="0"/>
        <v>6.4285800000000002</v>
      </c>
      <c r="F13" s="289" t="s">
        <v>1093</v>
      </c>
    </row>
    <row r="14" spans="1:6">
      <c r="A14" s="61">
        <f t="shared" si="1"/>
        <v>6</v>
      </c>
      <c r="B14" s="288" t="s">
        <v>828</v>
      </c>
      <c r="C14" s="172">
        <v>1</v>
      </c>
      <c r="D14" s="174">
        <v>11.571429999999999</v>
      </c>
      <c r="E14" s="174">
        <f t="shared" si="0"/>
        <v>11.571429999999999</v>
      </c>
      <c r="F14" s="289" t="s">
        <v>1073</v>
      </c>
    </row>
    <row r="15" spans="1:6">
      <c r="A15" s="61">
        <f t="shared" si="1"/>
        <v>7</v>
      </c>
      <c r="B15" s="288" t="s">
        <v>828</v>
      </c>
      <c r="C15" s="172">
        <v>1</v>
      </c>
      <c r="D15" s="174">
        <v>2.5</v>
      </c>
      <c r="E15" s="174">
        <f t="shared" si="0"/>
        <v>2.5</v>
      </c>
      <c r="F15" s="289" t="s">
        <v>1074</v>
      </c>
    </row>
    <row r="16" spans="1:6">
      <c r="A16" s="61">
        <f t="shared" si="1"/>
        <v>8</v>
      </c>
      <c r="B16" s="288" t="s">
        <v>1075</v>
      </c>
      <c r="C16" s="172">
        <v>1</v>
      </c>
      <c r="D16" s="174">
        <v>2.7</v>
      </c>
      <c r="E16" s="174">
        <f t="shared" si="0"/>
        <v>2.7</v>
      </c>
      <c r="F16" s="289" t="s">
        <v>1076</v>
      </c>
    </row>
    <row r="17" spans="1:6">
      <c r="A17" s="61">
        <f t="shared" si="1"/>
        <v>9</v>
      </c>
      <c r="B17" s="288" t="s">
        <v>834</v>
      </c>
      <c r="C17" s="172">
        <v>1</v>
      </c>
      <c r="D17" s="174">
        <v>3.1704400000000001</v>
      </c>
      <c r="E17" s="174">
        <f t="shared" si="0"/>
        <v>3.1704400000000001</v>
      </c>
      <c r="F17" s="289" t="s">
        <v>1077</v>
      </c>
    </row>
    <row r="18" spans="1:6">
      <c r="A18" s="61">
        <f t="shared" si="1"/>
        <v>10</v>
      </c>
      <c r="B18" s="288" t="s">
        <v>830</v>
      </c>
      <c r="C18" s="172">
        <v>1</v>
      </c>
      <c r="D18" s="174">
        <v>5.0232700000000001</v>
      </c>
      <c r="E18" s="174">
        <f t="shared" si="0"/>
        <v>5.0232700000000001</v>
      </c>
      <c r="F18" s="289" t="s">
        <v>1078</v>
      </c>
    </row>
    <row r="19" spans="1:6">
      <c r="A19" s="61">
        <f t="shared" si="1"/>
        <v>11</v>
      </c>
      <c r="B19" s="288" t="s">
        <v>1080</v>
      </c>
      <c r="C19" s="172">
        <v>1</v>
      </c>
      <c r="D19" s="174">
        <v>0.6</v>
      </c>
      <c r="E19" s="174">
        <f t="shared" si="0"/>
        <v>0.6</v>
      </c>
      <c r="F19" s="289" t="s">
        <v>1079</v>
      </c>
    </row>
    <row r="20" spans="1:6">
      <c r="A20" s="61">
        <f t="shared" si="1"/>
        <v>12</v>
      </c>
      <c r="B20" s="288" t="s">
        <v>1082</v>
      </c>
      <c r="C20" s="172">
        <v>1</v>
      </c>
      <c r="D20" s="174">
        <v>81.137289999999993</v>
      </c>
      <c r="E20" s="174">
        <f t="shared" si="0"/>
        <v>81.137289999999993</v>
      </c>
      <c r="F20" s="291" t="s">
        <v>1081</v>
      </c>
    </row>
    <row r="21" spans="1:6">
      <c r="A21" s="61">
        <f t="shared" si="1"/>
        <v>13</v>
      </c>
      <c r="B21" s="288" t="s">
        <v>1083</v>
      </c>
      <c r="C21" s="172">
        <v>1</v>
      </c>
      <c r="D21" s="174">
        <v>1.6666700000000001</v>
      </c>
      <c r="E21" s="174">
        <f>D21*C21</f>
        <v>1.6666700000000001</v>
      </c>
      <c r="F21" s="289" t="s">
        <v>1084</v>
      </c>
    </row>
    <row r="22" spans="1:6">
      <c r="A22" s="61">
        <f t="shared" si="1"/>
        <v>14</v>
      </c>
      <c r="B22" s="288" t="s">
        <v>837</v>
      </c>
      <c r="C22" s="172">
        <v>1</v>
      </c>
      <c r="D22" s="174">
        <v>0.50800000000000001</v>
      </c>
      <c r="E22" s="174">
        <f>C22*D22</f>
        <v>0.50800000000000001</v>
      </c>
      <c r="F22" s="289" t="s">
        <v>1085</v>
      </c>
    </row>
    <row r="23" spans="1:6" ht="15" customHeight="1">
      <c r="A23" s="61">
        <f t="shared" si="1"/>
        <v>15</v>
      </c>
      <c r="B23" s="288" t="s">
        <v>831</v>
      </c>
      <c r="C23" s="172">
        <v>1</v>
      </c>
      <c r="D23" s="174">
        <v>1.2050000000000001</v>
      </c>
      <c r="E23" s="174">
        <f>C23*D23</f>
        <v>1.2050000000000001</v>
      </c>
      <c r="F23" s="289" t="s">
        <v>1086</v>
      </c>
    </row>
    <row r="24" spans="1:6" s="143" customFormat="1">
      <c r="A24" s="292"/>
      <c r="B24" s="292" t="s">
        <v>434</v>
      </c>
      <c r="C24" s="293"/>
      <c r="D24" s="294"/>
      <c r="E24" s="294">
        <f>SUM(E9:E23)</f>
        <v>174.15281000000004</v>
      </c>
      <c r="F24" s="295"/>
    </row>
    <row r="25" spans="1:6">
      <c r="B25" s="1098" t="s">
        <v>792</v>
      </c>
      <c r="C25" s="1099"/>
      <c r="D25" s="1099"/>
      <c r="E25" s="1099"/>
      <c r="F25" s="1100"/>
    </row>
    <row r="26" spans="1:6">
      <c r="A26" s="169">
        <v>1</v>
      </c>
      <c r="B26" s="72" t="s">
        <v>832</v>
      </c>
      <c r="C26" s="172">
        <v>1</v>
      </c>
      <c r="D26" s="174">
        <f>УС2017!T30+УС2017!T34</f>
        <v>49.4</v>
      </c>
      <c r="E26" s="174">
        <f>C26*D26</f>
        <v>49.4</v>
      </c>
      <c r="F26" s="289" t="s">
        <v>1091</v>
      </c>
    </row>
    <row r="27" spans="1:6">
      <c r="A27" s="61">
        <f>A26+1</f>
        <v>2</v>
      </c>
      <c r="B27" s="288" t="s">
        <v>1068</v>
      </c>
      <c r="C27" s="172">
        <f>C10</f>
        <v>1</v>
      </c>
      <c r="D27" s="174">
        <f>0.921*12</f>
        <v>11.052</v>
      </c>
      <c r="E27" s="174">
        <f t="shared" ref="E27:E35" si="2">C27*D27</f>
        <v>11.052</v>
      </c>
      <c r="F27" s="289" t="s">
        <v>1067</v>
      </c>
    </row>
    <row r="28" spans="1:6">
      <c r="A28" s="61">
        <f t="shared" ref="A28:A35" si="3">A27+1</f>
        <v>3</v>
      </c>
      <c r="B28" s="288" t="s">
        <v>1070</v>
      </c>
      <c r="C28" s="172">
        <f>C11</f>
        <v>1</v>
      </c>
      <c r="D28" s="174">
        <f>D11*'прил. 5.2 (индексы)'!$BX$8</f>
        <v>27.04</v>
      </c>
      <c r="E28" s="174">
        <f t="shared" si="2"/>
        <v>27.04</v>
      </c>
      <c r="F28" s="62"/>
    </row>
    <row r="29" spans="1:6">
      <c r="A29" s="61">
        <f t="shared" si="3"/>
        <v>4</v>
      </c>
      <c r="B29" s="288" t="s">
        <v>833</v>
      </c>
      <c r="C29" s="172">
        <f>C12</f>
        <v>1</v>
      </c>
      <c r="D29" s="174">
        <v>23.838159999999998</v>
      </c>
      <c r="E29" s="174">
        <f t="shared" si="2"/>
        <v>23.838159999999998</v>
      </c>
      <c r="F29" s="289" t="s">
        <v>1087</v>
      </c>
    </row>
    <row r="30" spans="1:6">
      <c r="A30" s="61">
        <f t="shared" si="3"/>
        <v>5</v>
      </c>
      <c r="B30" s="288" t="s">
        <v>1075</v>
      </c>
      <c r="C30" s="172">
        <v>1</v>
      </c>
      <c r="D30" s="174">
        <f>E16*'прил. 5.2 (индексы)'!$BX$8</f>
        <v>2.8080000000000003</v>
      </c>
      <c r="E30" s="174">
        <f t="shared" si="2"/>
        <v>2.8080000000000003</v>
      </c>
      <c r="F30" s="289" t="s">
        <v>1076</v>
      </c>
    </row>
    <row r="31" spans="1:6">
      <c r="A31" s="61">
        <f t="shared" si="3"/>
        <v>6</v>
      </c>
      <c r="B31" s="288" t="s">
        <v>834</v>
      </c>
      <c r="C31" s="172">
        <v>1</v>
      </c>
      <c r="D31" s="174">
        <f>D17*'прил. 5.2 (индексы)'!$BX$8</f>
        <v>3.2972576000000005</v>
      </c>
      <c r="E31" s="174">
        <f t="shared" si="2"/>
        <v>3.2972576000000005</v>
      </c>
      <c r="F31" s="289" t="s">
        <v>1077</v>
      </c>
    </row>
    <row r="32" spans="1:6">
      <c r="A32" s="61">
        <f t="shared" si="3"/>
        <v>7</v>
      </c>
      <c r="B32" s="288" t="s">
        <v>1090</v>
      </c>
      <c r="C32" s="172">
        <v>1</v>
      </c>
      <c r="D32" s="174">
        <f>УС2017!T32</f>
        <v>136.37200000000001</v>
      </c>
      <c r="E32" s="174">
        <f t="shared" si="2"/>
        <v>136.37200000000001</v>
      </c>
      <c r="F32" s="289" t="s">
        <v>924</v>
      </c>
    </row>
    <row r="33" spans="1:6">
      <c r="A33" s="61">
        <f t="shared" si="3"/>
        <v>8</v>
      </c>
      <c r="B33" s="288" t="s">
        <v>1080</v>
      </c>
      <c r="C33" s="172">
        <v>1</v>
      </c>
      <c r="D33" s="174">
        <v>0.51429000000000002</v>
      </c>
      <c r="E33" s="174">
        <f t="shared" si="2"/>
        <v>0.51429000000000002</v>
      </c>
      <c r="F33" s="289" t="s">
        <v>1079</v>
      </c>
    </row>
    <row r="34" spans="1:6" ht="30">
      <c r="A34" s="169">
        <f t="shared" si="3"/>
        <v>9</v>
      </c>
      <c r="B34" s="288" t="s">
        <v>1088</v>
      </c>
      <c r="C34" s="172">
        <v>1</v>
      </c>
      <c r="D34" s="174">
        <v>150</v>
      </c>
      <c r="E34" s="174">
        <f t="shared" si="2"/>
        <v>150</v>
      </c>
      <c r="F34" s="289" t="s">
        <v>1092</v>
      </c>
    </row>
    <row r="35" spans="1:6">
      <c r="A35" s="61">
        <f t="shared" si="3"/>
        <v>10</v>
      </c>
      <c r="B35" s="288" t="s">
        <v>1089</v>
      </c>
      <c r="C35" s="172">
        <v>1</v>
      </c>
      <c r="D35" s="174">
        <v>75</v>
      </c>
      <c r="E35" s="174">
        <f t="shared" si="2"/>
        <v>75</v>
      </c>
      <c r="F35" s="289" t="s">
        <v>930</v>
      </c>
    </row>
    <row r="36" spans="1:6" s="143" customFormat="1">
      <c r="A36" s="292"/>
      <c r="B36" s="292" t="s">
        <v>434</v>
      </c>
      <c r="C36" s="293"/>
      <c r="D36" s="294"/>
      <c r="E36" s="294">
        <f>SUM(E26:E35)</f>
        <v>479.32170759999997</v>
      </c>
      <c r="F36" s="295"/>
    </row>
    <row r="37" spans="1:6">
      <c r="A37" s="1108" t="s">
        <v>793</v>
      </c>
      <c r="B37" s="1109"/>
      <c r="C37" s="1109"/>
      <c r="D37" s="1109"/>
      <c r="E37" s="1109"/>
      <c r="F37" s="1110"/>
    </row>
    <row r="38" spans="1:6">
      <c r="A38" s="61">
        <v>1</v>
      </c>
      <c r="B38" s="62"/>
      <c r="C38" s="62"/>
      <c r="D38" s="62"/>
      <c r="E38" s="148"/>
      <c r="F38" s="62"/>
    </row>
    <row r="39" spans="1:6">
      <c r="A39" s="61">
        <f>A38+1</f>
        <v>2</v>
      </c>
      <c r="B39" s="62"/>
      <c r="C39" s="62"/>
      <c r="D39" s="62"/>
      <c r="E39" s="148"/>
      <c r="F39" s="62"/>
    </row>
    <row r="40" spans="1:6">
      <c r="A40" s="61">
        <f t="shared" ref="A40:A57" si="4">A39+1</f>
        <v>3</v>
      </c>
      <c r="B40" s="62"/>
      <c r="C40" s="62"/>
      <c r="D40" s="62"/>
      <c r="E40" s="148"/>
      <c r="F40" s="62"/>
    </row>
    <row r="41" spans="1:6">
      <c r="A41" s="61">
        <f t="shared" si="4"/>
        <v>4</v>
      </c>
      <c r="B41" s="62"/>
      <c r="C41" s="62"/>
      <c r="D41" s="62"/>
      <c r="E41" s="148"/>
      <c r="F41" s="62"/>
    </row>
    <row r="42" spans="1:6">
      <c r="A42" s="61">
        <f t="shared" si="4"/>
        <v>5</v>
      </c>
      <c r="B42" s="62"/>
      <c r="C42" s="62"/>
      <c r="D42" s="62"/>
      <c r="E42" s="148"/>
      <c r="F42" s="62"/>
    </row>
    <row r="43" spans="1:6">
      <c r="A43" s="61">
        <f t="shared" si="4"/>
        <v>6</v>
      </c>
      <c r="B43" s="62"/>
      <c r="C43" s="62"/>
      <c r="D43" s="62"/>
      <c r="E43" s="148"/>
      <c r="F43" s="62"/>
    </row>
    <row r="44" spans="1:6">
      <c r="A44" s="61">
        <f t="shared" si="4"/>
        <v>7</v>
      </c>
      <c r="B44" s="62"/>
      <c r="C44" s="62"/>
      <c r="D44" s="62"/>
      <c r="E44" s="148"/>
      <c r="F44" s="62"/>
    </row>
    <row r="45" spans="1:6">
      <c r="A45" s="61">
        <f t="shared" si="4"/>
        <v>8</v>
      </c>
      <c r="B45" s="62"/>
      <c r="C45" s="62"/>
      <c r="D45" s="62"/>
      <c r="E45" s="148"/>
      <c r="F45" s="62"/>
    </row>
    <row r="46" spans="1:6">
      <c r="A46" s="61">
        <f t="shared" si="4"/>
        <v>9</v>
      </c>
      <c r="B46" s="62"/>
      <c r="C46" s="62"/>
      <c r="D46" s="62"/>
      <c r="E46" s="148"/>
      <c r="F46" s="62"/>
    </row>
    <row r="47" spans="1:6">
      <c r="A47" s="61">
        <f t="shared" si="4"/>
        <v>10</v>
      </c>
      <c r="B47" s="62"/>
      <c r="C47" s="62"/>
      <c r="D47" s="62"/>
      <c r="E47" s="148"/>
      <c r="F47" s="62"/>
    </row>
    <row r="48" spans="1:6">
      <c r="A48" s="61">
        <f t="shared" si="4"/>
        <v>11</v>
      </c>
      <c r="B48" s="62"/>
      <c r="C48" s="62"/>
      <c r="D48" s="62"/>
      <c r="E48" s="148"/>
      <c r="F48" s="62"/>
    </row>
    <row r="49" spans="1:6">
      <c r="A49" s="61">
        <f t="shared" si="4"/>
        <v>12</v>
      </c>
      <c r="B49" s="62"/>
      <c r="C49" s="62"/>
      <c r="D49" s="62"/>
      <c r="E49" s="148"/>
      <c r="F49" s="62"/>
    </row>
    <row r="50" spans="1:6">
      <c r="A50" s="61">
        <f t="shared" si="4"/>
        <v>13</v>
      </c>
      <c r="B50" s="62"/>
      <c r="C50" s="62"/>
      <c r="D50" s="62"/>
      <c r="E50" s="148"/>
      <c r="F50" s="62"/>
    </row>
    <row r="51" spans="1:6">
      <c r="A51" s="61">
        <f t="shared" si="4"/>
        <v>14</v>
      </c>
      <c r="B51" s="62"/>
      <c r="C51" s="62"/>
      <c r="D51" s="62"/>
      <c r="E51" s="148"/>
      <c r="F51" s="62"/>
    </row>
    <row r="52" spans="1:6">
      <c r="A52" s="61">
        <f t="shared" si="4"/>
        <v>15</v>
      </c>
      <c r="B52" s="62"/>
      <c r="C52" s="62"/>
      <c r="D52" s="62"/>
      <c r="E52" s="148"/>
      <c r="F52" s="62"/>
    </row>
    <row r="53" spans="1:6">
      <c r="A53" s="61">
        <f t="shared" si="4"/>
        <v>16</v>
      </c>
      <c r="B53" s="62"/>
      <c r="C53" s="62"/>
      <c r="D53" s="62"/>
      <c r="E53" s="148"/>
      <c r="F53" s="62"/>
    </row>
    <row r="54" spans="1:6">
      <c r="A54" s="61">
        <f t="shared" si="4"/>
        <v>17</v>
      </c>
      <c r="B54" s="62"/>
      <c r="C54" s="62"/>
      <c r="D54" s="62"/>
      <c r="E54" s="148"/>
      <c r="F54" s="62"/>
    </row>
    <row r="55" spans="1:6">
      <c r="A55" s="61">
        <f t="shared" si="4"/>
        <v>18</v>
      </c>
      <c r="B55" s="62"/>
      <c r="C55" s="62"/>
      <c r="D55" s="62"/>
      <c r="E55" s="148"/>
      <c r="F55" s="62"/>
    </row>
    <row r="56" spans="1:6">
      <c r="A56" s="61">
        <f t="shared" si="4"/>
        <v>19</v>
      </c>
      <c r="B56" s="62"/>
      <c r="C56" s="62"/>
      <c r="D56" s="62"/>
      <c r="E56" s="148"/>
      <c r="F56" s="62"/>
    </row>
    <row r="57" spans="1:6">
      <c r="A57" s="61">
        <f t="shared" si="4"/>
        <v>20</v>
      </c>
      <c r="B57" s="62"/>
      <c r="C57" s="62"/>
      <c r="D57" s="62"/>
      <c r="E57" s="148"/>
      <c r="F57" s="62"/>
    </row>
    <row r="58" spans="1:6" s="143" customFormat="1">
      <c r="A58" s="292"/>
      <c r="B58" s="292" t="s">
        <v>434</v>
      </c>
      <c r="C58" s="293"/>
      <c r="D58" s="294"/>
      <c r="E58" s="294">
        <f>SUM(E38:E57)</f>
        <v>0</v>
      </c>
      <c r="F58" s="295"/>
    </row>
    <row r="59" spans="1:6">
      <c r="A59" s="141"/>
      <c r="B59" s="141"/>
      <c r="C59" s="141"/>
      <c r="D59" s="141"/>
      <c r="E59" s="141"/>
      <c r="F59" s="141"/>
    </row>
  </sheetData>
  <protectedRanges>
    <protectedRange sqref="F17 F20" name="p7_edit_1"/>
    <protectedRange sqref="F18:F19 F33" name="p7_edit_2"/>
    <protectedRange sqref="B18:B19 B32:B33" name="p7_edit_3"/>
    <protectedRange sqref="F21 B21:D21" name="p7_edit_4"/>
    <protectedRange sqref="F23 C23:D23" name="p7_edit_5"/>
  </protectedRanges>
  <mergeCells count="4">
    <mergeCell ref="A4:F4"/>
    <mergeCell ref="B8:F8"/>
    <mergeCell ref="B25:F25"/>
    <mergeCell ref="A37:F37"/>
  </mergeCells>
  <pageMargins left="0.7" right="0.7" top="0.75" bottom="0.75" header="0.3" footer="0.3"/>
  <pageSetup paperSize="9" scale="7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F27" sqref="F27"/>
    </sheetView>
  </sheetViews>
  <sheetFormatPr defaultRowHeight="12.75"/>
  <cols>
    <col min="1" max="1" width="35.7109375" customWidth="1"/>
    <col min="2" max="2" width="65.42578125" customWidth="1"/>
    <col min="3" max="3" width="12.85546875" style="168" bestFit="1" customWidth="1"/>
  </cols>
  <sheetData>
    <row r="1" spans="1:4" s="183" customFormat="1">
      <c r="A1" s="183" t="s">
        <v>825</v>
      </c>
      <c r="B1" s="183" t="s">
        <v>826</v>
      </c>
      <c r="C1" s="184" t="s">
        <v>827</v>
      </c>
    </row>
    <row r="2" spans="1:4">
      <c r="A2" s="185" t="s">
        <v>838</v>
      </c>
      <c r="B2" s="185" t="s">
        <v>832</v>
      </c>
      <c r="C2" s="186">
        <v>9230</v>
      </c>
      <c r="D2" s="185"/>
    </row>
    <row r="3" spans="1:4">
      <c r="A3" s="185" t="s">
        <v>838</v>
      </c>
      <c r="B3" s="185" t="s">
        <v>839</v>
      </c>
      <c r="C3" s="186">
        <v>1842</v>
      </c>
      <c r="D3" s="185"/>
    </row>
    <row r="4" spans="1:4">
      <c r="A4" s="185" t="s">
        <v>838</v>
      </c>
      <c r="B4" s="185" t="s">
        <v>836</v>
      </c>
      <c r="C4" s="186">
        <v>52000</v>
      </c>
      <c r="D4" s="185" t="s">
        <v>1069</v>
      </c>
    </row>
    <row r="5" spans="1:4">
      <c r="A5" s="185" t="s">
        <v>838</v>
      </c>
      <c r="B5" s="185" t="s">
        <v>835</v>
      </c>
      <c r="C5" s="186">
        <v>26000</v>
      </c>
      <c r="D5" s="185"/>
    </row>
    <row r="6" spans="1:4">
      <c r="A6" s="185" t="s">
        <v>838</v>
      </c>
      <c r="B6" s="185" t="s">
        <v>833</v>
      </c>
      <c r="C6" s="186">
        <v>20570.13</v>
      </c>
      <c r="D6" s="185"/>
    </row>
    <row r="7" spans="1:4">
      <c r="A7" s="185" t="s">
        <v>838</v>
      </c>
      <c r="B7" s="185" t="s">
        <v>828</v>
      </c>
      <c r="C7" s="186">
        <v>20500.009999999998</v>
      </c>
      <c r="D7" s="185"/>
    </row>
    <row r="8" spans="1:4">
      <c r="A8" s="185" t="s">
        <v>838</v>
      </c>
      <c r="B8" s="185" t="s">
        <v>840</v>
      </c>
      <c r="C8" s="186">
        <v>21744.67</v>
      </c>
      <c r="D8" s="185" t="s">
        <v>1069</v>
      </c>
    </row>
    <row r="9" spans="1:4">
      <c r="A9" s="185" t="s">
        <v>838</v>
      </c>
      <c r="B9" s="290" t="s">
        <v>829</v>
      </c>
      <c r="C9" s="186">
        <v>2700</v>
      </c>
      <c r="D9" s="185"/>
    </row>
    <row r="10" spans="1:4">
      <c r="A10" s="185" t="s">
        <v>838</v>
      </c>
      <c r="B10" s="185" t="s">
        <v>834</v>
      </c>
      <c r="C10" s="186">
        <v>1979.87</v>
      </c>
      <c r="D10" s="185" t="s">
        <v>1069</v>
      </c>
    </row>
    <row r="11" spans="1:4">
      <c r="A11" s="185" t="s">
        <v>838</v>
      </c>
      <c r="B11" s="290" t="s">
        <v>830</v>
      </c>
      <c r="C11" s="186">
        <v>89802.33</v>
      </c>
      <c r="D11" s="185"/>
    </row>
    <row r="12" spans="1:4">
      <c r="A12" s="185" t="s">
        <v>838</v>
      </c>
      <c r="B12" s="185" t="s">
        <v>831</v>
      </c>
      <c r="C12" s="186">
        <v>1204.92</v>
      </c>
      <c r="D12" s="185"/>
    </row>
    <row r="13" spans="1:4">
      <c r="A13" s="185" t="s">
        <v>841</v>
      </c>
      <c r="B13" s="185" t="s">
        <v>837</v>
      </c>
      <c r="C13" s="186">
        <v>508</v>
      </c>
      <c r="D13" s="185"/>
    </row>
    <row r="14" spans="1:4">
      <c r="A14" s="185" t="s">
        <v>841</v>
      </c>
      <c r="B14" s="290" t="s">
        <v>834</v>
      </c>
      <c r="C14" s="186">
        <v>3170.44</v>
      </c>
      <c r="D14" s="185"/>
    </row>
    <row r="15" spans="1:4">
      <c r="C15" s="187">
        <f>SUM(C2:C14)</f>
        <v>251252.37000000002</v>
      </c>
    </row>
  </sheetData>
  <autoFilter ref="A1:E15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 filterMode="1"/>
  <dimension ref="A1:DE126"/>
  <sheetViews>
    <sheetView view="pageBreakPreview" topLeftCell="I7" zoomScale="40" zoomScaleNormal="41" zoomScaleSheetLayoutView="40" workbookViewId="0">
      <selection activeCell="O121" sqref="O121"/>
    </sheetView>
  </sheetViews>
  <sheetFormatPr defaultRowHeight="20.25"/>
  <cols>
    <col min="1" max="1" width="10.28515625" style="194" customWidth="1"/>
    <col min="2" max="2" width="46" style="194" customWidth="1"/>
    <col min="3" max="3" width="35.28515625" style="194" customWidth="1"/>
    <col min="4" max="4" width="40.42578125" style="194" customWidth="1"/>
    <col min="5" max="5" width="38.85546875" style="194" customWidth="1"/>
    <col min="6" max="6" width="34.5703125" style="194" customWidth="1"/>
    <col min="7" max="7" width="41" style="194" customWidth="1"/>
    <col min="8" max="8" width="34.140625" style="194" customWidth="1"/>
    <col min="9" max="9" width="36.5703125" style="194" customWidth="1"/>
    <col min="10" max="10" width="44" style="194" customWidth="1"/>
    <col min="11" max="11" width="35" style="194" customWidth="1"/>
    <col min="12" max="12" width="48.7109375" style="194" customWidth="1"/>
    <col min="13" max="13" width="44.7109375" style="194" customWidth="1"/>
    <col min="14" max="14" width="39.42578125" style="194" customWidth="1"/>
    <col min="15" max="15" width="36.7109375" style="194" customWidth="1"/>
    <col min="16" max="16" width="31.140625" style="194" customWidth="1"/>
    <col min="17" max="17" width="38.42578125" style="194" customWidth="1"/>
    <col min="18" max="18" width="58.85546875" style="194" customWidth="1"/>
    <col min="19" max="19" width="50.140625" style="194" customWidth="1"/>
    <col min="20" max="20" width="36.5703125" style="193" customWidth="1"/>
    <col min="21" max="21" width="23.7109375" style="193" customWidth="1"/>
    <col min="22" max="22" width="16.28515625" style="193" customWidth="1"/>
    <col min="23" max="23" width="19.42578125" style="193" customWidth="1"/>
    <col min="24" max="24" width="16.28515625" style="193" customWidth="1"/>
    <col min="25" max="25" width="21.85546875" style="193" customWidth="1"/>
    <col min="26" max="28" width="16.28515625" style="193" customWidth="1"/>
    <col min="29" max="29" width="21.7109375" style="193" customWidth="1"/>
    <col min="30" max="31" width="16.28515625" style="193" customWidth="1"/>
    <col min="32" max="32" width="20.85546875" style="193" customWidth="1"/>
    <col min="33" max="33" width="25.140625" style="193" customWidth="1"/>
    <col min="34" max="36" width="20" style="193" customWidth="1"/>
    <col min="37" max="37" width="43.140625" style="282" customWidth="1"/>
    <col min="38" max="38" width="34.28515625" style="282" customWidth="1"/>
    <col min="39" max="39" width="31" style="193" customWidth="1"/>
    <col min="40" max="40" width="42.7109375" style="193" customWidth="1"/>
    <col min="41" max="256" width="9.140625" style="194"/>
    <col min="257" max="257" width="10.28515625" style="194" customWidth="1"/>
    <col min="258" max="258" width="46" style="194" customWidth="1"/>
    <col min="259" max="259" width="35.28515625" style="194" customWidth="1"/>
    <col min="260" max="260" width="40.42578125" style="194" customWidth="1"/>
    <col min="261" max="261" width="38.85546875" style="194" customWidth="1"/>
    <col min="262" max="262" width="34.5703125" style="194" customWidth="1"/>
    <col min="263" max="263" width="41" style="194" customWidth="1"/>
    <col min="264" max="264" width="34.140625" style="194" customWidth="1"/>
    <col min="265" max="265" width="36.5703125" style="194" customWidth="1"/>
    <col min="266" max="266" width="37.85546875" style="194" customWidth="1"/>
    <col min="267" max="268" width="0" style="194" hidden="1" customWidth="1"/>
    <col min="269" max="269" width="44.7109375" style="194" customWidth="1"/>
    <col min="270" max="270" width="39.42578125" style="194" customWidth="1"/>
    <col min="271" max="271" width="29.5703125" style="194" customWidth="1"/>
    <col min="272" max="274" width="0" style="194" hidden="1" customWidth="1"/>
    <col min="275" max="275" width="50.140625" style="194" customWidth="1"/>
    <col min="276" max="276" width="36.5703125" style="194" customWidth="1"/>
    <col min="277" max="277" width="23.7109375" style="194" customWidth="1"/>
    <col min="278" max="278" width="16.28515625" style="194" customWidth="1"/>
    <col min="279" max="279" width="19.42578125" style="194" customWidth="1"/>
    <col min="280" max="280" width="16.28515625" style="194" customWidth="1"/>
    <col min="281" max="281" width="21.85546875" style="194" customWidth="1"/>
    <col min="282" max="284" width="16.28515625" style="194" customWidth="1"/>
    <col min="285" max="285" width="21.7109375" style="194" customWidth="1"/>
    <col min="286" max="287" width="16.28515625" style="194" customWidth="1"/>
    <col min="288" max="288" width="20.85546875" style="194" customWidth="1"/>
    <col min="289" max="289" width="25.140625" style="194" customWidth="1"/>
    <col min="290" max="292" width="20" style="194" customWidth="1"/>
    <col min="293" max="294" width="0" style="194" hidden="1" customWidth="1"/>
    <col min="295" max="295" width="31" style="194" customWidth="1"/>
    <col min="296" max="296" width="42.7109375" style="194" customWidth="1"/>
    <col min="297" max="512" width="9.140625" style="194"/>
    <col min="513" max="513" width="10.28515625" style="194" customWidth="1"/>
    <col min="514" max="514" width="46" style="194" customWidth="1"/>
    <col min="515" max="515" width="35.28515625" style="194" customWidth="1"/>
    <col min="516" max="516" width="40.42578125" style="194" customWidth="1"/>
    <col min="517" max="517" width="38.85546875" style="194" customWidth="1"/>
    <col min="518" max="518" width="34.5703125" style="194" customWidth="1"/>
    <col min="519" max="519" width="41" style="194" customWidth="1"/>
    <col min="520" max="520" width="34.140625" style="194" customWidth="1"/>
    <col min="521" max="521" width="36.5703125" style="194" customWidth="1"/>
    <col min="522" max="522" width="37.85546875" style="194" customWidth="1"/>
    <col min="523" max="524" width="0" style="194" hidden="1" customWidth="1"/>
    <col min="525" max="525" width="44.7109375" style="194" customWidth="1"/>
    <col min="526" max="526" width="39.42578125" style="194" customWidth="1"/>
    <col min="527" max="527" width="29.5703125" style="194" customWidth="1"/>
    <col min="528" max="530" width="0" style="194" hidden="1" customWidth="1"/>
    <col min="531" max="531" width="50.140625" style="194" customWidth="1"/>
    <col min="532" max="532" width="36.5703125" style="194" customWidth="1"/>
    <col min="533" max="533" width="23.7109375" style="194" customWidth="1"/>
    <col min="534" max="534" width="16.28515625" style="194" customWidth="1"/>
    <col min="535" max="535" width="19.42578125" style="194" customWidth="1"/>
    <col min="536" max="536" width="16.28515625" style="194" customWidth="1"/>
    <col min="537" max="537" width="21.85546875" style="194" customWidth="1"/>
    <col min="538" max="540" width="16.28515625" style="194" customWidth="1"/>
    <col min="541" max="541" width="21.7109375" style="194" customWidth="1"/>
    <col min="542" max="543" width="16.28515625" style="194" customWidth="1"/>
    <col min="544" max="544" width="20.85546875" style="194" customWidth="1"/>
    <col min="545" max="545" width="25.140625" style="194" customWidth="1"/>
    <col min="546" max="548" width="20" style="194" customWidth="1"/>
    <col min="549" max="550" width="0" style="194" hidden="1" customWidth="1"/>
    <col min="551" max="551" width="31" style="194" customWidth="1"/>
    <col min="552" max="552" width="42.7109375" style="194" customWidth="1"/>
    <col min="553" max="768" width="9.140625" style="194"/>
    <col min="769" max="769" width="10.28515625" style="194" customWidth="1"/>
    <col min="770" max="770" width="46" style="194" customWidth="1"/>
    <col min="771" max="771" width="35.28515625" style="194" customWidth="1"/>
    <col min="772" max="772" width="40.42578125" style="194" customWidth="1"/>
    <col min="773" max="773" width="38.85546875" style="194" customWidth="1"/>
    <col min="774" max="774" width="34.5703125" style="194" customWidth="1"/>
    <col min="775" max="775" width="41" style="194" customWidth="1"/>
    <col min="776" max="776" width="34.140625" style="194" customWidth="1"/>
    <col min="777" max="777" width="36.5703125" style="194" customWidth="1"/>
    <col min="778" max="778" width="37.85546875" style="194" customWidth="1"/>
    <col min="779" max="780" width="0" style="194" hidden="1" customWidth="1"/>
    <col min="781" max="781" width="44.7109375" style="194" customWidth="1"/>
    <col min="782" max="782" width="39.42578125" style="194" customWidth="1"/>
    <col min="783" max="783" width="29.5703125" style="194" customWidth="1"/>
    <col min="784" max="786" width="0" style="194" hidden="1" customWidth="1"/>
    <col min="787" max="787" width="50.140625" style="194" customWidth="1"/>
    <col min="788" max="788" width="36.5703125" style="194" customWidth="1"/>
    <col min="789" max="789" width="23.7109375" style="194" customWidth="1"/>
    <col min="790" max="790" width="16.28515625" style="194" customWidth="1"/>
    <col min="791" max="791" width="19.42578125" style="194" customWidth="1"/>
    <col min="792" max="792" width="16.28515625" style="194" customWidth="1"/>
    <col min="793" max="793" width="21.85546875" style="194" customWidth="1"/>
    <col min="794" max="796" width="16.28515625" style="194" customWidth="1"/>
    <col min="797" max="797" width="21.7109375" style="194" customWidth="1"/>
    <col min="798" max="799" width="16.28515625" style="194" customWidth="1"/>
    <col min="800" max="800" width="20.85546875" style="194" customWidth="1"/>
    <col min="801" max="801" width="25.140625" style="194" customWidth="1"/>
    <col min="802" max="804" width="20" style="194" customWidth="1"/>
    <col min="805" max="806" width="0" style="194" hidden="1" customWidth="1"/>
    <col min="807" max="807" width="31" style="194" customWidth="1"/>
    <col min="808" max="808" width="42.7109375" style="194" customWidth="1"/>
    <col min="809" max="1024" width="9.140625" style="194"/>
    <col min="1025" max="1025" width="10.28515625" style="194" customWidth="1"/>
    <col min="1026" max="1026" width="46" style="194" customWidth="1"/>
    <col min="1027" max="1027" width="35.28515625" style="194" customWidth="1"/>
    <col min="1028" max="1028" width="40.42578125" style="194" customWidth="1"/>
    <col min="1029" max="1029" width="38.85546875" style="194" customWidth="1"/>
    <col min="1030" max="1030" width="34.5703125" style="194" customWidth="1"/>
    <col min="1031" max="1031" width="41" style="194" customWidth="1"/>
    <col min="1032" max="1032" width="34.140625" style="194" customWidth="1"/>
    <col min="1033" max="1033" width="36.5703125" style="194" customWidth="1"/>
    <col min="1034" max="1034" width="37.85546875" style="194" customWidth="1"/>
    <col min="1035" max="1036" width="0" style="194" hidden="1" customWidth="1"/>
    <col min="1037" max="1037" width="44.7109375" style="194" customWidth="1"/>
    <col min="1038" max="1038" width="39.42578125" style="194" customWidth="1"/>
    <col min="1039" max="1039" width="29.5703125" style="194" customWidth="1"/>
    <col min="1040" max="1042" width="0" style="194" hidden="1" customWidth="1"/>
    <col min="1043" max="1043" width="50.140625" style="194" customWidth="1"/>
    <col min="1044" max="1044" width="36.5703125" style="194" customWidth="1"/>
    <col min="1045" max="1045" width="23.7109375" style="194" customWidth="1"/>
    <col min="1046" max="1046" width="16.28515625" style="194" customWidth="1"/>
    <col min="1047" max="1047" width="19.42578125" style="194" customWidth="1"/>
    <col min="1048" max="1048" width="16.28515625" style="194" customWidth="1"/>
    <col min="1049" max="1049" width="21.85546875" style="194" customWidth="1"/>
    <col min="1050" max="1052" width="16.28515625" style="194" customWidth="1"/>
    <col min="1053" max="1053" width="21.7109375" style="194" customWidth="1"/>
    <col min="1054" max="1055" width="16.28515625" style="194" customWidth="1"/>
    <col min="1056" max="1056" width="20.85546875" style="194" customWidth="1"/>
    <col min="1057" max="1057" width="25.140625" style="194" customWidth="1"/>
    <col min="1058" max="1060" width="20" style="194" customWidth="1"/>
    <col min="1061" max="1062" width="0" style="194" hidden="1" customWidth="1"/>
    <col min="1063" max="1063" width="31" style="194" customWidth="1"/>
    <col min="1064" max="1064" width="42.7109375" style="194" customWidth="1"/>
    <col min="1065" max="1280" width="9.140625" style="194"/>
    <col min="1281" max="1281" width="10.28515625" style="194" customWidth="1"/>
    <col min="1282" max="1282" width="46" style="194" customWidth="1"/>
    <col min="1283" max="1283" width="35.28515625" style="194" customWidth="1"/>
    <col min="1284" max="1284" width="40.42578125" style="194" customWidth="1"/>
    <col min="1285" max="1285" width="38.85546875" style="194" customWidth="1"/>
    <col min="1286" max="1286" width="34.5703125" style="194" customWidth="1"/>
    <col min="1287" max="1287" width="41" style="194" customWidth="1"/>
    <col min="1288" max="1288" width="34.140625" style="194" customWidth="1"/>
    <col min="1289" max="1289" width="36.5703125" style="194" customWidth="1"/>
    <col min="1290" max="1290" width="37.85546875" style="194" customWidth="1"/>
    <col min="1291" max="1292" width="0" style="194" hidden="1" customWidth="1"/>
    <col min="1293" max="1293" width="44.7109375" style="194" customWidth="1"/>
    <col min="1294" max="1294" width="39.42578125" style="194" customWidth="1"/>
    <col min="1295" max="1295" width="29.5703125" style="194" customWidth="1"/>
    <col min="1296" max="1298" width="0" style="194" hidden="1" customWidth="1"/>
    <col min="1299" max="1299" width="50.140625" style="194" customWidth="1"/>
    <col min="1300" max="1300" width="36.5703125" style="194" customWidth="1"/>
    <col min="1301" max="1301" width="23.7109375" style="194" customWidth="1"/>
    <col min="1302" max="1302" width="16.28515625" style="194" customWidth="1"/>
    <col min="1303" max="1303" width="19.42578125" style="194" customWidth="1"/>
    <col min="1304" max="1304" width="16.28515625" style="194" customWidth="1"/>
    <col min="1305" max="1305" width="21.85546875" style="194" customWidth="1"/>
    <col min="1306" max="1308" width="16.28515625" style="194" customWidth="1"/>
    <col min="1309" max="1309" width="21.7109375" style="194" customWidth="1"/>
    <col min="1310" max="1311" width="16.28515625" style="194" customWidth="1"/>
    <col min="1312" max="1312" width="20.85546875" style="194" customWidth="1"/>
    <col min="1313" max="1313" width="25.140625" style="194" customWidth="1"/>
    <col min="1314" max="1316" width="20" style="194" customWidth="1"/>
    <col min="1317" max="1318" width="0" style="194" hidden="1" customWidth="1"/>
    <col min="1319" max="1319" width="31" style="194" customWidth="1"/>
    <col min="1320" max="1320" width="42.7109375" style="194" customWidth="1"/>
    <col min="1321" max="1536" width="9.140625" style="194"/>
    <col min="1537" max="1537" width="10.28515625" style="194" customWidth="1"/>
    <col min="1538" max="1538" width="46" style="194" customWidth="1"/>
    <col min="1539" max="1539" width="35.28515625" style="194" customWidth="1"/>
    <col min="1540" max="1540" width="40.42578125" style="194" customWidth="1"/>
    <col min="1541" max="1541" width="38.85546875" style="194" customWidth="1"/>
    <col min="1542" max="1542" width="34.5703125" style="194" customWidth="1"/>
    <col min="1543" max="1543" width="41" style="194" customWidth="1"/>
    <col min="1544" max="1544" width="34.140625" style="194" customWidth="1"/>
    <col min="1545" max="1545" width="36.5703125" style="194" customWidth="1"/>
    <col min="1546" max="1546" width="37.85546875" style="194" customWidth="1"/>
    <col min="1547" max="1548" width="0" style="194" hidden="1" customWidth="1"/>
    <col min="1549" max="1549" width="44.7109375" style="194" customWidth="1"/>
    <col min="1550" max="1550" width="39.42578125" style="194" customWidth="1"/>
    <col min="1551" max="1551" width="29.5703125" style="194" customWidth="1"/>
    <col min="1552" max="1554" width="0" style="194" hidden="1" customWidth="1"/>
    <col min="1555" max="1555" width="50.140625" style="194" customWidth="1"/>
    <col min="1556" max="1556" width="36.5703125" style="194" customWidth="1"/>
    <col min="1557" max="1557" width="23.7109375" style="194" customWidth="1"/>
    <col min="1558" max="1558" width="16.28515625" style="194" customWidth="1"/>
    <col min="1559" max="1559" width="19.42578125" style="194" customWidth="1"/>
    <col min="1560" max="1560" width="16.28515625" style="194" customWidth="1"/>
    <col min="1561" max="1561" width="21.85546875" style="194" customWidth="1"/>
    <col min="1562" max="1564" width="16.28515625" style="194" customWidth="1"/>
    <col min="1565" max="1565" width="21.7109375" style="194" customWidth="1"/>
    <col min="1566" max="1567" width="16.28515625" style="194" customWidth="1"/>
    <col min="1568" max="1568" width="20.85546875" style="194" customWidth="1"/>
    <col min="1569" max="1569" width="25.140625" style="194" customWidth="1"/>
    <col min="1570" max="1572" width="20" style="194" customWidth="1"/>
    <col min="1573" max="1574" width="0" style="194" hidden="1" customWidth="1"/>
    <col min="1575" max="1575" width="31" style="194" customWidth="1"/>
    <col min="1576" max="1576" width="42.7109375" style="194" customWidth="1"/>
    <col min="1577" max="1792" width="9.140625" style="194"/>
    <col min="1793" max="1793" width="10.28515625" style="194" customWidth="1"/>
    <col min="1794" max="1794" width="46" style="194" customWidth="1"/>
    <col min="1795" max="1795" width="35.28515625" style="194" customWidth="1"/>
    <col min="1796" max="1796" width="40.42578125" style="194" customWidth="1"/>
    <col min="1797" max="1797" width="38.85546875" style="194" customWidth="1"/>
    <col min="1798" max="1798" width="34.5703125" style="194" customWidth="1"/>
    <col min="1799" max="1799" width="41" style="194" customWidth="1"/>
    <col min="1800" max="1800" width="34.140625" style="194" customWidth="1"/>
    <col min="1801" max="1801" width="36.5703125" style="194" customWidth="1"/>
    <col min="1802" max="1802" width="37.85546875" style="194" customWidth="1"/>
    <col min="1803" max="1804" width="0" style="194" hidden="1" customWidth="1"/>
    <col min="1805" max="1805" width="44.7109375" style="194" customWidth="1"/>
    <col min="1806" max="1806" width="39.42578125" style="194" customWidth="1"/>
    <col min="1807" max="1807" width="29.5703125" style="194" customWidth="1"/>
    <col min="1808" max="1810" width="0" style="194" hidden="1" customWidth="1"/>
    <col min="1811" max="1811" width="50.140625" style="194" customWidth="1"/>
    <col min="1812" max="1812" width="36.5703125" style="194" customWidth="1"/>
    <col min="1813" max="1813" width="23.7109375" style="194" customWidth="1"/>
    <col min="1814" max="1814" width="16.28515625" style="194" customWidth="1"/>
    <col min="1815" max="1815" width="19.42578125" style="194" customWidth="1"/>
    <col min="1816" max="1816" width="16.28515625" style="194" customWidth="1"/>
    <col min="1817" max="1817" width="21.85546875" style="194" customWidth="1"/>
    <col min="1818" max="1820" width="16.28515625" style="194" customWidth="1"/>
    <col min="1821" max="1821" width="21.7109375" style="194" customWidth="1"/>
    <col min="1822" max="1823" width="16.28515625" style="194" customWidth="1"/>
    <col min="1824" max="1824" width="20.85546875" style="194" customWidth="1"/>
    <col min="1825" max="1825" width="25.140625" style="194" customWidth="1"/>
    <col min="1826" max="1828" width="20" style="194" customWidth="1"/>
    <col min="1829" max="1830" width="0" style="194" hidden="1" customWidth="1"/>
    <col min="1831" max="1831" width="31" style="194" customWidth="1"/>
    <col min="1832" max="1832" width="42.7109375" style="194" customWidth="1"/>
    <col min="1833" max="2048" width="9.140625" style="194"/>
    <col min="2049" max="2049" width="10.28515625" style="194" customWidth="1"/>
    <col min="2050" max="2050" width="46" style="194" customWidth="1"/>
    <col min="2051" max="2051" width="35.28515625" style="194" customWidth="1"/>
    <col min="2052" max="2052" width="40.42578125" style="194" customWidth="1"/>
    <col min="2053" max="2053" width="38.85546875" style="194" customWidth="1"/>
    <col min="2054" max="2054" width="34.5703125" style="194" customWidth="1"/>
    <col min="2055" max="2055" width="41" style="194" customWidth="1"/>
    <col min="2056" max="2056" width="34.140625" style="194" customWidth="1"/>
    <col min="2057" max="2057" width="36.5703125" style="194" customWidth="1"/>
    <col min="2058" max="2058" width="37.85546875" style="194" customWidth="1"/>
    <col min="2059" max="2060" width="0" style="194" hidden="1" customWidth="1"/>
    <col min="2061" max="2061" width="44.7109375" style="194" customWidth="1"/>
    <col min="2062" max="2062" width="39.42578125" style="194" customWidth="1"/>
    <col min="2063" max="2063" width="29.5703125" style="194" customWidth="1"/>
    <col min="2064" max="2066" width="0" style="194" hidden="1" customWidth="1"/>
    <col min="2067" max="2067" width="50.140625" style="194" customWidth="1"/>
    <col min="2068" max="2068" width="36.5703125" style="194" customWidth="1"/>
    <col min="2069" max="2069" width="23.7109375" style="194" customWidth="1"/>
    <col min="2070" max="2070" width="16.28515625" style="194" customWidth="1"/>
    <col min="2071" max="2071" width="19.42578125" style="194" customWidth="1"/>
    <col min="2072" max="2072" width="16.28515625" style="194" customWidth="1"/>
    <col min="2073" max="2073" width="21.85546875" style="194" customWidth="1"/>
    <col min="2074" max="2076" width="16.28515625" style="194" customWidth="1"/>
    <col min="2077" max="2077" width="21.7109375" style="194" customWidth="1"/>
    <col min="2078" max="2079" width="16.28515625" style="194" customWidth="1"/>
    <col min="2080" max="2080" width="20.85546875" style="194" customWidth="1"/>
    <col min="2081" max="2081" width="25.140625" style="194" customWidth="1"/>
    <col min="2082" max="2084" width="20" style="194" customWidth="1"/>
    <col min="2085" max="2086" width="0" style="194" hidden="1" customWidth="1"/>
    <col min="2087" max="2087" width="31" style="194" customWidth="1"/>
    <col min="2088" max="2088" width="42.7109375" style="194" customWidth="1"/>
    <col min="2089" max="2304" width="9.140625" style="194"/>
    <col min="2305" max="2305" width="10.28515625" style="194" customWidth="1"/>
    <col min="2306" max="2306" width="46" style="194" customWidth="1"/>
    <col min="2307" max="2307" width="35.28515625" style="194" customWidth="1"/>
    <col min="2308" max="2308" width="40.42578125" style="194" customWidth="1"/>
    <col min="2309" max="2309" width="38.85546875" style="194" customWidth="1"/>
    <col min="2310" max="2310" width="34.5703125" style="194" customWidth="1"/>
    <col min="2311" max="2311" width="41" style="194" customWidth="1"/>
    <col min="2312" max="2312" width="34.140625" style="194" customWidth="1"/>
    <col min="2313" max="2313" width="36.5703125" style="194" customWidth="1"/>
    <col min="2314" max="2314" width="37.85546875" style="194" customWidth="1"/>
    <col min="2315" max="2316" width="0" style="194" hidden="1" customWidth="1"/>
    <col min="2317" max="2317" width="44.7109375" style="194" customWidth="1"/>
    <col min="2318" max="2318" width="39.42578125" style="194" customWidth="1"/>
    <col min="2319" max="2319" width="29.5703125" style="194" customWidth="1"/>
    <col min="2320" max="2322" width="0" style="194" hidden="1" customWidth="1"/>
    <col min="2323" max="2323" width="50.140625" style="194" customWidth="1"/>
    <col min="2324" max="2324" width="36.5703125" style="194" customWidth="1"/>
    <col min="2325" max="2325" width="23.7109375" style="194" customWidth="1"/>
    <col min="2326" max="2326" width="16.28515625" style="194" customWidth="1"/>
    <col min="2327" max="2327" width="19.42578125" style="194" customWidth="1"/>
    <col min="2328" max="2328" width="16.28515625" style="194" customWidth="1"/>
    <col min="2329" max="2329" width="21.85546875" style="194" customWidth="1"/>
    <col min="2330" max="2332" width="16.28515625" style="194" customWidth="1"/>
    <col min="2333" max="2333" width="21.7109375" style="194" customWidth="1"/>
    <col min="2334" max="2335" width="16.28515625" style="194" customWidth="1"/>
    <col min="2336" max="2336" width="20.85546875" style="194" customWidth="1"/>
    <col min="2337" max="2337" width="25.140625" style="194" customWidth="1"/>
    <col min="2338" max="2340" width="20" style="194" customWidth="1"/>
    <col min="2341" max="2342" width="0" style="194" hidden="1" customWidth="1"/>
    <col min="2343" max="2343" width="31" style="194" customWidth="1"/>
    <col min="2344" max="2344" width="42.7109375" style="194" customWidth="1"/>
    <col min="2345" max="2560" width="9.140625" style="194"/>
    <col min="2561" max="2561" width="10.28515625" style="194" customWidth="1"/>
    <col min="2562" max="2562" width="46" style="194" customWidth="1"/>
    <col min="2563" max="2563" width="35.28515625" style="194" customWidth="1"/>
    <col min="2564" max="2564" width="40.42578125" style="194" customWidth="1"/>
    <col min="2565" max="2565" width="38.85546875" style="194" customWidth="1"/>
    <col min="2566" max="2566" width="34.5703125" style="194" customWidth="1"/>
    <col min="2567" max="2567" width="41" style="194" customWidth="1"/>
    <col min="2568" max="2568" width="34.140625" style="194" customWidth="1"/>
    <col min="2569" max="2569" width="36.5703125" style="194" customWidth="1"/>
    <col min="2570" max="2570" width="37.85546875" style="194" customWidth="1"/>
    <col min="2571" max="2572" width="0" style="194" hidden="1" customWidth="1"/>
    <col min="2573" max="2573" width="44.7109375" style="194" customWidth="1"/>
    <col min="2574" max="2574" width="39.42578125" style="194" customWidth="1"/>
    <col min="2575" max="2575" width="29.5703125" style="194" customWidth="1"/>
    <col min="2576" max="2578" width="0" style="194" hidden="1" customWidth="1"/>
    <col min="2579" max="2579" width="50.140625" style="194" customWidth="1"/>
    <col min="2580" max="2580" width="36.5703125" style="194" customWidth="1"/>
    <col min="2581" max="2581" width="23.7109375" style="194" customWidth="1"/>
    <col min="2582" max="2582" width="16.28515625" style="194" customWidth="1"/>
    <col min="2583" max="2583" width="19.42578125" style="194" customWidth="1"/>
    <col min="2584" max="2584" width="16.28515625" style="194" customWidth="1"/>
    <col min="2585" max="2585" width="21.85546875" style="194" customWidth="1"/>
    <col min="2586" max="2588" width="16.28515625" style="194" customWidth="1"/>
    <col min="2589" max="2589" width="21.7109375" style="194" customWidth="1"/>
    <col min="2590" max="2591" width="16.28515625" style="194" customWidth="1"/>
    <col min="2592" max="2592" width="20.85546875" style="194" customWidth="1"/>
    <col min="2593" max="2593" width="25.140625" style="194" customWidth="1"/>
    <col min="2594" max="2596" width="20" style="194" customWidth="1"/>
    <col min="2597" max="2598" width="0" style="194" hidden="1" customWidth="1"/>
    <col min="2599" max="2599" width="31" style="194" customWidth="1"/>
    <col min="2600" max="2600" width="42.7109375" style="194" customWidth="1"/>
    <col min="2601" max="2816" width="9.140625" style="194"/>
    <col min="2817" max="2817" width="10.28515625" style="194" customWidth="1"/>
    <col min="2818" max="2818" width="46" style="194" customWidth="1"/>
    <col min="2819" max="2819" width="35.28515625" style="194" customWidth="1"/>
    <col min="2820" max="2820" width="40.42578125" style="194" customWidth="1"/>
    <col min="2821" max="2821" width="38.85546875" style="194" customWidth="1"/>
    <col min="2822" max="2822" width="34.5703125" style="194" customWidth="1"/>
    <col min="2823" max="2823" width="41" style="194" customWidth="1"/>
    <col min="2824" max="2824" width="34.140625" style="194" customWidth="1"/>
    <col min="2825" max="2825" width="36.5703125" style="194" customWidth="1"/>
    <col min="2826" max="2826" width="37.85546875" style="194" customWidth="1"/>
    <col min="2827" max="2828" width="0" style="194" hidden="1" customWidth="1"/>
    <col min="2829" max="2829" width="44.7109375" style="194" customWidth="1"/>
    <col min="2830" max="2830" width="39.42578125" style="194" customWidth="1"/>
    <col min="2831" max="2831" width="29.5703125" style="194" customWidth="1"/>
    <col min="2832" max="2834" width="0" style="194" hidden="1" customWidth="1"/>
    <col min="2835" max="2835" width="50.140625" style="194" customWidth="1"/>
    <col min="2836" max="2836" width="36.5703125" style="194" customWidth="1"/>
    <col min="2837" max="2837" width="23.7109375" style="194" customWidth="1"/>
    <col min="2838" max="2838" width="16.28515625" style="194" customWidth="1"/>
    <col min="2839" max="2839" width="19.42578125" style="194" customWidth="1"/>
    <col min="2840" max="2840" width="16.28515625" style="194" customWidth="1"/>
    <col min="2841" max="2841" width="21.85546875" style="194" customWidth="1"/>
    <col min="2842" max="2844" width="16.28515625" style="194" customWidth="1"/>
    <col min="2845" max="2845" width="21.7109375" style="194" customWidth="1"/>
    <col min="2846" max="2847" width="16.28515625" style="194" customWidth="1"/>
    <col min="2848" max="2848" width="20.85546875" style="194" customWidth="1"/>
    <col min="2849" max="2849" width="25.140625" style="194" customWidth="1"/>
    <col min="2850" max="2852" width="20" style="194" customWidth="1"/>
    <col min="2853" max="2854" width="0" style="194" hidden="1" customWidth="1"/>
    <col min="2855" max="2855" width="31" style="194" customWidth="1"/>
    <col min="2856" max="2856" width="42.7109375" style="194" customWidth="1"/>
    <col min="2857" max="3072" width="9.140625" style="194"/>
    <col min="3073" max="3073" width="10.28515625" style="194" customWidth="1"/>
    <col min="3074" max="3074" width="46" style="194" customWidth="1"/>
    <col min="3075" max="3075" width="35.28515625" style="194" customWidth="1"/>
    <col min="3076" max="3076" width="40.42578125" style="194" customWidth="1"/>
    <col min="3077" max="3077" width="38.85546875" style="194" customWidth="1"/>
    <col min="3078" max="3078" width="34.5703125" style="194" customWidth="1"/>
    <col min="3079" max="3079" width="41" style="194" customWidth="1"/>
    <col min="3080" max="3080" width="34.140625" style="194" customWidth="1"/>
    <col min="3081" max="3081" width="36.5703125" style="194" customWidth="1"/>
    <col min="3082" max="3082" width="37.85546875" style="194" customWidth="1"/>
    <col min="3083" max="3084" width="0" style="194" hidden="1" customWidth="1"/>
    <col min="3085" max="3085" width="44.7109375" style="194" customWidth="1"/>
    <col min="3086" max="3086" width="39.42578125" style="194" customWidth="1"/>
    <col min="3087" max="3087" width="29.5703125" style="194" customWidth="1"/>
    <col min="3088" max="3090" width="0" style="194" hidden="1" customWidth="1"/>
    <col min="3091" max="3091" width="50.140625" style="194" customWidth="1"/>
    <col min="3092" max="3092" width="36.5703125" style="194" customWidth="1"/>
    <col min="3093" max="3093" width="23.7109375" style="194" customWidth="1"/>
    <col min="3094" max="3094" width="16.28515625" style="194" customWidth="1"/>
    <col min="3095" max="3095" width="19.42578125" style="194" customWidth="1"/>
    <col min="3096" max="3096" width="16.28515625" style="194" customWidth="1"/>
    <col min="3097" max="3097" width="21.85546875" style="194" customWidth="1"/>
    <col min="3098" max="3100" width="16.28515625" style="194" customWidth="1"/>
    <col min="3101" max="3101" width="21.7109375" style="194" customWidth="1"/>
    <col min="3102" max="3103" width="16.28515625" style="194" customWidth="1"/>
    <col min="3104" max="3104" width="20.85546875" style="194" customWidth="1"/>
    <col min="3105" max="3105" width="25.140625" style="194" customWidth="1"/>
    <col min="3106" max="3108" width="20" style="194" customWidth="1"/>
    <col min="3109" max="3110" width="0" style="194" hidden="1" customWidth="1"/>
    <col min="3111" max="3111" width="31" style="194" customWidth="1"/>
    <col min="3112" max="3112" width="42.7109375" style="194" customWidth="1"/>
    <col min="3113" max="3328" width="9.140625" style="194"/>
    <col min="3329" max="3329" width="10.28515625" style="194" customWidth="1"/>
    <col min="3330" max="3330" width="46" style="194" customWidth="1"/>
    <col min="3331" max="3331" width="35.28515625" style="194" customWidth="1"/>
    <col min="3332" max="3332" width="40.42578125" style="194" customWidth="1"/>
    <col min="3333" max="3333" width="38.85546875" style="194" customWidth="1"/>
    <col min="3334" max="3334" width="34.5703125" style="194" customWidth="1"/>
    <col min="3335" max="3335" width="41" style="194" customWidth="1"/>
    <col min="3336" max="3336" width="34.140625" style="194" customWidth="1"/>
    <col min="3337" max="3337" width="36.5703125" style="194" customWidth="1"/>
    <col min="3338" max="3338" width="37.85546875" style="194" customWidth="1"/>
    <col min="3339" max="3340" width="0" style="194" hidden="1" customWidth="1"/>
    <col min="3341" max="3341" width="44.7109375" style="194" customWidth="1"/>
    <col min="3342" max="3342" width="39.42578125" style="194" customWidth="1"/>
    <col min="3343" max="3343" width="29.5703125" style="194" customWidth="1"/>
    <col min="3344" max="3346" width="0" style="194" hidden="1" customWidth="1"/>
    <col min="3347" max="3347" width="50.140625" style="194" customWidth="1"/>
    <col min="3348" max="3348" width="36.5703125" style="194" customWidth="1"/>
    <col min="3349" max="3349" width="23.7109375" style="194" customWidth="1"/>
    <col min="3350" max="3350" width="16.28515625" style="194" customWidth="1"/>
    <col min="3351" max="3351" width="19.42578125" style="194" customWidth="1"/>
    <col min="3352" max="3352" width="16.28515625" style="194" customWidth="1"/>
    <col min="3353" max="3353" width="21.85546875" style="194" customWidth="1"/>
    <col min="3354" max="3356" width="16.28515625" style="194" customWidth="1"/>
    <col min="3357" max="3357" width="21.7109375" style="194" customWidth="1"/>
    <col min="3358" max="3359" width="16.28515625" style="194" customWidth="1"/>
    <col min="3360" max="3360" width="20.85546875" style="194" customWidth="1"/>
    <col min="3361" max="3361" width="25.140625" style="194" customWidth="1"/>
    <col min="3362" max="3364" width="20" style="194" customWidth="1"/>
    <col min="3365" max="3366" width="0" style="194" hidden="1" customWidth="1"/>
    <col min="3367" max="3367" width="31" style="194" customWidth="1"/>
    <col min="3368" max="3368" width="42.7109375" style="194" customWidth="1"/>
    <col min="3369" max="3584" width="9.140625" style="194"/>
    <col min="3585" max="3585" width="10.28515625" style="194" customWidth="1"/>
    <col min="3586" max="3586" width="46" style="194" customWidth="1"/>
    <col min="3587" max="3587" width="35.28515625" style="194" customWidth="1"/>
    <col min="3588" max="3588" width="40.42578125" style="194" customWidth="1"/>
    <col min="3589" max="3589" width="38.85546875" style="194" customWidth="1"/>
    <col min="3590" max="3590" width="34.5703125" style="194" customWidth="1"/>
    <col min="3591" max="3591" width="41" style="194" customWidth="1"/>
    <col min="3592" max="3592" width="34.140625" style="194" customWidth="1"/>
    <col min="3593" max="3593" width="36.5703125" style="194" customWidth="1"/>
    <col min="3594" max="3594" width="37.85546875" style="194" customWidth="1"/>
    <col min="3595" max="3596" width="0" style="194" hidden="1" customWidth="1"/>
    <col min="3597" max="3597" width="44.7109375" style="194" customWidth="1"/>
    <col min="3598" max="3598" width="39.42578125" style="194" customWidth="1"/>
    <col min="3599" max="3599" width="29.5703125" style="194" customWidth="1"/>
    <col min="3600" max="3602" width="0" style="194" hidden="1" customWidth="1"/>
    <col min="3603" max="3603" width="50.140625" style="194" customWidth="1"/>
    <col min="3604" max="3604" width="36.5703125" style="194" customWidth="1"/>
    <col min="3605" max="3605" width="23.7109375" style="194" customWidth="1"/>
    <col min="3606" max="3606" width="16.28515625" style="194" customWidth="1"/>
    <col min="3607" max="3607" width="19.42578125" style="194" customWidth="1"/>
    <col min="3608" max="3608" width="16.28515625" style="194" customWidth="1"/>
    <col min="3609" max="3609" width="21.85546875" style="194" customWidth="1"/>
    <col min="3610" max="3612" width="16.28515625" style="194" customWidth="1"/>
    <col min="3613" max="3613" width="21.7109375" style="194" customWidth="1"/>
    <col min="3614" max="3615" width="16.28515625" style="194" customWidth="1"/>
    <col min="3616" max="3616" width="20.85546875" style="194" customWidth="1"/>
    <col min="3617" max="3617" width="25.140625" style="194" customWidth="1"/>
    <col min="3618" max="3620" width="20" style="194" customWidth="1"/>
    <col min="3621" max="3622" width="0" style="194" hidden="1" customWidth="1"/>
    <col min="3623" max="3623" width="31" style="194" customWidth="1"/>
    <col min="3624" max="3624" width="42.7109375" style="194" customWidth="1"/>
    <col min="3625" max="3840" width="9.140625" style="194"/>
    <col min="3841" max="3841" width="10.28515625" style="194" customWidth="1"/>
    <col min="3842" max="3842" width="46" style="194" customWidth="1"/>
    <col min="3843" max="3843" width="35.28515625" style="194" customWidth="1"/>
    <col min="3844" max="3844" width="40.42578125" style="194" customWidth="1"/>
    <col min="3845" max="3845" width="38.85546875" style="194" customWidth="1"/>
    <col min="3846" max="3846" width="34.5703125" style="194" customWidth="1"/>
    <col min="3847" max="3847" width="41" style="194" customWidth="1"/>
    <col min="3848" max="3848" width="34.140625" style="194" customWidth="1"/>
    <col min="3849" max="3849" width="36.5703125" style="194" customWidth="1"/>
    <col min="3850" max="3850" width="37.85546875" style="194" customWidth="1"/>
    <col min="3851" max="3852" width="0" style="194" hidden="1" customWidth="1"/>
    <col min="3853" max="3853" width="44.7109375" style="194" customWidth="1"/>
    <col min="3854" max="3854" width="39.42578125" style="194" customWidth="1"/>
    <col min="3855" max="3855" width="29.5703125" style="194" customWidth="1"/>
    <col min="3856" max="3858" width="0" style="194" hidden="1" customWidth="1"/>
    <col min="3859" max="3859" width="50.140625" style="194" customWidth="1"/>
    <col min="3860" max="3860" width="36.5703125" style="194" customWidth="1"/>
    <col min="3861" max="3861" width="23.7109375" style="194" customWidth="1"/>
    <col min="3862" max="3862" width="16.28515625" style="194" customWidth="1"/>
    <col min="3863" max="3863" width="19.42578125" style="194" customWidth="1"/>
    <col min="3864" max="3864" width="16.28515625" style="194" customWidth="1"/>
    <col min="3865" max="3865" width="21.85546875" style="194" customWidth="1"/>
    <col min="3866" max="3868" width="16.28515625" style="194" customWidth="1"/>
    <col min="3869" max="3869" width="21.7109375" style="194" customWidth="1"/>
    <col min="3870" max="3871" width="16.28515625" style="194" customWidth="1"/>
    <col min="3872" max="3872" width="20.85546875" style="194" customWidth="1"/>
    <col min="3873" max="3873" width="25.140625" style="194" customWidth="1"/>
    <col min="3874" max="3876" width="20" style="194" customWidth="1"/>
    <col min="3877" max="3878" width="0" style="194" hidden="1" customWidth="1"/>
    <col min="3879" max="3879" width="31" style="194" customWidth="1"/>
    <col min="3880" max="3880" width="42.7109375" style="194" customWidth="1"/>
    <col min="3881" max="4096" width="9.140625" style="194"/>
    <col min="4097" max="4097" width="10.28515625" style="194" customWidth="1"/>
    <col min="4098" max="4098" width="46" style="194" customWidth="1"/>
    <col min="4099" max="4099" width="35.28515625" style="194" customWidth="1"/>
    <col min="4100" max="4100" width="40.42578125" style="194" customWidth="1"/>
    <col min="4101" max="4101" width="38.85546875" style="194" customWidth="1"/>
    <col min="4102" max="4102" width="34.5703125" style="194" customWidth="1"/>
    <col min="4103" max="4103" width="41" style="194" customWidth="1"/>
    <col min="4104" max="4104" width="34.140625" style="194" customWidth="1"/>
    <col min="4105" max="4105" width="36.5703125" style="194" customWidth="1"/>
    <col min="4106" max="4106" width="37.85546875" style="194" customWidth="1"/>
    <col min="4107" max="4108" width="0" style="194" hidden="1" customWidth="1"/>
    <col min="4109" max="4109" width="44.7109375" style="194" customWidth="1"/>
    <col min="4110" max="4110" width="39.42578125" style="194" customWidth="1"/>
    <col min="4111" max="4111" width="29.5703125" style="194" customWidth="1"/>
    <col min="4112" max="4114" width="0" style="194" hidden="1" customWidth="1"/>
    <col min="4115" max="4115" width="50.140625" style="194" customWidth="1"/>
    <col min="4116" max="4116" width="36.5703125" style="194" customWidth="1"/>
    <col min="4117" max="4117" width="23.7109375" style="194" customWidth="1"/>
    <col min="4118" max="4118" width="16.28515625" style="194" customWidth="1"/>
    <col min="4119" max="4119" width="19.42578125" style="194" customWidth="1"/>
    <col min="4120" max="4120" width="16.28515625" style="194" customWidth="1"/>
    <col min="4121" max="4121" width="21.85546875" style="194" customWidth="1"/>
    <col min="4122" max="4124" width="16.28515625" style="194" customWidth="1"/>
    <col min="4125" max="4125" width="21.7109375" style="194" customWidth="1"/>
    <col min="4126" max="4127" width="16.28515625" style="194" customWidth="1"/>
    <col min="4128" max="4128" width="20.85546875" style="194" customWidth="1"/>
    <col min="4129" max="4129" width="25.140625" style="194" customWidth="1"/>
    <col min="4130" max="4132" width="20" style="194" customWidth="1"/>
    <col min="4133" max="4134" width="0" style="194" hidden="1" customWidth="1"/>
    <col min="4135" max="4135" width="31" style="194" customWidth="1"/>
    <col min="4136" max="4136" width="42.7109375" style="194" customWidth="1"/>
    <col min="4137" max="4352" width="9.140625" style="194"/>
    <col min="4353" max="4353" width="10.28515625" style="194" customWidth="1"/>
    <col min="4354" max="4354" width="46" style="194" customWidth="1"/>
    <col min="4355" max="4355" width="35.28515625" style="194" customWidth="1"/>
    <col min="4356" max="4356" width="40.42578125" style="194" customWidth="1"/>
    <col min="4357" max="4357" width="38.85546875" style="194" customWidth="1"/>
    <col min="4358" max="4358" width="34.5703125" style="194" customWidth="1"/>
    <col min="4359" max="4359" width="41" style="194" customWidth="1"/>
    <col min="4360" max="4360" width="34.140625" style="194" customWidth="1"/>
    <col min="4361" max="4361" width="36.5703125" style="194" customWidth="1"/>
    <col min="4362" max="4362" width="37.85546875" style="194" customWidth="1"/>
    <col min="4363" max="4364" width="0" style="194" hidden="1" customWidth="1"/>
    <col min="4365" max="4365" width="44.7109375" style="194" customWidth="1"/>
    <col min="4366" max="4366" width="39.42578125" style="194" customWidth="1"/>
    <col min="4367" max="4367" width="29.5703125" style="194" customWidth="1"/>
    <col min="4368" max="4370" width="0" style="194" hidden="1" customWidth="1"/>
    <col min="4371" max="4371" width="50.140625" style="194" customWidth="1"/>
    <col min="4372" max="4372" width="36.5703125" style="194" customWidth="1"/>
    <col min="4373" max="4373" width="23.7109375" style="194" customWidth="1"/>
    <col min="4374" max="4374" width="16.28515625" style="194" customWidth="1"/>
    <col min="4375" max="4375" width="19.42578125" style="194" customWidth="1"/>
    <col min="4376" max="4376" width="16.28515625" style="194" customWidth="1"/>
    <col min="4377" max="4377" width="21.85546875" style="194" customWidth="1"/>
    <col min="4378" max="4380" width="16.28515625" style="194" customWidth="1"/>
    <col min="4381" max="4381" width="21.7109375" style="194" customWidth="1"/>
    <col min="4382" max="4383" width="16.28515625" style="194" customWidth="1"/>
    <col min="4384" max="4384" width="20.85546875" style="194" customWidth="1"/>
    <col min="4385" max="4385" width="25.140625" style="194" customWidth="1"/>
    <col min="4386" max="4388" width="20" style="194" customWidth="1"/>
    <col min="4389" max="4390" width="0" style="194" hidden="1" customWidth="1"/>
    <col min="4391" max="4391" width="31" style="194" customWidth="1"/>
    <col min="4392" max="4392" width="42.7109375" style="194" customWidth="1"/>
    <col min="4393" max="4608" width="9.140625" style="194"/>
    <col min="4609" max="4609" width="10.28515625" style="194" customWidth="1"/>
    <col min="4610" max="4610" width="46" style="194" customWidth="1"/>
    <col min="4611" max="4611" width="35.28515625" style="194" customWidth="1"/>
    <col min="4612" max="4612" width="40.42578125" style="194" customWidth="1"/>
    <col min="4613" max="4613" width="38.85546875" style="194" customWidth="1"/>
    <col min="4614" max="4614" width="34.5703125" style="194" customWidth="1"/>
    <col min="4615" max="4615" width="41" style="194" customWidth="1"/>
    <col min="4616" max="4616" width="34.140625" style="194" customWidth="1"/>
    <col min="4617" max="4617" width="36.5703125" style="194" customWidth="1"/>
    <col min="4618" max="4618" width="37.85546875" style="194" customWidth="1"/>
    <col min="4619" max="4620" width="0" style="194" hidden="1" customWidth="1"/>
    <col min="4621" max="4621" width="44.7109375" style="194" customWidth="1"/>
    <col min="4622" max="4622" width="39.42578125" style="194" customWidth="1"/>
    <col min="4623" max="4623" width="29.5703125" style="194" customWidth="1"/>
    <col min="4624" max="4626" width="0" style="194" hidden="1" customWidth="1"/>
    <col min="4627" max="4627" width="50.140625" style="194" customWidth="1"/>
    <col min="4628" max="4628" width="36.5703125" style="194" customWidth="1"/>
    <col min="4629" max="4629" width="23.7109375" style="194" customWidth="1"/>
    <col min="4630" max="4630" width="16.28515625" style="194" customWidth="1"/>
    <col min="4631" max="4631" width="19.42578125" style="194" customWidth="1"/>
    <col min="4632" max="4632" width="16.28515625" style="194" customWidth="1"/>
    <col min="4633" max="4633" width="21.85546875" style="194" customWidth="1"/>
    <col min="4634" max="4636" width="16.28515625" style="194" customWidth="1"/>
    <col min="4637" max="4637" width="21.7109375" style="194" customWidth="1"/>
    <col min="4638" max="4639" width="16.28515625" style="194" customWidth="1"/>
    <col min="4640" max="4640" width="20.85546875" style="194" customWidth="1"/>
    <col min="4641" max="4641" width="25.140625" style="194" customWidth="1"/>
    <col min="4642" max="4644" width="20" style="194" customWidth="1"/>
    <col min="4645" max="4646" width="0" style="194" hidden="1" customWidth="1"/>
    <col min="4647" max="4647" width="31" style="194" customWidth="1"/>
    <col min="4648" max="4648" width="42.7109375" style="194" customWidth="1"/>
    <col min="4649" max="4864" width="9.140625" style="194"/>
    <col min="4865" max="4865" width="10.28515625" style="194" customWidth="1"/>
    <col min="4866" max="4866" width="46" style="194" customWidth="1"/>
    <col min="4867" max="4867" width="35.28515625" style="194" customWidth="1"/>
    <col min="4868" max="4868" width="40.42578125" style="194" customWidth="1"/>
    <col min="4869" max="4869" width="38.85546875" style="194" customWidth="1"/>
    <col min="4870" max="4870" width="34.5703125" style="194" customWidth="1"/>
    <col min="4871" max="4871" width="41" style="194" customWidth="1"/>
    <col min="4872" max="4872" width="34.140625" style="194" customWidth="1"/>
    <col min="4873" max="4873" width="36.5703125" style="194" customWidth="1"/>
    <col min="4874" max="4874" width="37.85546875" style="194" customWidth="1"/>
    <col min="4875" max="4876" width="0" style="194" hidden="1" customWidth="1"/>
    <col min="4877" max="4877" width="44.7109375" style="194" customWidth="1"/>
    <col min="4878" max="4878" width="39.42578125" style="194" customWidth="1"/>
    <col min="4879" max="4879" width="29.5703125" style="194" customWidth="1"/>
    <col min="4880" max="4882" width="0" style="194" hidden="1" customWidth="1"/>
    <col min="4883" max="4883" width="50.140625" style="194" customWidth="1"/>
    <col min="4884" max="4884" width="36.5703125" style="194" customWidth="1"/>
    <col min="4885" max="4885" width="23.7109375" style="194" customWidth="1"/>
    <col min="4886" max="4886" width="16.28515625" style="194" customWidth="1"/>
    <col min="4887" max="4887" width="19.42578125" style="194" customWidth="1"/>
    <col min="4888" max="4888" width="16.28515625" style="194" customWidth="1"/>
    <col min="4889" max="4889" width="21.85546875" style="194" customWidth="1"/>
    <col min="4890" max="4892" width="16.28515625" style="194" customWidth="1"/>
    <col min="4893" max="4893" width="21.7109375" style="194" customWidth="1"/>
    <col min="4894" max="4895" width="16.28515625" style="194" customWidth="1"/>
    <col min="4896" max="4896" width="20.85546875" style="194" customWidth="1"/>
    <col min="4897" max="4897" width="25.140625" style="194" customWidth="1"/>
    <col min="4898" max="4900" width="20" style="194" customWidth="1"/>
    <col min="4901" max="4902" width="0" style="194" hidden="1" customWidth="1"/>
    <col min="4903" max="4903" width="31" style="194" customWidth="1"/>
    <col min="4904" max="4904" width="42.7109375" style="194" customWidth="1"/>
    <col min="4905" max="5120" width="9.140625" style="194"/>
    <col min="5121" max="5121" width="10.28515625" style="194" customWidth="1"/>
    <col min="5122" max="5122" width="46" style="194" customWidth="1"/>
    <col min="5123" max="5123" width="35.28515625" style="194" customWidth="1"/>
    <col min="5124" max="5124" width="40.42578125" style="194" customWidth="1"/>
    <col min="5125" max="5125" width="38.85546875" style="194" customWidth="1"/>
    <col min="5126" max="5126" width="34.5703125" style="194" customWidth="1"/>
    <col min="5127" max="5127" width="41" style="194" customWidth="1"/>
    <col min="5128" max="5128" width="34.140625" style="194" customWidth="1"/>
    <col min="5129" max="5129" width="36.5703125" style="194" customWidth="1"/>
    <col min="5130" max="5130" width="37.85546875" style="194" customWidth="1"/>
    <col min="5131" max="5132" width="0" style="194" hidden="1" customWidth="1"/>
    <col min="5133" max="5133" width="44.7109375" style="194" customWidth="1"/>
    <col min="5134" max="5134" width="39.42578125" style="194" customWidth="1"/>
    <col min="5135" max="5135" width="29.5703125" style="194" customWidth="1"/>
    <col min="5136" max="5138" width="0" style="194" hidden="1" customWidth="1"/>
    <col min="5139" max="5139" width="50.140625" style="194" customWidth="1"/>
    <col min="5140" max="5140" width="36.5703125" style="194" customWidth="1"/>
    <col min="5141" max="5141" width="23.7109375" style="194" customWidth="1"/>
    <col min="5142" max="5142" width="16.28515625" style="194" customWidth="1"/>
    <col min="5143" max="5143" width="19.42578125" style="194" customWidth="1"/>
    <col min="5144" max="5144" width="16.28515625" style="194" customWidth="1"/>
    <col min="5145" max="5145" width="21.85546875" style="194" customWidth="1"/>
    <col min="5146" max="5148" width="16.28515625" style="194" customWidth="1"/>
    <col min="5149" max="5149" width="21.7109375" style="194" customWidth="1"/>
    <col min="5150" max="5151" width="16.28515625" style="194" customWidth="1"/>
    <col min="5152" max="5152" width="20.85546875" style="194" customWidth="1"/>
    <col min="5153" max="5153" width="25.140625" style="194" customWidth="1"/>
    <col min="5154" max="5156" width="20" style="194" customWidth="1"/>
    <col min="5157" max="5158" width="0" style="194" hidden="1" customWidth="1"/>
    <col min="5159" max="5159" width="31" style="194" customWidth="1"/>
    <col min="5160" max="5160" width="42.7109375" style="194" customWidth="1"/>
    <col min="5161" max="5376" width="9.140625" style="194"/>
    <col min="5377" max="5377" width="10.28515625" style="194" customWidth="1"/>
    <col min="5378" max="5378" width="46" style="194" customWidth="1"/>
    <col min="5379" max="5379" width="35.28515625" style="194" customWidth="1"/>
    <col min="5380" max="5380" width="40.42578125" style="194" customWidth="1"/>
    <col min="5381" max="5381" width="38.85546875" style="194" customWidth="1"/>
    <col min="5382" max="5382" width="34.5703125" style="194" customWidth="1"/>
    <col min="5383" max="5383" width="41" style="194" customWidth="1"/>
    <col min="5384" max="5384" width="34.140625" style="194" customWidth="1"/>
    <col min="5385" max="5385" width="36.5703125" style="194" customWidth="1"/>
    <col min="5386" max="5386" width="37.85546875" style="194" customWidth="1"/>
    <col min="5387" max="5388" width="0" style="194" hidden="1" customWidth="1"/>
    <col min="5389" max="5389" width="44.7109375" style="194" customWidth="1"/>
    <col min="5390" max="5390" width="39.42578125" style="194" customWidth="1"/>
    <col min="5391" max="5391" width="29.5703125" style="194" customWidth="1"/>
    <col min="5392" max="5394" width="0" style="194" hidden="1" customWidth="1"/>
    <col min="5395" max="5395" width="50.140625" style="194" customWidth="1"/>
    <col min="5396" max="5396" width="36.5703125" style="194" customWidth="1"/>
    <col min="5397" max="5397" width="23.7109375" style="194" customWidth="1"/>
    <col min="5398" max="5398" width="16.28515625" style="194" customWidth="1"/>
    <col min="5399" max="5399" width="19.42578125" style="194" customWidth="1"/>
    <col min="5400" max="5400" width="16.28515625" style="194" customWidth="1"/>
    <col min="5401" max="5401" width="21.85546875" style="194" customWidth="1"/>
    <col min="5402" max="5404" width="16.28515625" style="194" customWidth="1"/>
    <col min="5405" max="5405" width="21.7109375" style="194" customWidth="1"/>
    <col min="5406" max="5407" width="16.28515625" style="194" customWidth="1"/>
    <col min="5408" max="5408" width="20.85546875" style="194" customWidth="1"/>
    <col min="5409" max="5409" width="25.140625" style="194" customWidth="1"/>
    <col min="5410" max="5412" width="20" style="194" customWidth="1"/>
    <col min="5413" max="5414" width="0" style="194" hidden="1" customWidth="1"/>
    <col min="5415" max="5415" width="31" style="194" customWidth="1"/>
    <col min="5416" max="5416" width="42.7109375" style="194" customWidth="1"/>
    <col min="5417" max="5632" width="9.140625" style="194"/>
    <col min="5633" max="5633" width="10.28515625" style="194" customWidth="1"/>
    <col min="5634" max="5634" width="46" style="194" customWidth="1"/>
    <col min="5635" max="5635" width="35.28515625" style="194" customWidth="1"/>
    <col min="5636" max="5636" width="40.42578125" style="194" customWidth="1"/>
    <col min="5637" max="5637" width="38.85546875" style="194" customWidth="1"/>
    <col min="5638" max="5638" width="34.5703125" style="194" customWidth="1"/>
    <col min="5639" max="5639" width="41" style="194" customWidth="1"/>
    <col min="5640" max="5640" width="34.140625" style="194" customWidth="1"/>
    <col min="5641" max="5641" width="36.5703125" style="194" customWidth="1"/>
    <col min="5642" max="5642" width="37.85546875" style="194" customWidth="1"/>
    <col min="5643" max="5644" width="0" style="194" hidden="1" customWidth="1"/>
    <col min="5645" max="5645" width="44.7109375" style="194" customWidth="1"/>
    <col min="5646" max="5646" width="39.42578125" style="194" customWidth="1"/>
    <col min="5647" max="5647" width="29.5703125" style="194" customWidth="1"/>
    <col min="5648" max="5650" width="0" style="194" hidden="1" customWidth="1"/>
    <col min="5651" max="5651" width="50.140625" style="194" customWidth="1"/>
    <col min="5652" max="5652" width="36.5703125" style="194" customWidth="1"/>
    <col min="5653" max="5653" width="23.7109375" style="194" customWidth="1"/>
    <col min="5654" max="5654" width="16.28515625" style="194" customWidth="1"/>
    <col min="5655" max="5655" width="19.42578125" style="194" customWidth="1"/>
    <col min="5656" max="5656" width="16.28515625" style="194" customWidth="1"/>
    <col min="5657" max="5657" width="21.85546875" style="194" customWidth="1"/>
    <col min="5658" max="5660" width="16.28515625" style="194" customWidth="1"/>
    <col min="5661" max="5661" width="21.7109375" style="194" customWidth="1"/>
    <col min="5662" max="5663" width="16.28515625" style="194" customWidth="1"/>
    <col min="5664" max="5664" width="20.85546875" style="194" customWidth="1"/>
    <col min="5665" max="5665" width="25.140625" style="194" customWidth="1"/>
    <col min="5666" max="5668" width="20" style="194" customWidth="1"/>
    <col min="5669" max="5670" width="0" style="194" hidden="1" customWidth="1"/>
    <col min="5671" max="5671" width="31" style="194" customWidth="1"/>
    <col min="5672" max="5672" width="42.7109375" style="194" customWidth="1"/>
    <col min="5673" max="5888" width="9.140625" style="194"/>
    <col min="5889" max="5889" width="10.28515625" style="194" customWidth="1"/>
    <col min="5890" max="5890" width="46" style="194" customWidth="1"/>
    <col min="5891" max="5891" width="35.28515625" style="194" customWidth="1"/>
    <col min="5892" max="5892" width="40.42578125" style="194" customWidth="1"/>
    <col min="5893" max="5893" width="38.85546875" style="194" customWidth="1"/>
    <col min="5894" max="5894" width="34.5703125" style="194" customWidth="1"/>
    <col min="5895" max="5895" width="41" style="194" customWidth="1"/>
    <col min="5896" max="5896" width="34.140625" style="194" customWidth="1"/>
    <col min="5897" max="5897" width="36.5703125" style="194" customWidth="1"/>
    <col min="5898" max="5898" width="37.85546875" style="194" customWidth="1"/>
    <col min="5899" max="5900" width="0" style="194" hidden="1" customWidth="1"/>
    <col min="5901" max="5901" width="44.7109375" style="194" customWidth="1"/>
    <col min="5902" max="5902" width="39.42578125" style="194" customWidth="1"/>
    <col min="5903" max="5903" width="29.5703125" style="194" customWidth="1"/>
    <col min="5904" max="5906" width="0" style="194" hidden="1" customWidth="1"/>
    <col min="5907" max="5907" width="50.140625" style="194" customWidth="1"/>
    <col min="5908" max="5908" width="36.5703125" style="194" customWidth="1"/>
    <col min="5909" max="5909" width="23.7109375" style="194" customWidth="1"/>
    <col min="5910" max="5910" width="16.28515625" style="194" customWidth="1"/>
    <col min="5911" max="5911" width="19.42578125" style="194" customWidth="1"/>
    <col min="5912" max="5912" width="16.28515625" style="194" customWidth="1"/>
    <col min="5913" max="5913" width="21.85546875" style="194" customWidth="1"/>
    <col min="5914" max="5916" width="16.28515625" style="194" customWidth="1"/>
    <col min="5917" max="5917" width="21.7109375" style="194" customWidth="1"/>
    <col min="5918" max="5919" width="16.28515625" style="194" customWidth="1"/>
    <col min="5920" max="5920" width="20.85546875" style="194" customWidth="1"/>
    <col min="5921" max="5921" width="25.140625" style="194" customWidth="1"/>
    <col min="5922" max="5924" width="20" style="194" customWidth="1"/>
    <col min="5925" max="5926" width="0" style="194" hidden="1" customWidth="1"/>
    <col min="5927" max="5927" width="31" style="194" customWidth="1"/>
    <col min="5928" max="5928" width="42.7109375" style="194" customWidth="1"/>
    <col min="5929" max="6144" width="9.140625" style="194"/>
    <col min="6145" max="6145" width="10.28515625" style="194" customWidth="1"/>
    <col min="6146" max="6146" width="46" style="194" customWidth="1"/>
    <col min="6147" max="6147" width="35.28515625" style="194" customWidth="1"/>
    <col min="6148" max="6148" width="40.42578125" style="194" customWidth="1"/>
    <col min="6149" max="6149" width="38.85546875" style="194" customWidth="1"/>
    <col min="6150" max="6150" width="34.5703125" style="194" customWidth="1"/>
    <col min="6151" max="6151" width="41" style="194" customWidth="1"/>
    <col min="6152" max="6152" width="34.140625" style="194" customWidth="1"/>
    <col min="6153" max="6153" width="36.5703125" style="194" customWidth="1"/>
    <col min="6154" max="6154" width="37.85546875" style="194" customWidth="1"/>
    <col min="6155" max="6156" width="0" style="194" hidden="1" customWidth="1"/>
    <col min="6157" max="6157" width="44.7109375" style="194" customWidth="1"/>
    <col min="6158" max="6158" width="39.42578125" style="194" customWidth="1"/>
    <col min="6159" max="6159" width="29.5703125" style="194" customWidth="1"/>
    <col min="6160" max="6162" width="0" style="194" hidden="1" customWidth="1"/>
    <col min="6163" max="6163" width="50.140625" style="194" customWidth="1"/>
    <col min="6164" max="6164" width="36.5703125" style="194" customWidth="1"/>
    <col min="6165" max="6165" width="23.7109375" style="194" customWidth="1"/>
    <col min="6166" max="6166" width="16.28515625" style="194" customWidth="1"/>
    <col min="6167" max="6167" width="19.42578125" style="194" customWidth="1"/>
    <col min="6168" max="6168" width="16.28515625" style="194" customWidth="1"/>
    <col min="6169" max="6169" width="21.85546875" style="194" customWidth="1"/>
    <col min="6170" max="6172" width="16.28515625" style="194" customWidth="1"/>
    <col min="6173" max="6173" width="21.7109375" style="194" customWidth="1"/>
    <col min="6174" max="6175" width="16.28515625" style="194" customWidth="1"/>
    <col min="6176" max="6176" width="20.85546875" style="194" customWidth="1"/>
    <col min="6177" max="6177" width="25.140625" style="194" customWidth="1"/>
    <col min="6178" max="6180" width="20" style="194" customWidth="1"/>
    <col min="6181" max="6182" width="0" style="194" hidden="1" customWidth="1"/>
    <col min="6183" max="6183" width="31" style="194" customWidth="1"/>
    <col min="6184" max="6184" width="42.7109375" style="194" customWidth="1"/>
    <col min="6185" max="6400" width="9.140625" style="194"/>
    <col min="6401" max="6401" width="10.28515625" style="194" customWidth="1"/>
    <col min="6402" max="6402" width="46" style="194" customWidth="1"/>
    <col min="6403" max="6403" width="35.28515625" style="194" customWidth="1"/>
    <col min="6404" max="6404" width="40.42578125" style="194" customWidth="1"/>
    <col min="6405" max="6405" width="38.85546875" style="194" customWidth="1"/>
    <col min="6406" max="6406" width="34.5703125" style="194" customWidth="1"/>
    <col min="6407" max="6407" width="41" style="194" customWidth="1"/>
    <col min="6408" max="6408" width="34.140625" style="194" customWidth="1"/>
    <col min="6409" max="6409" width="36.5703125" style="194" customWidth="1"/>
    <col min="6410" max="6410" width="37.85546875" style="194" customWidth="1"/>
    <col min="6411" max="6412" width="0" style="194" hidden="1" customWidth="1"/>
    <col min="6413" max="6413" width="44.7109375" style="194" customWidth="1"/>
    <col min="6414" max="6414" width="39.42578125" style="194" customWidth="1"/>
    <col min="6415" max="6415" width="29.5703125" style="194" customWidth="1"/>
    <col min="6416" max="6418" width="0" style="194" hidden="1" customWidth="1"/>
    <col min="6419" max="6419" width="50.140625" style="194" customWidth="1"/>
    <col min="6420" max="6420" width="36.5703125" style="194" customWidth="1"/>
    <col min="6421" max="6421" width="23.7109375" style="194" customWidth="1"/>
    <col min="6422" max="6422" width="16.28515625" style="194" customWidth="1"/>
    <col min="6423" max="6423" width="19.42578125" style="194" customWidth="1"/>
    <col min="6424" max="6424" width="16.28515625" style="194" customWidth="1"/>
    <col min="6425" max="6425" width="21.85546875" style="194" customWidth="1"/>
    <col min="6426" max="6428" width="16.28515625" style="194" customWidth="1"/>
    <col min="6429" max="6429" width="21.7109375" style="194" customWidth="1"/>
    <col min="6430" max="6431" width="16.28515625" style="194" customWidth="1"/>
    <col min="6432" max="6432" width="20.85546875" style="194" customWidth="1"/>
    <col min="6433" max="6433" width="25.140625" style="194" customWidth="1"/>
    <col min="6434" max="6436" width="20" style="194" customWidth="1"/>
    <col min="6437" max="6438" width="0" style="194" hidden="1" customWidth="1"/>
    <col min="6439" max="6439" width="31" style="194" customWidth="1"/>
    <col min="6440" max="6440" width="42.7109375" style="194" customWidth="1"/>
    <col min="6441" max="6656" width="9.140625" style="194"/>
    <col min="6657" max="6657" width="10.28515625" style="194" customWidth="1"/>
    <col min="6658" max="6658" width="46" style="194" customWidth="1"/>
    <col min="6659" max="6659" width="35.28515625" style="194" customWidth="1"/>
    <col min="6660" max="6660" width="40.42578125" style="194" customWidth="1"/>
    <col min="6661" max="6661" width="38.85546875" style="194" customWidth="1"/>
    <col min="6662" max="6662" width="34.5703125" style="194" customWidth="1"/>
    <col min="6663" max="6663" width="41" style="194" customWidth="1"/>
    <col min="6664" max="6664" width="34.140625" style="194" customWidth="1"/>
    <col min="6665" max="6665" width="36.5703125" style="194" customWidth="1"/>
    <col min="6666" max="6666" width="37.85546875" style="194" customWidth="1"/>
    <col min="6667" max="6668" width="0" style="194" hidden="1" customWidth="1"/>
    <col min="6669" max="6669" width="44.7109375" style="194" customWidth="1"/>
    <col min="6670" max="6670" width="39.42578125" style="194" customWidth="1"/>
    <col min="6671" max="6671" width="29.5703125" style="194" customWidth="1"/>
    <col min="6672" max="6674" width="0" style="194" hidden="1" customWidth="1"/>
    <col min="6675" max="6675" width="50.140625" style="194" customWidth="1"/>
    <col min="6676" max="6676" width="36.5703125" style="194" customWidth="1"/>
    <col min="6677" max="6677" width="23.7109375" style="194" customWidth="1"/>
    <col min="6678" max="6678" width="16.28515625" style="194" customWidth="1"/>
    <col min="6679" max="6679" width="19.42578125" style="194" customWidth="1"/>
    <col min="6680" max="6680" width="16.28515625" style="194" customWidth="1"/>
    <col min="6681" max="6681" width="21.85546875" style="194" customWidth="1"/>
    <col min="6682" max="6684" width="16.28515625" style="194" customWidth="1"/>
    <col min="6685" max="6685" width="21.7109375" style="194" customWidth="1"/>
    <col min="6686" max="6687" width="16.28515625" style="194" customWidth="1"/>
    <col min="6688" max="6688" width="20.85546875" style="194" customWidth="1"/>
    <col min="6689" max="6689" width="25.140625" style="194" customWidth="1"/>
    <col min="6690" max="6692" width="20" style="194" customWidth="1"/>
    <col min="6693" max="6694" width="0" style="194" hidden="1" customWidth="1"/>
    <col min="6695" max="6695" width="31" style="194" customWidth="1"/>
    <col min="6696" max="6696" width="42.7109375" style="194" customWidth="1"/>
    <col min="6697" max="6912" width="9.140625" style="194"/>
    <col min="6913" max="6913" width="10.28515625" style="194" customWidth="1"/>
    <col min="6914" max="6914" width="46" style="194" customWidth="1"/>
    <col min="6915" max="6915" width="35.28515625" style="194" customWidth="1"/>
    <col min="6916" max="6916" width="40.42578125" style="194" customWidth="1"/>
    <col min="6917" max="6917" width="38.85546875" style="194" customWidth="1"/>
    <col min="6918" max="6918" width="34.5703125" style="194" customWidth="1"/>
    <col min="6919" max="6919" width="41" style="194" customWidth="1"/>
    <col min="6920" max="6920" width="34.140625" style="194" customWidth="1"/>
    <col min="6921" max="6921" width="36.5703125" style="194" customWidth="1"/>
    <col min="6922" max="6922" width="37.85546875" style="194" customWidth="1"/>
    <col min="6923" max="6924" width="0" style="194" hidden="1" customWidth="1"/>
    <col min="6925" max="6925" width="44.7109375" style="194" customWidth="1"/>
    <col min="6926" max="6926" width="39.42578125" style="194" customWidth="1"/>
    <col min="6927" max="6927" width="29.5703125" style="194" customWidth="1"/>
    <col min="6928" max="6930" width="0" style="194" hidden="1" customWidth="1"/>
    <col min="6931" max="6931" width="50.140625" style="194" customWidth="1"/>
    <col min="6932" max="6932" width="36.5703125" style="194" customWidth="1"/>
    <col min="6933" max="6933" width="23.7109375" style="194" customWidth="1"/>
    <col min="6934" max="6934" width="16.28515625" style="194" customWidth="1"/>
    <col min="6935" max="6935" width="19.42578125" style="194" customWidth="1"/>
    <col min="6936" max="6936" width="16.28515625" style="194" customWidth="1"/>
    <col min="6937" max="6937" width="21.85546875" style="194" customWidth="1"/>
    <col min="6938" max="6940" width="16.28515625" style="194" customWidth="1"/>
    <col min="6941" max="6941" width="21.7109375" style="194" customWidth="1"/>
    <col min="6942" max="6943" width="16.28515625" style="194" customWidth="1"/>
    <col min="6944" max="6944" width="20.85546875" style="194" customWidth="1"/>
    <col min="6945" max="6945" width="25.140625" style="194" customWidth="1"/>
    <col min="6946" max="6948" width="20" style="194" customWidth="1"/>
    <col min="6949" max="6950" width="0" style="194" hidden="1" customWidth="1"/>
    <col min="6951" max="6951" width="31" style="194" customWidth="1"/>
    <col min="6952" max="6952" width="42.7109375" style="194" customWidth="1"/>
    <col min="6953" max="7168" width="9.140625" style="194"/>
    <col min="7169" max="7169" width="10.28515625" style="194" customWidth="1"/>
    <col min="7170" max="7170" width="46" style="194" customWidth="1"/>
    <col min="7171" max="7171" width="35.28515625" style="194" customWidth="1"/>
    <col min="7172" max="7172" width="40.42578125" style="194" customWidth="1"/>
    <col min="7173" max="7173" width="38.85546875" style="194" customWidth="1"/>
    <col min="7174" max="7174" width="34.5703125" style="194" customWidth="1"/>
    <col min="7175" max="7175" width="41" style="194" customWidth="1"/>
    <col min="7176" max="7176" width="34.140625" style="194" customWidth="1"/>
    <col min="7177" max="7177" width="36.5703125" style="194" customWidth="1"/>
    <col min="7178" max="7178" width="37.85546875" style="194" customWidth="1"/>
    <col min="7179" max="7180" width="0" style="194" hidden="1" customWidth="1"/>
    <col min="7181" max="7181" width="44.7109375" style="194" customWidth="1"/>
    <col min="7182" max="7182" width="39.42578125" style="194" customWidth="1"/>
    <col min="7183" max="7183" width="29.5703125" style="194" customWidth="1"/>
    <col min="7184" max="7186" width="0" style="194" hidden="1" customWidth="1"/>
    <col min="7187" max="7187" width="50.140625" style="194" customWidth="1"/>
    <col min="7188" max="7188" width="36.5703125" style="194" customWidth="1"/>
    <col min="7189" max="7189" width="23.7109375" style="194" customWidth="1"/>
    <col min="7190" max="7190" width="16.28515625" style="194" customWidth="1"/>
    <col min="7191" max="7191" width="19.42578125" style="194" customWidth="1"/>
    <col min="7192" max="7192" width="16.28515625" style="194" customWidth="1"/>
    <col min="7193" max="7193" width="21.85546875" style="194" customWidth="1"/>
    <col min="7194" max="7196" width="16.28515625" style="194" customWidth="1"/>
    <col min="7197" max="7197" width="21.7109375" style="194" customWidth="1"/>
    <col min="7198" max="7199" width="16.28515625" style="194" customWidth="1"/>
    <col min="7200" max="7200" width="20.85546875" style="194" customWidth="1"/>
    <col min="7201" max="7201" width="25.140625" style="194" customWidth="1"/>
    <col min="7202" max="7204" width="20" style="194" customWidth="1"/>
    <col min="7205" max="7206" width="0" style="194" hidden="1" customWidth="1"/>
    <col min="7207" max="7207" width="31" style="194" customWidth="1"/>
    <col min="7208" max="7208" width="42.7109375" style="194" customWidth="1"/>
    <col min="7209" max="7424" width="9.140625" style="194"/>
    <col min="7425" max="7425" width="10.28515625" style="194" customWidth="1"/>
    <col min="7426" max="7426" width="46" style="194" customWidth="1"/>
    <col min="7427" max="7427" width="35.28515625" style="194" customWidth="1"/>
    <col min="7428" max="7428" width="40.42578125" style="194" customWidth="1"/>
    <col min="7429" max="7429" width="38.85546875" style="194" customWidth="1"/>
    <col min="7430" max="7430" width="34.5703125" style="194" customWidth="1"/>
    <col min="7431" max="7431" width="41" style="194" customWidth="1"/>
    <col min="7432" max="7432" width="34.140625" style="194" customWidth="1"/>
    <col min="7433" max="7433" width="36.5703125" style="194" customWidth="1"/>
    <col min="7434" max="7434" width="37.85546875" style="194" customWidth="1"/>
    <col min="7435" max="7436" width="0" style="194" hidden="1" customWidth="1"/>
    <col min="7437" max="7437" width="44.7109375" style="194" customWidth="1"/>
    <col min="7438" max="7438" width="39.42578125" style="194" customWidth="1"/>
    <col min="7439" max="7439" width="29.5703125" style="194" customWidth="1"/>
    <col min="7440" max="7442" width="0" style="194" hidden="1" customWidth="1"/>
    <col min="7443" max="7443" width="50.140625" style="194" customWidth="1"/>
    <col min="7444" max="7444" width="36.5703125" style="194" customWidth="1"/>
    <col min="7445" max="7445" width="23.7109375" style="194" customWidth="1"/>
    <col min="7446" max="7446" width="16.28515625" style="194" customWidth="1"/>
    <col min="7447" max="7447" width="19.42578125" style="194" customWidth="1"/>
    <col min="7448" max="7448" width="16.28515625" style="194" customWidth="1"/>
    <col min="7449" max="7449" width="21.85546875" style="194" customWidth="1"/>
    <col min="7450" max="7452" width="16.28515625" style="194" customWidth="1"/>
    <col min="7453" max="7453" width="21.7109375" style="194" customWidth="1"/>
    <col min="7454" max="7455" width="16.28515625" style="194" customWidth="1"/>
    <col min="7456" max="7456" width="20.85546875" style="194" customWidth="1"/>
    <col min="7457" max="7457" width="25.140625" style="194" customWidth="1"/>
    <col min="7458" max="7460" width="20" style="194" customWidth="1"/>
    <col min="7461" max="7462" width="0" style="194" hidden="1" customWidth="1"/>
    <col min="7463" max="7463" width="31" style="194" customWidth="1"/>
    <col min="7464" max="7464" width="42.7109375" style="194" customWidth="1"/>
    <col min="7465" max="7680" width="9.140625" style="194"/>
    <col min="7681" max="7681" width="10.28515625" style="194" customWidth="1"/>
    <col min="7682" max="7682" width="46" style="194" customWidth="1"/>
    <col min="7683" max="7683" width="35.28515625" style="194" customWidth="1"/>
    <col min="7684" max="7684" width="40.42578125" style="194" customWidth="1"/>
    <col min="7685" max="7685" width="38.85546875" style="194" customWidth="1"/>
    <col min="7686" max="7686" width="34.5703125" style="194" customWidth="1"/>
    <col min="7687" max="7687" width="41" style="194" customWidth="1"/>
    <col min="7688" max="7688" width="34.140625" style="194" customWidth="1"/>
    <col min="7689" max="7689" width="36.5703125" style="194" customWidth="1"/>
    <col min="7690" max="7690" width="37.85546875" style="194" customWidth="1"/>
    <col min="7691" max="7692" width="0" style="194" hidden="1" customWidth="1"/>
    <col min="7693" max="7693" width="44.7109375" style="194" customWidth="1"/>
    <col min="7694" max="7694" width="39.42578125" style="194" customWidth="1"/>
    <col min="7695" max="7695" width="29.5703125" style="194" customWidth="1"/>
    <col min="7696" max="7698" width="0" style="194" hidden="1" customWidth="1"/>
    <col min="7699" max="7699" width="50.140625" style="194" customWidth="1"/>
    <col min="7700" max="7700" width="36.5703125" style="194" customWidth="1"/>
    <col min="7701" max="7701" width="23.7109375" style="194" customWidth="1"/>
    <col min="7702" max="7702" width="16.28515625" style="194" customWidth="1"/>
    <col min="7703" max="7703" width="19.42578125" style="194" customWidth="1"/>
    <col min="7704" max="7704" width="16.28515625" style="194" customWidth="1"/>
    <col min="7705" max="7705" width="21.85546875" style="194" customWidth="1"/>
    <col min="7706" max="7708" width="16.28515625" style="194" customWidth="1"/>
    <col min="7709" max="7709" width="21.7109375" style="194" customWidth="1"/>
    <col min="7710" max="7711" width="16.28515625" style="194" customWidth="1"/>
    <col min="7712" max="7712" width="20.85546875" style="194" customWidth="1"/>
    <col min="7713" max="7713" width="25.140625" style="194" customWidth="1"/>
    <col min="7714" max="7716" width="20" style="194" customWidth="1"/>
    <col min="7717" max="7718" width="0" style="194" hidden="1" customWidth="1"/>
    <col min="7719" max="7719" width="31" style="194" customWidth="1"/>
    <col min="7720" max="7720" width="42.7109375" style="194" customWidth="1"/>
    <col min="7721" max="7936" width="9.140625" style="194"/>
    <col min="7937" max="7937" width="10.28515625" style="194" customWidth="1"/>
    <col min="7938" max="7938" width="46" style="194" customWidth="1"/>
    <col min="7939" max="7939" width="35.28515625" style="194" customWidth="1"/>
    <col min="7940" max="7940" width="40.42578125" style="194" customWidth="1"/>
    <col min="7941" max="7941" width="38.85546875" style="194" customWidth="1"/>
    <col min="7942" max="7942" width="34.5703125" style="194" customWidth="1"/>
    <col min="7943" max="7943" width="41" style="194" customWidth="1"/>
    <col min="7944" max="7944" width="34.140625" style="194" customWidth="1"/>
    <col min="7945" max="7945" width="36.5703125" style="194" customWidth="1"/>
    <col min="7946" max="7946" width="37.85546875" style="194" customWidth="1"/>
    <col min="7947" max="7948" width="0" style="194" hidden="1" customWidth="1"/>
    <col min="7949" max="7949" width="44.7109375" style="194" customWidth="1"/>
    <col min="7950" max="7950" width="39.42578125" style="194" customWidth="1"/>
    <col min="7951" max="7951" width="29.5703125" style="194" customWidth="1"/>
    <col min="7952" max="7954" width="0" style="194" hidden="1" customWidth="1"/>
    <col min="7955" max="7955" width="50.140625" style="194" customWidth="1"/>
    <col min="7956" max="7956" width="36.5703125" style="194" customWidth="1"/>
    <col min="7957" max="7957" width="23.7109375" style="194" customWidth="1"/>
    <col min="7958" max="7958" width="16.28515625" style="194" customWidth="1"/>
    <col min="7959" max="7959" width="19.42578125" style="194" customWidth="1"/>
    <col min="7960" max="7960" width="16.28515625" style="194" customWidth="1"/>
    <col min="7961" max="7961" width="21.85546875" style="194" customWidth="1"/>
    <col min="7962" max="7964" width="16.28515625" style="194" customWidth="1"/>
    <col min="7965" max="7965" width="21.7109375" style="194" customWidth="1"/>
    <col min="7966" max="7967" width="16.28515625" style="194" customWidth="1"/>
    <col min="7968" max="7968" width="20.85546875" style="194" customWidth="1"/>
    <col min="7969" max="7969" width="25.140625" style="194" customWidth="1"/>
    <col min="7970" max="7972" width="20" style="194" customWidth="1"/>
    <col min="7973" max="7974" width="0" style="194" hidden="1" customWidth="1"/>
    <col min="7975" max="7975" width="31" style="194" customWidth="1"/>
    <col min="7976" max="7976" width="42.7109375" style="194" customWidth="1"/>
    <col min="7977" max="8192" width="9.140625" style="194"/>
    <col min="8193" max="8193" width="10.28515625" style="194" customWidth="1"/>
    <col min="8194" max="8194" width="46" style="194" customWidth="1"/>
    <col min="8195" max="8195" width="35.28515625" style="194" customWidth="1"/>
    <col min="8196" max="8196" width="40.42578125" style="194" customWidth="1"/>
    <col min="8197" max="8197" width="38.85546875" style="194" customWidth="1"/>
    <col min="8198" max="8198" width="34.5703125" style="194" customWidth="1"/>
    <col min="8199" max="8199" width="41" style="194" customWidth="1"/>
    <col min="8200" max="8200" width="34.140625" style="194" customWidth="1"/>
    <col min="8201" max="8201" width="36.5703125" style="194" customWidth="1"/>
    <col min="8202" max="8202" width="37.85546875" style="194" customWidth="1"/>
    <col min="8203" max="8204" width="0" style="194" hidden="1" customWidth="1"/>
    <col min="8205" max="8205" width="44.7109375" style="194" customWidth="1"/>
    <col min="8206" max="8206" width="39.42578125" style="194" customWidth="1"/>
    <col min="8207" max="8207" width="29.5703125" style="194" customWidth="1"/>
    <col min="8208" max="8210" width="0" style="194" hidden="1" customWidth="1"/>
    <col min="8211" max="8211" width="50.140625" style="194" customWidth="1"/>
    <col min="8212" max="8212" width="36.5703125" style="194" customWidth="1"/>
    <col min="8213" max="8213" width="23.7109375" style="194" customWidth="1"/>
    <col min="8214" max="8214" width="16.28515625" style="194" customWidth="1"/>
    <col min="8215" max="8215" width="19.42578125" style="194" customWidth="1"/>
    <col min="8216" max="8216" width="16.28515625" style="194" customWidth="1"/>
    <col min="8217" max="8217" width="21.85546875" style="194" customWidth="1"/>
    <col min="8218" max="8220" width="16.28515625" style="194" customWidth="1"/>
    <col min="8221" max="8221" width="21.7109375" style="194" customWidth="1"/>
    <col min="8222" max="8223" width="16.28515625" style="194" customWidth="1"/>
    <col min="8224" max="8224" width="20.85546875" style="194" customWidth="1"/>
    <col min="8225" max="8225" width="25.140625" style="194" customWidth="1"/>
    <col min="8226" max="8228" width="20" style="194" customWidth="1"/>
    <col min="8229" max="8230" width="0" style="194" hidden="1" customWidth="1"/>
    <col min="8231" max="8231" width="31" style="194" customWidth="1"/>
    <col min="8232" max="8232" width="42.7109375" style="194" customWidth="1"/>
    <col min="8233" max="8448" width="9.140625" style="194"/>
    <col min="8449" max="8449" width="10.28515625" style="194" customWidth="1"/>
    <col min="8450" max="8450" width="46" style="194" customWidth="1"/>
    <col min="8451" max="8451" width="35.28515625" style="194" customWidth="1"/>
    <col min="8452" max="8452" width="40.42578125" style="194" customWidth="1"/>
    <col min="8453" max="8453" width="38.85546875" style="194" customWidth="1"/>
    <col min="8454" max="8454" width="34.5703125" style="194" customWidth="1"/>
    <col min="8455" max="8455" width="41" style="194" customWidth="1"/>
    <col min="8456" max="8456" width="34.140625" style="194" customWidth="1"/>
    <col min="8457" max="8457" width="36.5703125" style="194" customWidth="1"/>
    <col min="8458" max="8458" width="37.85546875" style="194" customWidth="1"/>
    <col min="8459" max="8460" width="0" style="194" hidden="1" customWidth="1"/>
    <col min="8461" max="8461" width="44.7109375" style="194" customWidth="1"/>
    <col min="8462" max="8462" width="39.42578125" style="194" customWidth="1"/>
    <col min="8463" max="8463" width="29.5703125" style="194" customWidth="1"/>
    <col min="8464" max="8466" width="0" style="194" hidden="1" customWidth="1"/>
    <col min="8467" max="8467" width="50.140625" style="194" customWidth="1"/>
    <col min="8468" max="8468" width="36.5703125" style="194" customWidth="1"/>
    <col min="8469" max="8469" width="23.7109375" style="194" customWidth="1"/>
    <col min="8470" max="8470" width="16.28515625" style="194" customWidth="1"/>
    <col min="8471" max="8471" width="19.42578125" style="194" customWidth="1"/>
    <col min="8472" max="8472" width="16.28515625" style="194" customWidth="1"/>
    <col min="8473" max="8473" width="21.85546875" style="194" customWidth="1"/>
    <col min="8474" max="8476" width="16.28515625" style="194" customWidth="1"/>
    <col min="8477" max="8477" width="21.7109375" style="194" customWidth="1"/>
    <col min="8478" max="8479" width="16.28515625" style="194" customWidth="1"/>
    <col min="8480" max="8480" width="20.85546875" style="194" customWidth="1"/>
    <col min="8481" max="8481" width="25.140625" style="194" customWidth="1"/>
    <col min="8482" max="8484" width="20" style="194" customWidth="1"/>
    <col min="8485" max="8486" width="0" style="194" hidden="1" customWidth="1"/>
    <col min="8487" max="8487" width="31" style="194" customWidth="1"/>
    <col min="8488" max="8488" width="42.7109375" style="194" customWidth="1"/>
    <col min="8489" max="8704" width="9.140625" style="194"/>
    <col min="8705" max="8705" width="10.28515625" style="194" customWidth="1"/>
    <col min="8706" max="8706" width="46" style="194" customWidth="1"/>
    <col min="8707" max="8707" width="35.28515625" style="194" customWidth="1"/>
    <col min="8708" max="8708" width="40.42578125" style="194" customWidth="1"/>
    <col min="8709" max="8709" width="38.85546875" style="194" customWidth="1"/>
    <col min="8710" max="8710" width="34.5703125" style="194" customWidth="1"/>
    <col min="8711" max="8711" width="41" style="194" customWidth="1"/>
    <col min="8712" max="8712" width="34.140625" style="194" customWidth="1"/>
    <col min="8713" max="8713" width="36.5703125" style="194" customWidth="1"/>
    <col min="8714" max="8714" width="37.85546875" style="194" customWidth="1"/>
    <col min="8715" max="8716" width="0" style="194" hidden="1" customWidth="1"/>
    <col min="8717" max="8717" width="44.7109375" style="194" customWidth="1"/>
    <col min="8718" max="8718" width="39.42578125" style="194" customWidth="1"/>
    <col min="8719" max="8719" width="29.5703125" style="194" customWidth="1"/>
    <col min="8720" max="8722" width="0" style="194" hidden="1" customWidth="1"/>
    <col min="8723" max="8723" width="50.140625" style="194" customWidth="1"/>
    <col min="8724" max="8724" width="36.5703125" style="194" customWidth="1"/>
    <col min="8725" max="8725" width="23.7109375" style="194" customWidth="1"/>
    <col min="8726" max="8726" width="16.28515625" style="194" customWidth="1"/>
    <col min="8727" max="8727" width="19.42578125" style="194" customWidth="1"/>
    <col min="8728" max="8728" width="16.28515625" style="194" customWidth="1"/>
    <col min="8729" max="8729" width="21.85546875" style="194" customWidth="1"/>
    <col min="8730" max="8732" width="16.28515625" style="194" customWidth="1"/>
    <col min="8733" max="8733" width="21.7109375" style="194" customWidth="1"/>
    <col min="8734" max="8735" width="16.28515625" style="194" customWidth="1"/>
    <col min="8736" max="8736" width="20.85546875" style="194" customWidth="1"/>
    <col min="8737" max="8737" width="25.140625" style="194" customWidth="1"/>
    <col min="8738" max="8740" width="20" style="194" customWidth="1"/>
    <col min="8741" max="8742" width="0" style="194" hidden="1" customWidth="1"/>
    <col min="8743" max="8743" width="31" style="194" customWidth="1"/>
    <col min="8744" max="8744" width="42.7109375" style="194" customWidth="1"/>
    <col min="8745" max="8960" width="9.140625" style="194"/>
    <col min="8961" max="8961" width="10.28515625" style="194" customWidth="1"/>
    <col min="8962" max="8962" width="46" style="194" customWidth="1"/>
    <col min="8963" max="8963" width="35.28515625" style="194" customWidth="1"/>
    <col min="8964" max="8964" width="40.42578125" style="194" customWidth="1"/>
    <col min="8965" max="8965" width="38.85546875" style="194" customWidth="1"/>
    <col min="8966" max="8966" width="34.5703125" style="194" customWidth="1"/>
    <col min="8967" max="8967" width="41" style="194" customWidth="1"/>
    <col min="8968" max="8968" width="34.140625" style="194" customWidth="1"/>
    <col min="8969" max="8969" width="36.5703125" style="194" customWidth="1"/>
    <col min="8970" max="8970" width="37.85546875" style="194" customWidth="1"/>
    <col min="8971" max="8972" width="0" style="194" hidden="1" customWidth="1"/>
    <col min="8973" max="8973" width="44.7109375" style="194" customWidth="1"/>
    <col min="8974" max="8974" width="39.42578125" style="194" customWidth="1"/>
    <col min="8975" max="8975" width="29.5703125" style="194" customWidth="1"/>
    <col min="8976" max="8978" width="0" style="194" hidden="1" customWidth="1"/>
    <col min="8979" max="8979" width="50.140625" style="194" customWidth="1"/>
    <col min="8980" max="8980" width="36.5703125" style="194" customWidth="1"/>
    <col min="8981" max="8981" width="23.7109375" style="194" customWidth="1"/>
    <col min="8982" max="8982" width="16.28515625" style="194" customWidth="1"/>
    <col min="8983" max="8983" width="19.42578125" style="194" customWidth="1"/>
    <col min="8984" max="8984" width="16.28515625" style="194" customWidth="1"/>
    <col min="8985" max="8985" width="21.85546875" style="194" customWidth="1"/>
    <col min="8986" max="8988" width="16.28515625" style="194" customWidth="1"/>
    <col min="8989" max="8989" width="21.7109375" style="194" customWidth="1"/>
    <col min="8990" max="8991" width="16.28515625" style="194" customWidth="1"/>
    <col min="8992" max="8992" width="20.85546875" style="194" customWidth="1"/>
    <col min="8993" max="8993" width="25.140625" style="194" customWidth="1"/>
    <col min="8994" max="8996" width="20" style="194" customWidth="1"/>
    <col min="8997" max="8998" width="0" style="194" hidden="1" customWidth="1"/>
    <col min="8999" max="8999" width="31" style="194" customWidth="1"/>
    <col min="9000" max="9000" width="42.7109375" style="194" customWidth="1"/>
    <col min="9001" max="9216" width="9.140625" style="194"/>
    <col min="9217" max="9217" width="10.28515625" style="194" customWidth="1"/>
    <col min="9218" max="9218" width="46" style="194" customWidth="1"/>
    <col min="9219" max="9219" width="35.28515625" style="194" customWidth="1"/>
    <col min="9220" max="9220" width="40.42578125" style="194" customWidth="1"/>
    <col min="9221" max="9221" width="38.85546875" style="194" customWidth="1"/>
    <col min="9222" max="9222" width="34.5703125" style="194" customWidth="1"/>
    <col min="9223" max="9223" width="41" style="194" customWidth="1"/>
    <col min="9224" max="9224" width="34.140625" style="194" customWidth="1"/>
    <col min="9225" max="9225" width="36.5703125" style="194" customWidth="1"/>
    <col min="9226" max="9226" width="37.85546875" style="194" customWidth="1"/>
    <col min="9227" max="9228" width="0" style="194" hidden="1" customWidth="1"/>
    <col min="9229" max="9229" width="44.7109375" style="194" customWidth="1"/>
    <col min="9230" max="9230" width="39.42578125" style="194" customWidth="1"/>
    <col min="9231" max="9231" width="29.5703125" style="194" customWidth="1"/>
    <col min="9232" max="9234" width="0" style="194" hidden="1" customWidth="1"/>
    <col min="9235" max="9235" width="50.140625" style="194" customWidth="1"/>
    <col min="9236" max="9236" width="36.5703125" style="194" customWidth="1"/>
    <col min="9237" max="9237" width="23.7109375" style="194" customWidth="1"/>
    <col min="9238" max="9238" width="16.28515625" style="194" customWidth="1"/>
    <col min="9239" max="9239" width="19.42578125" style="194" customWidth="1"/>
    <col min="9240" max="9240" width="16.28515625" style="194" customWidth="1"/>
    <col min="9241" max="9241" width="21.85546875" style="194" customWidth="1"/>
    <col min="9242" max="9244" width="16.28515625" style="194" customWidth="1"/>
    <col min="9245" max="9245" width="21.7109375" style="194" customWidth="1"/>
    <col min="9246" max="9247" width="16.28515625" style="194" customWidth="1"/>
    <col min="9248" max="9248" width="20.85546875" style="194" customWidth="1"/>
    <col min="9249" max="9249" width="25.140625" style="194" customWidth="1"/>
    <col min="9250" max="9252" width="20" style="194" customWidth="1"/>
    <col min="9253" max="9254" width="0" style="194" hidden="1" customWidth="1"/>
    <col min="9255" max="9255" width="31" style="194" customWidth="1"/>
    <col min="9256" max="9256" width="42.7109375" style="194" customWidth="1"/>
    <col min="9257" max="9472" width="9.140625" style="194"/>
    <col min="9473" max="9473" width="10.28515625" style="194" customWidth="1"/>
    <col min="9474" max="9474" width="46" style="194" customWidth="1"/>
    <col min="9475" max="9475" width="35.28515625" style="194" customWidth="1"/>
    <col min="9476" max="9476" width="40.42578125" style="194" customWidth="1"/>
    <col min="9477" max="9477" width="38.85546875" style="194" customWidth="1"/>
    <col min="9478" max="9478" width="34.5703125" style="194" customWidth="1"/>
    <col min="9479" max="9479" width="41" style="194" customWidth="1"/>
    <col min="9480" max="9480" width="34.140625" style="194" customWidth="1"/>
    <col min="9481" max="9481" width="36.5703125" style="194" customWidth="1"/>
    <col min="9482" max="9482" width="37.85546875" style="194" customWidth="1"/>
    <col min="9483" max="9484" width="0" style="194" hidden="1" customWidth="1"/>
    <col min="9485" max="9485" width="44.7109375" style="194" customWidth="1"/>
    <col min="9486" max="9486" width="39.42578125" style="194" customWidth="1"/>
    <col min="9487" max="9487" width="29.5703125" style="194" customWidth="1"/>
    <col min="9488" max="9490" width="0" style="194" hidden="1" customWidth="1"/>
    <col min="9491" max="9491" width="50.140625" style="194" customWidth="1"/>
    <col min="9492" max="9492" width="36.5703125" style="194" customWidth="1"/>
    <col min="9493" max="9493" width="23.7109375" style="194" customWidth="1"/>
    <col min="9494" max="9494" width="16.28515625" style="194" customWidth="1"/>
    <col min="9495" max="9495" width="19.42578125" style="194" customWidth="1"/>
    <col min="9496" max="9496" width="16.28515625" style="194" customWidth="1"/>
    <col min="9497" max="9497" width="21.85546875" style="194" customWidth="1"/>
    <col min="9498" max="9500" width="16.28515625" style="194" customWidth="1"/>
    <col min="9501" max="9501" width="21.7109375" style="194" customWidth="1"/>
    <col min="9502" max="9503" width="16.28515625" style="194" customWidth="1"/>
    <col min="9504" max="9504" width="20.85546875" style="194" customWidth="1"/>
    <col min="9505" max="9505" width="25.140625" style="194" customWidth="1"/>
    <col min="9506" max="9508" width="20" style="194" customWidth="1"/>
    <col min="9509" max="9510" width="0" style="194" hidden="1" customWidth="1"/>
    <col min="9511" max="9511" width="31" style="194" customWidth="1"/>
    <col min="9512" max="9512" width="42.7109375" style="194" customWidth="1"/>
    <col min="9513" max="9728" width="9.140625" style="194"/>
    <col min="9729" max="9729" width="10.28515625" style="194" customWidth="1"/>
    <col min="9730" max="9730" width="46" style="194" customWidth="1"/>
    <col min="9731" max="9731" width="35.28515625" style="194" customWidth="1"/>
    <col min="9732" max="9732" width="40.42578125" style="194" customWidth="1"/>
    <col min="9733" max="9733" width="38.85546875" style="194" customWidth="1"/>
    <col min="9734" max="9734" width="34.5703125" style="194" customWidth="1"/>
    <col min="9735" max="9735" width="41" style="194" customWidth="1"/>
    <col min="9736" max="9736" width="34.140625" style="194" customWidth="1"/>
    <col min="9737" max="9737" width="36.5703125" style="194" customWidth="1"/>
    <col min="9738" max="9738" width="37.85546875" style="194" customWidth="1"/>
    <col min="9739" max="9740" width="0" style="194" hidden="1" customWidth="1"/>
    <col min="9741" max="9741" width="44.7109375" style="194" customWidth="1"/>
    <col min="9742" max="9742" width="39.42578125" style="194" customWidth="1"/>
    <col min="9743" max="9743" width="29.5703125" style="194" customWidth="1"/>
    <col min="9744" max="9746" width="0" style="194" hidden="1" customWidth="1"/>
    <col min="9747" max="9747" width="50.140625" style="194" customWidth="1"/>
    <col min="9748" max="9748" width="36.5703125" style="194" customWidth="1"/>
    <col min="9749" max="9749" width="23.7109375" style="194" customWidth="1"/>
    <col min="9750" max="9750" width="16.28515625" style="194" customWidth="1"/>
    <col min="9751" max="9751" width="19.42578125" style="194" customWidth="1"/>
    <col min="9752" max="9752" width="16.28515625" style="194" customWidth="1"/>
    <col min="9753" max="9753" width="21.85546875" style="194" customWidth="1"/>
    <col min="9754" max="9756" width="16.28515625" style="194" customWidth="1"/>
    <col min="9757" max="9757" width="21.7109375" style="194" customWidth="1"/>
    <col min="9758" max="9759" width="16.28515625" style="194" customWidth="1"/>
    <col min="9760" max="9760" width="20.85546875" style="194" customWidth="1"/>
    <col min="9761" max="9761" width="25.140625" style="194" customWidth="1"/>
    <col min="9762" max="9764" width="20" style="194" customWidth="1"/>
    <col min="9765" max="9766" width="0" style="194" hidden="1" customWidth="1"/>
    <col min="9767" max="9767" width="31" style="194" customWidth="1"/>
    <col min="9768" max="9768" width="42.7109375" style="194" customWidth="1"/>
    <col min="9769" max="9984" width="9.140625" style="194"/>
    <col min="9985" max="9985" width="10.28515625" style="194" customWidth="1"/>
    <col min="9986" max="9986" width="46" style="194" customWidth="1"/>
    <col min="9987" max="9987" width="35.28515625" style="194" customWidth="1"/>
    <col min="9988" max="9988" width="40.42578125" style="194" customWidth="1"/>
    <col min="9989" max="9989" width="38.85546875" style="194" customWidth="1"/>
    <col min="9990" max="9990" width="34.5703125" style="194" customWidth="1"/>
    <col min="9991" max="9991" width="41" style="194" customWidth="1"/>
    <col min="9992" max="9992" width="34.140625" style="194" customWidth="1"/>
    <col min="9993" max="9993" width="36.5703125" style="194" customWidth="1"/>
    <col min="9994" max="9994" width="37.85546875" style="194" customWidth="1"/>
    <col min="9995" max="9996" width="0" style="194" hidden="1" customWidth="1"/>
    <col min="9997" max="9997" width="44.7109375" style="194" customWidth="1"/>
    <col min="9998" max="9998" width="39.42578125" style="194" customWidth="1"/>
    <col min="9999" max="9999" width="29.5703125" style="194" customWidth="1"/>
    <col min="10000" max="10002" width="0" style="194" hidden="1" customWidth="1"/>
    <col min="10003" max="10003" width="50.140625" style="194" customWidth="1"/>
    <col min="10004" max="10004" width="36.5703125" style="194" customWidth="1"/>
    <col min="10005" max="10005" width="23.7109375" style="194" customWidth="1"/>
    <col min="10006" max="10006" width="16.28515625" style="194" customWidth="1"/>
    <col min="10007" max="10007" width="19.42578125" style="194" customWidth="1"/>
    <col min="10008" max="10008" width="16.28515625" style="194" customWidth="1"/>
    <col min="10009" max="10009" width="21.85546875" style="194" customWidth="1"/>
    <col min="10010" max="10012" width="16.28515625" style="194" customWidth="1"/>
    <col min="10013" max="10013" width="21.7109375" style="194" customWidth="1"/>
    <col min="10014" max="10015" width="16.28515625" style="194" customWidth="1"/>
    <col min="10016" max="10016" width="20.85546875" style="194" customWidth="1"/>
    <col min="10017" max="10017" width="25.140625" style="194" customWidth="1"/>
    <col min="10018" max="10020" width="20" style="194" customWidth="1"/>
    <col min="10021" max="10022" width="0" style="194" hidden="1" customWidth="1"/>
    <col min="10023" max="10023" width="31" style="194" customWidth="1"/>
    <col min="10024" max="10024" width="42.7109375" style="194" customWidth="1"/>
    <col min="10025" max="10240" width="9.140625" style="194"/>
    <col min="10241" max="10241" width="10.28515625" style="194" customWidth="1"/>
    <col min="10242" max="10242" width="46" style="194" customWidth="1"/>
    <col min="10243" max="10243" width="35.28515625" style="194" customWidth="1"/>
    <col min="10244" max="10244" width="40.42578125" style="194" customWidth="1"/>
    <col min="10245" max="10245" width="38.85546875" style="194" customWidth="1"/>
    <col min="10246" max="10246" width="34.5703125" style="194" customWidth="1"/>
    <col min="10247" max="10247" width="41" style="194" customWidth="1"/>
    <col min="10248" max="10248" width="34.140625" style="194" customWidth="1"/>
    <col min="10249" max="10249" width="36.5703125" style="194" customWidth="1"/>
    <col min="10250" max="10250" width="37.85546875" style="194" customWidth="1"/>
    <col min="10251" max="10252" width="0" style="194" hidden="1" customWidth="1"/>
    <col min="10253" max="10253" width="44.7109375" style="194" customWidth="1"/>
    <col min="10254" max="10254" width="39.42578125" style="194" customWidth="1"/>
    <col min="10255" max="10255" width="29.5703125" style="194" customWidth="1"/>
    <col min="10256" max="10258" width="0" style="194" hidden="1" customWidth="1"/>
    <col min="10259" max="10259" width="50.140625" style="194" customWidth="1"/>
    <col min="10260" max="10260" width="36.5703125" style="194" customWidth="1"/>
    <col min="10261" max="10261" width="23.7109375" style="194" customWidth="1"/>
    <col min="10262" max="10262" width="16.28515625" style="194" customWidth="1"/>
    <col min="10263" max="10263" width="19.42578125" style="194" customWidth="1"/>
    <col min="10264" max="10264" width="16.28515625" style="194" customWidth="1"/>
    <col min="10265" max="10265" width="21.85546875" style="194" customWidth="1"/>
    <col min="10266" max="10268" width="16.28515625" style="194" customWidth="1"/>
    <col min="10269" max="10269" width="21.7109375" style="194" customWidth="1"/>
    <col min="10270" max="10271" width="16.28515625" style="194" customWidth="1"/>
    <col min="10272" max="10272" width="20.85546875" style="194" customWidth="1"/>
    <col min="10273" max="10273" width="25.140625" style="194" customWidth="1"/>
    <col min="10274" max="10276" width="20" style="194" customWidth="1"/>
    <col min="10277" max="10278" width="0" style="194" hidden="1" customWidth="1"/>
    <col min="10279" max="10279" width="31" style="194" customWidth="1"/>
    <col min="10280" max="10280" width="42.7109375" style="194" customWidth="1"/>
    <col min="10281" max="10496" width="9.140625" style="194"/>
    <col min="10497" max="10497" width="10.28515625" style="194" customWidth="1"/>
    <col min="10498" max="10498" width="46" style="194" customWidth="1"/>
    <col min="10499" max="10499" width="35.28515625" style="194" customWidth="1"/>
    <col min="10500" max="10500" width="40.42578125" style="194" customWidth="1"/>
    <col min="10501" max="10501" width="38.85546875" style="194" customWidth="1"/>
    <col min="10502" max="10502" width="34.5703125" style="194" customWidth="1"/>
    <col min="10503" max="10503" width="41" style="194" customWidth="1"/>
    <col min="10504" max="10504" width="34.140625" style="194" customWidth="1"/>
    <col min="10505" max="10505" width="36.5703125" style="194" customWidth="1"/>
    <col min="10506" max="10506" width="37.85546875" style="194" customWidth="1"/>
    <col min="10507" max="10508" width="0" style="194" hidden="1" customWidth="1"/>
    <col min="10509" max="10509" width="44.7109375" style="194" customWidth="1"/>
    <col min="10510" max="10510" width="39.42578125" style="194" customWidth="1"/>
    <col min="10511" max="10511" width="29.5703125" style="194" customWidth="1"/>
    <col min="10512" max="10514" width="0" style="194" hidden="1" customWidth="1"/>
    <col min="10515" max="10515" width="50.140625" style="194" customWidth="1"/>
    <col min="10516" max="10516" width="36.5703125" style="194" customWidth="1"/>
    <col min="10517" max="10517" width="23.7109375" style="194" customWidth="1"/>
    <col min="10518" max="10518" width="16.28515625" style="194" customWidth="1"/>
    <col min="10519" max="10519" width="19.42578125" style="194" customWidth="1"/>
    <col min="10520" max="10520" width="16.28515625" style="194" customWidth="1"/>
    <col min="10521" max="10521" width="21.85546875" style="194" customWidth="1"/>
    <col min="10522" max="10524" width="16.28515625" style="194" customWidth="1"/>
    <col min="10525" max="10525" width="21.7109375" style="194" customWidth="1"/>
    <col min="10526" max="10527" width="16.28515625" style="194" customWidth="1"/>
    <col min="10528" max="10528" width="20.85546875" style="194" customWidth="1"/>
    <col min="10529" max="10529" width="25.140625" style="194" customWidth="1"/>
    <col min="10530" max="10532" width="20" style="194" customWidth="1"/>
    <col min="10533" max="10534" width="0" style="194" hidden="1" customWidth="1"/>
    <col min="10535" max="10535" width="31" style="194" customWidth="1"/>
    <col min="10536" max="10536" width="42.7109375" style="194" customWidth="1"/>
    <col min="10537" max="10752" width="9.140625" style="194"/>
    <col min="10753" max="10753" width="10.28515625" style="194" customWidth="1"/>
    <col min="10754" max="10754" width="46" style="194" customWidth="1"/>
    <col min="10755" max="10755" width="35.28515625" style="194" customWidth="1"/>
    <col min="10756" max="10756" width="40.42578125" style="194" customWidth="1"/>
    <col min="10757" max="10757" width="38.85546875" style="194" customWidth="1"/>
    <col min="10758" max="10758" width="34.5703125" style="194" customWidth="1"/>
    <col min="10759" max="10759" width="41" style="194" customWidth="1"/>
    <col min="10760" max="10760" width="34.140625" style="194" customWidth="1"/>
    <col min="10761" max="10761" width="36.5703125" style="194" customWidth="1"/>
    <col min="10762" max="10762" width="37.85546875" style="194" customWidth="1"/>
    <col min="10763" max="10764" width="0" style="194" hidden="1" customWidth="1"/>
    <col min="10765" max="10765" width="44.7109375" style="194" customWidth="1"/>
    <col min="10766" max="10766" width="39.42578125" style="194" customWidth="1"/>
    <col min="10767" max="10767" width="29.5703125" style="194" customWidth="1"/>
    <col min="10768" max="10770" width="0" style="194" hidden="1" customWidth="1"/>
    <col min="10771" max="10771" width="50.140625" style="194" customWidth="1"/>
    <col min="10772" max="10772" width="36.5703125" style="194" customWidth="1"/>
    <col min="10773" max="10773" width="23.7109375" style="194" customWidth="1"/>
    <col min="10774" max="10774" width="16.28515625" style="194" customWidth="1"/>
    <col min="10775" max="10775" width="19.42578125" style="194" customWidth="1"/>
    <col min="10776" max="10776" width="16.28515625" style="194" customWidth="1"/>
    <col min="10777" max="10777" width="21.85546875" style="194" customWidth="1"/>
    <col min="10778" max="10780" width="16.28515625" style="194" customWidth="1"/>
    <col min="10781" max="10781" width="21.7109375" style="194" customWidth="1"/>
    <col min="10782" max="10783" width="16.28515625" style="194" customWidth="1"/>
    <col min="10784" max="10784" width="20.85546875" style="194" customWidth="1"/>
    <col min="10785" max="10785" width="25.140625" style="194" customWidth="1"/>
    <col min="10786" max="10788" width="20" style="194" customWidth="1"/>
    <col min="10789" max="10790" width="0" style="194" hidden="1" customWidth="1"/>
    <col min="10791" max="10791" width="31" style="194" customWidth="1"/>
    <col min="10792" max="10792" width="42.7109375" style="194" customWidth="1"/>
    <col min="10793" max="11008" width="9.140625" style="194"/>
    <col min="11009" max="11009" width="10.28515625" style="194" customWidth="1"/>
    <col min="11010" max="11010" width="46" style="194" customWidth="1"/>
    <col min="11011" max="11011" width="35.28515625" style="194" customWidth="1"/>
    <col min="11012" max="11012" width="40.42578125" style="194" customWidth="1"/>
    <col min="11013" max="11013" width="38.85546875" style="194" customWidth="1"/>
    <col min="11014" max="11014" width="34.5703125" style="194" customWidth="1"/>
    <col min="11015" max="11015" width="41" style="194" customWidth="1"/>
    <col min="11016" max="11016" width="34.140625" style="194" customWidth="1"/>
    <col min="11017" max="11017" width="36.5703125" style="194" customWidth="1"/>
    <col min="11018" max="11018" width="37.85546875" style="194" customWidth="1"/>
    <col min="11019" max="11020" width="0" style="194" hidden="1" customWidth="1"/>
    <col min="11021" max="11021" width="44.7109375" style="194" customWidth="1"/>
    <col min="11022" max="11022" width="39.42578125" style="194" customWidth="1"/>
    <col min="11023" max="11023" width="29.5703125" style="194" customWidth="1"/>
    <col min="11024" max="11026" width="0" style="194" hidden="1" customWidth="1"/>
    <col min="11027" max="11027" width="50.140625" style="194" customWidth="1"/>
    <col min="11028" max="11028" width="36.5703125" style="194" customWidth="1"/>
    <col min="11029" max="11029" width="23.7109375" style="194" customWidth="1"/>
    <col min="11030" max="11030" width="16.28515625" style="194" customWidth="1"/>
    <col min="11031" max="11031" width="19.42578125" style="194" customWidth="1"/>
    <col min="11032" max="11032" width="16.28515625" style="194" customWidth="1"/>
    <col min="11033" max="11033" width="21.85546875" style="194" customWidth="1"/>
    <col min="11034" max="11036" width="16.28515625" style="194" customWidth="1"/>
    <col min="11037" max="11037" width="21.7109375" style="194" customWidth="1"/>
    <col min="11038" max="11039" width="16.28515625" style="194" customWidth="1"/>
    <col min="11040" max="11040" width="20.85546875" style="194" customWidth="1"/>
    <col min="11041" max="11041" width="25.140625" style="194" customWidth="1"/>
    <col min="11042" max="11044" width="20" style="194" customWidth="1"/>
    <col min="11045" max="11046" width="0" style="194" hidden="1" customWidth="1"/>
    <col min="11047" max="11047" width="31" style="194" customWidth="1"/>
    <col min="11048" max="11048" width="42.7109375" style="194" customWidth="1"/>
    <col min="11049" max="11264" width="9.140625" style="194"/>
    <col min="11265" max="11265" width="10.28515625" style="194" customWidth="1"/>
    <col min="11266" max="11266" width="46" style="194" customWidth="1"/>
    <col min="11267" max="11267" width="35.28515625" style="194" customWidth="1"/>
    <col min="11268" max="11268" width="40.42578125" style="194" customWidth="1"/>
    <col min="11269" max="11269" width="38.85546875" style="194" customWidth="1"/>
    <col min="11270" max="11270" width="34.5703125" style="194" customWidth="1"/>
    <col min="11271" max="11271" width="41" style="194" customWidth="1"/>
    <col min="11272" max="11272" width="34.140625" style="194" customWidth="1"/>
    <col min="11273" max="11273" width="36.5703125" style="194" customWidth="1"/>
    <col min="11274" max="11274" width="37.85546875" style="194" customWidth="1"/>
    <col min="11275" max="11276" width="0" style="194" hidden="1" customWidth="1"/>
    <col min="11277" max="11277" width="44.7109375" style="194" customWidth="1"/>
    <col min="11278" max="11278" width="39.42578125" style="194" customWidth="1"/>
    <col min="11279" max="11279" width="29.5703125" style="194" customWidth="1"/>
    <col min="11280" max="11282" width="0" style="194" hidden="1" customWidth="1"/>
    <col min="11283" max="11283" width="50.140625" style="194" customWidth="1"/>
    <col min="11284" max="11284" width="36.5703125" style="194" customWidth="1"/>
    <col min="11285" max="11285" width="23.7109375" style="194" customWidth="1"/>
    <col min="11286" max="11286" width="16.28515625" style="194" customWidth="1"/>
    <col min="11287" max="11287" width="19.42578125" style="194" customWidth="1"/>
    <col min="11288" max="11288" width="16.28515625" style="194" customWidth="1"/>
    <col min="11289" max="11289" width="21.85546875" style="194" customWidth="1"/>
    <col min="11290" max="11292" width="16.28515625" style="194" customWidth="1"/>
    <col min="11293" max="11293" width="21.7109375" style="194" customWidth="1"/>
    <col min="11294" max="11295" width="16.28515625" style="194" customWidth="1"/>
    <col min="11296" max="11296" width="20.85546875" style="194" customWidth="1"/>
    <col min="11297" max="11297" width="25.140625" style="194" customWidth="1"/>
    <col min="11298" max="11300" width="20" style="194" customWidth="1"/>
    <col min="11301" max="11302" width="0" style="194" hidden="1" customWidth="1"/>
    <col min="11303" max="11303" width="31" style="194" customWidth="1"/>
    <col min="11304" max="11304" width="42.7109375" style="194" customWidth="1"/>
    <col min="11305" max="11520" width="9.140625" style="194"/>
    <col min="11521" max="11521" width="10.28515625" style="194" customWidth="1"/>
    <col min="11522" max="11522" width="46" style="194" customWidth="1"/>
    <col min="11523" max="11523" width="35.28515625" style="194" customWidth="1"/>
    <col min="11524" max="11524" width="40.42578125" style="194" customWidth="1"/>
    <col min="11525" max="11525" width="38.85546875" style="194" customWidth="1"/>
    <col min="11526" max="11526" width="34.5703125" style="194" customWidth="1"/>
    <col min="11527" max="11527" width="41" style="194" customWidth="1"/>
    <col min="11528" max="11528" width="34.140625" style="194" customWidth="1"/>
    <col min="11529" max="11529" width="36.5703125" style="194" customWidth="1"/>
    <col min="11530" max="11530" width="37.85546875" style="194" customWidth="1"/>
    <col min="11531" max="11532" width="0" style="194" hidden="1" customWidth="1"/>
    <col min="11533" max="11533" width="44.7109375" style="194" customWidth="1"/>
    <col min="11534" max="11534" width="39.42578125" style="194" customWidth="1"/>
    <col min="11535" max="11535" width="29.5703125" style="194" customWidth="1"/>
    <col min="11536" max="11538" width="0" style="194" hidden="1" customWidth="1"/>
    <col min="11539" max="11539" width="50.140625" style="194" customWidth="1"/>
    <col min="11540" max="11540" width="36.5703125" style="194" customWidth="1"/>
    <col min="11541" max="11541" width="23.7109375" style="194" customWidth="1"/>
    <col min="11542" max="11542" width="16.28515625" style="194" customWidth="1"/>
    <col min="11543" max="11543" width="19.42578125" style="194" customWidth="1"/>
    <col min="11544" max="11544" width="16.28515625" style="194" customWidth="1"/>
    <col min="11545" max="11545" width="21.85546875" style="194" customWidth="1"/>
    <col min="11546" max="11548" width="16.28515625" style="194" customWidth="1"/>
    <col min="11549" max="11549" width="21.7109375" style="194" customWidth="1"/>
    <col min="11550" max="11551" width="16.28515625" style="194" customWidth="1"/>
    <col min="11552" max="11552" width="20.85546875" style="194" customWidth="1"/>
    <col min="11553" max="11553" width="25.140625" style="194" customWidth="1"/>
    <col min="11554" max="11556" width="20" style="194" customWidth="1"/>
    <col min="11557" max="11558" width="0" style="194" hidden="1" customWidth="1"/>
    <col min="11559" max="11559" width="31" style="194" customWidth="1"/>
    <col min="11560" max="11560" width="42.7109375" style="194" customWidth="1"/>
    <col min="11561" max="11776" width="9.140625" style="194"/>
    <col min="11777" max="11777" width="10.28515625" style="194" customWidth="1"/>
    <col min="11778" max="11778" width="46" style="194" customWidth="1"/>
    <col min="11779" max="11779" width="35.28515625" style="194" customWidth="1"/>
    <col min="11780" max="11780" width="40.42578125" style="194" customWidth="1"/>
    <col min="11781" max="11781" width="38.85546875" style="194" customWidth="1"/>
    <col min="11782" max="11782" width="34.5703125" style="194" customWidth="1"/>
    <col min="11783" max="11783" width="41" style="194" customWidth="1"/>
    <col min="11784" max="11784" width="34.140625" style="194" customWidth="1"/>
    <col min="11785" max="11785" width="36.5703125" style="194" customWidth="1"/>
    <col min="11786" max="11786" width="37.85546875" style="194" customWidth="1"/>
    <col min="11787" max="11788" width="0" style="194" hidden="1" customWidth="1"/>
    <col min="11789" max="11789" width="44.7109375" style="194" customWidth="1"/>
    <col min="11790" max="11790" width="39.42578125" style="194" customWidth="1"/>
    <col min="11791" max="11791" width="29.5703125" style="194" customWidth="1"/>
    <col min="11792" max="11794" width="0" style="194" hidden="1" customWidth="1"/>
    <col min="11795" max="11795" width="50.140625" style="194" customWidth="1"/>
    <col min="11796" max="11796" width="36.5703125" style="194" customWidth="1"/>
    <col min="11797" max="11797" width="23.7109375" style="194" customWidth="1"/>
    <col min="11798" max="11798" width="16.28515625" style="194" customWidth="1"/>
    <col min="11799" max="11799" width="19.42578125" style="194" customWidth="1"/>
    <col min="11800" max="11800" width="16.28515625" style="194" customWidth="1"/>
    <col min="11801" max="11801" width="21.85546875" style="194" customWidth="1"/>
    <col min="11802" max="11804" width="16.28515625" style="194" customWidth="1"/>
    <col min="11805" max="11805" width="21.7109375" style="194" customWidth="1"/>
    <col min="11806" max="11807" width="16.28515625" style="194" customWidth="1"/>
    <col min="11808" max="11808" width="20.85546875" style="194" customWidth="1"/>
    <col min="11809" max="11809" width="25.140625" style="194" customWidth="1"/>
    <col min="11810" max="11812" width="20" style="194" customWidth="1"/>
    <col min="11813" max="11814" width="0" style="194" hidden="1" customWidth="1"/>
    <col min="11815" max="11815" width="31" style="194" customWidth="1"/>
    <col min="11816" max="11816" width="42.7109375" style="194" customWidth="1"/>
    <col min="11817" max="12032" width="9.140625" style="194"/>
    <col min="12033" max="12033" width="10.28515625" style="194" customWidth="1"/>
    <col min="12034" max="12034" width="46" style="194" customWidth="1"/>
    <col min="12035" max="12035" width="35.28515625" style="194" customWidth="1"/>
    <col min="12036" max="12036" width="40.42578125" style="194" customWidth="1"/>
    <col min="12037" max="12037" width="38.85546875" style="194" customWidth="1"/>
    <col min="12038" max="12038" width="34.5703125" style="194" customWidth="1"/>
    <col min="12039" max="12039" width="41" style="194" customWidth="1"/>
    <col min="12040" max="12040" width="34.140625" style="194" customWidth="1"/>
    <col min="12041" max="12041" width="36.5703125" style="194" customWidth="1"/>
    <col min="12042" max="12042" width="37.85546875" style="194" customWidth="1"/>
    <col min="12043" max="12044" width="0" style="194" hidden="1" customWidth="1"/>
    <col min="12045" max="12045" width="44.7109375" style="194" customWidth="1"/>
    <col min="12046" max="12046" width="39.42578125" style="194" customWidth="1"/>
    <col min="12047" max="12047" width="29.5703125" style="194" customWidth="1"/>
    <col min="12048" max="12050" width="0" style="194" hidden="1" customWidth="1"/>
    <col min="12051" max="12051" width="50.140625" style="194" customWidth="1"/>
    <col min="12052" max="12052" width="36.5703125" style="194" customWidth="1"/>
    <col min="12053" max="12053" width="23.7109375" style="194" customWidth="1"/>
    <col min="12054" max="12054" width="16.28515625" style="194" customWidth="1"/>
    <col min="12055" max="12055" width="19.42578125" style="194" customWidth="1"/>
    <col min="12056" max="12056" width="16.28515625" style="194" customWidth="1"/>
    <col min="12057" max="12057" width="21.85546875" style="194" customWidth="1"/>
    <col min="12058" max="12060" width="16.28515625" style="194" customWidth="1"/>
    <col min="12061" max="12061" width="21.7109375" style="194" customWidth="1"/>
    <col min="12062" max="12063" width="16.28515625" style="194" customWidth="1"/>
    <col min="12064" max="12064" width="20.85546875" style="194" customWidth="1"/>
    <col min="12065" max="12065" width="25.140625" style="194" customWidth="1"/>
    <col min="12066" max="12068" width="20" style="194" customWidth="1"/>
    <col min="12069" max="12070" width="0" style="194" hidden="1" customWidth="1"/>
    <col min="12071" max="12071" width="31" style="194" customWidth="1"/>
    <col min="12072" max="12072" width="42.7109375" style="194" customWidth="1"/>
    <col min="12073" max="12288" width="9.140625" style="194"/>
    <col min="12289" max="12289" width="10.28515625" style="194" customWidth="1"/>
    <col min="12290" max="12290" width="46" style="194" customWidth="1"/>
    <col min="12291" max="12291" width="35.28515625" style="194" customWidth="1"/>
    <col min="12292" max="12292" width="40.42578125" style="194" customWidth="1"/>
    <col min="12293" max="12293" width="38.85546875" style="194" customWidth="1"/>
    <col min="12294" max="12294" width="34.5703125" style="194" customWidth="1"/>
    <col min="12295" max="12295" width="41" style="194" customWidth="1"/>
    <col min="12296" max="12296" width="34.140625" style="194" customWidth="1"/>
    <col min="12297" max="12297" width="36.5703125" style="194" customWidth="1"/>
    <col min="12298" max="12298" width="37.85546875" style="194" customWidth="1"/>
    <col min="12299" max="12300" width="0" style="194" hidden="1" customWidth="1"/>
    <col min="12301" max="12301" width="44.7109375" style="194" customWidth="1"/>
    <col min="12302" max="12302" width="39.42578125" style="194" customWidth="1"/>
    <col min="12303" max="12303" width="29.5703125" style="194" customWidth="1"/>
    <col min="12304" max="12306" width="0" style="194" hidden="1" customWidth="1"/>
    <col min="12307" max="12307" width="50.140625" style="194" customWidth="1"/>
    <col min="12308" max="12308" width="36.5703125" style="194" customWidth="1"/>
    <col min="12309" max="12309" width="23.7109375" style="194" customWidth="1"/>
    <col min="12310" max="12310" width="16.28515625" style="194" customWidth="1"/>
    <col min="12311" max="12311" width="19.42578125" style="194" customWidth="1"/>
    <col min="12312" max="12312" width="16.28515625" style="194" customWidth="1"/>
    <col min="12313" max="12313" width="21.85546875" style="194" customWidth="1"/>
    <col min="12314" max="12316" width="16.28515625" style="194" customWidth="1"/>
    <col min="12317" max="12317" width="21.7109375" style="194" customWidth="1"/>
    <col min="12318" max="12319" width="16.28515625" style="194" customWidth="1"/>
    <col min="12320" max="12320" width="20.85546875" style="194" customWidth="1"/>
    <col min="12321" max="12321" width="25.140625" style="194" customWidth="1"/>
    <col min="12322" max="12324" width="20" style="194" customWidth="1"/>
    <col min="12325" max="12326" width="0" style="194" hidden="1" customWidth="1"/>
    <col min="12327" max="12327" width="31" style="194" customWidth="1"/>
    <col min="12328" max="12328" width="42.7109375" style="194" customWidth="1"/>
    <col min="12329" max="12544" width="9.140625" style="194"/>
    <col min="12545" max="12545" width="10.28515625" style="194" customWidth="1"/>
    <col min="12546" max="12546" width="46" style="194" customWidth="1"/>
    <col min="12547" max="12547" width="35.28515625" style="194" customWidth="1"/>
    <col min="12548" max="12548" width="40.42578125" style="194" customWidth="1"/>
    <col min="12549" max="12549" width="38.85546875" style="194" customWidth="1"/>
    <col min="12550" max="12550" width="34.5703125" style="194" customWidth="1"/>
    <col min="12551" max="12551" width="41" style="194" customWidth="1"/>
    <col min="12552" max="12552" width="34.140625" style="194" customWidth="1"/>
    <col min="12553" max="12553" width="36.5703125" style="194" customWidth="1"/>
    <col min="12554" max="12554" width="37.85546875" style="194" customWidth="1"/>
    <col min="12555" max="12556" width="0" style="194" hidden="1" customWidth="1"/>
    <col min="12557" max="12557" width="44.7109375" style="194" customWidth="1"/>
    <col min="12558" max="12558" width="39.42578125" style="194" customWidth="1"/>
    <col min="12559" max="12559" width="29.5703125" style="194" customWidth="1"/>
    <col min="12560" max="12562" width="0" style="194" hidden="1" customWidth="1"/>
    <col min="12563" max="12563" width="50.140625" style="194" customWidth="1"/>
    <col min="12564" max="12564" width="36.5703125" style="194" customWidth="1"/>
    <col min="12565" max="12565" width="23.7109375" style="194" customWidth="1"/>
    <col min="12566" max="12566" width="16.28515625" style="194" customWidth="1"/>
    <col min="12567" max="12567" width="19.42578125" style="194" customWidth="1"/>
    <col min="12568" max="12568" width="16.28515625" style="194" customWidth="1"/>
    <col min="12569" max="12569" width="21.85546875" style="194" customWidth="1"/>
    <col min="12570" max="12572" width="16.28515625" style="194" customWidth="1"/>
    <col min="12573" max="12573" width="21.7109375" style="194" customWidth="1"/>
    <col min="12574" max="12575" width="16.28515625" style="194" customWidth="1"/>
    <col min="12576" max="12576" width="20.85546875" style="194" customWidth="1"/>
    <col min="12577" max="12577" width="25.140625" style="194" customWidth="1"/>
    <col min="12578" max="12580" width="20" style="194" customWidth="1"/>
    <col min="12581" max="12582" width="0" style="194" hidden="1" customWidth="1"/>
    <col min="12583" max="12583" width="31" style="194" customWidth="1"/>
    <col min="12584" max="12584" width="42.7109375" style="194" customWidth="1"/>
    <col min="12585" max="12800" width="9.140625" style="194"/>
    <col min="12801" max="12801" width="10.28515625" style="194" customWidth="1"/>
    <col min="12802" max="12802" width="46" style="194" customWidth="1"/>
    <col min="12803" max="12803" width="35.28515625" style="194" customWidth="1"/>
    <col min="12804" max="12804" width="40.42578125" style="194" customWidth="1"/>
    <col min="12805" max="12805" width="38.85546875" style="194" customWidth="1"/>
    <col min="12806" max="12806" width="34.5703125" style="194" customWidth="1"/>
    <col min="12807" max="12807" width="41" style="194" customWidth="1"/>
    <col min="12808" max="12808" width="34.140625" style="194" customWidth="1"/>
    <col min="12809" max="12809" width="36.5703125" style="194" customWidth="1"/>
    <col min="12810" max="12810" width="37.85546875" style="194" customWidth="1"/>
    <col min="12811" max="12812" width="0" style="194" hidden="1" customWidth="1"/>
    <col min="12813" max="12813" width="44.7109375" style="194" customWidth="1"/>
    <col min="12814" max="12814" width="39.42578125" style="194" customWidth="1"/>
    <col min="12815" max="12815" width="29.5703125" style="194" customWidth="1"/>
    <col min="12816" max="12818" width="0" style="194" hidden="1" customWidth="1"/>
    <col min="12819" max="12819" width="50.140625" style="194" customWidth="1"/>
    <col min="12820" max="12820" width="36.5703125" style="194" customWidth="1"/>
    <col min="12821" max="12821" width="23.7109375" style="194" customWidth="1"/>
    <col min="12822" max="12822" width="16.28515625" style="194" customWidth="1"/>
    <col min="12823" max="12823" width="19.42578125" style="194" customWidth="1"/>
    <col min="12824" max="12824" width="16.28515625" style="194" customWidth="1"/>
    <col min="12825" max="12825" width="21.85546875" style="194" customWidth="1"/>
    <col min="12826" max="12828" width="16.28515625" style="194" customWidth="1"/>
    <col min="12829" max="12829" width="21.7109375" style="194" customWidth="1"/>
    <col min="12830" max="12831" width="16.28515625" style="194" customWidth="1"/>
    <col min="12832" max="12832" width="20.85546875" style="194" customWidth="1"/>
    <col min="12833" max="12833" width="25.140625" style="194" customWidth="1"/>
    <col min="12834" max="12836" width="20" style="194" customWidth="1"/>
    <col min="12837" max="12838" width="0" style="194" hidden="1" customWidth="1"/>
    <col min="12839" max="12839" width="31" style="194" customWidth="1"/>
    <col min="12840" max="12840" width="42.7109375" style="194" customWidth="1"/>
    <col min="12841" max="13056" width="9.140625" style="194"/>
    <col min="13057" max="13057" width="10.28515625" style="194" customWidth="1"/>
    <col min="13058" max="13058" width="46" style="194" customWidth="1"/>
    <col min="13059" max="13059" width="35.28515625" style="194" customWidth="1"/>
    <col min="13060" max="13060" width="40.42578125" style="194" customWidth="1"/>
    <col min="13061" max="13061" width="38.85546875" style="194" customWidth="1"/>
    <col min="13062" max="13062" width="34.5703125" style="194" customWidth="1"/>
    <col min="13063" max="13063" width="41" style="194" customWidth="1"/>
    <col min="13064" max="13064" width="34.140625" style="194" customWidth="1"/>
    <col min="13065" max="13065" width="36.5703125" style="194" customWidth="1"/>
    <col min="13066" max="13066" width="37.85546875" style="194" customWidth="1"/>
    <col min="13067" max="13068" width="0" style="194" hidden="1" customWidth="1"/>
    <col min="13069" max="13069" width="44.7109375" style="194" customWidth="1"/>
    <col min="13070" max="13070" width="39.42578125" style="194" customWidth="1"/>
    <col min="13071" max="13071" width="29.5703125" style="194" customWidth="1"/>
    <col min="13072" max="13074" width="0" style="194" hidden="1" customWidth="1"/>
    <col min="13075" max="13075" width="50.140625" style="194" customWidth="1"/>
    <col min="13076" max="13076" width="36.5703125" style="194" customWidth="1"/>
    <col min="13077" max="13077" width="23.7109375" style="194" customWidth="1"/>
    <col min="13078" max="13078" width="16.28515625" style="194" customWidth="1"/>
    <col min="13079" max="13079" width="19.42578125" style="194" customWidth="1"/>
    <col min="13080" max="13080" width="16.28515625" style="194" customWidth="1"/>
    <col min="13081" max="13081" width="21.85546875" style="194" customWidth="1"/>
    <col min="13082" max="13084" width="16.28515625" style="194" customWidth="1"/>
    <col min="13085" max="13085" width="21.7109375" style="194" customWidth="1"/>
    <col min="13086" max="13087" width="16.28515625" style="194" customWidth="1"/>
    <col min="13088" max="13088" width="20.85546875" style="194" customWidth="1"/>
    <col min="13089" max="13089" width="25.140625" style="194" customWidth="1"/>
    <col min="13090" max="13092" width="20" style="194" customWidth="1"/>
    <col min="13093" max="13094" width="0" style="194" hidden="1" customWidth="1"/>
    <col min="13095" max="13095" width="31" style="194" customWidth="1"/>
    <col min="13096" max="13096" width="42.7109375" style="194" customWidth="1"/>
    <col min="13097" max="13312" width="9.140625" style="194"/>
    <col min="13313" max="13313" width="10.28515625" style="194" customWidth="1"/>
    <col min="13314" max="13314" width="46" style="194" customWidth="1"/>
    <col min="13315" max="13315" width="35.28515625" style="194" customWidth="1"/>
    <col min="13316" max="13316" width="40.42578125" style="194" customWidth="1"/>
    <col min="13317" max="13317" width="38.85546875" style="194" customWidth="1"/>
    <col min="13318" max="13318" width="34.5703125" style="194" customWidth="1"/>
    <col min="13319" max="13319" width="41" style="194" customWidth="1"/>
    <col min="13320" max="13320" width="34.140625" style="194" customWidth="1"/>
    <col min="13321" max="13321" width="36.5703125" style="194" customWidth="1"/>
    <col min="13322" max="13322" width="37.85546875" style="194" customWidth="1"/>
    <col min="13323" max="13324" width="0" style="194" hidden="1" customWidth="1"/>
    <col min="13325" max="13325" width="44.7109375" style="194" customWidth="1"/>
    <col min="13326" max="13326" width="39.42578125" style="194" customWidth="1"/>
    <col min="13327" max="13327" width="29.5703125" style="194" customWidth="1"/>
    <col min="13328" max="13330" width="0" style="194" hidden="1" customWidth="1"/>
    <col min="13331" max="13331" width="50.140625" style="194" customWidth="1"/>
    <col min="13332" max="13332" width="36.5703125" style="194" customWidth="1"/>
    <col min="13333" max="13333" width="23.7109375" style="194" customWidth="1"/>
    <col min="13334" max="13334" width="16.28515625" style="194" customWidth="1"/>
    <col min="13335" max="13335" width="19.42578125" style="194" customWidth="1"/>
    <col min="13336" max="13336" width="16.28515625" style="194" customWidth="1"/>
    <col min="13337" max="13337" width="21.85546875" style="194" customWidth="1"/>
    <col min="13338" max="13340" width="16.28515625" style="194" customWidth="1"/>
    <col min="13341" max="13341" width="21.7109375" style="194" customWidth="1"/>
    <col min="13342" max="13343" width="16.28515625" style="194" customWidth="1"/>
    <col min="13344" max="13344" width="20.85546875" style="194" customWidth="1"/>
    <col min="13345" max="13345" width="25.140625" style="194" customWidth="1"/>
    <col min="13346" max="13348" width="20" style="194" customWidth="1"/>
    <col min="13349" max="13350" width="0" style="194" hidden="1" customWidth="1"/>
    <col min="13351" max="13351" width="31" style="194" customWidth="1"/>
    <col min="13352" max="13352" width="42.7109375" style="194" customWidth="1"/>
    <col min="13353" max="13568" width="9.140625" style="194"/>
    <col min="13569" max="13569" width="10.28515625" style="194" customWidth="1"/>
    <col min="13570" max="13570" width="46" style="194" customWidth="1"/>
    <col min="13571" max="13571" width="35.28515625" style="194" customWidth="1"/>
    <col min="13572" max="13572" width="40.42578125" style="194" customWidth="1"/>
    <col min="13573" max="13573" width="38.85546875" style="194" customWidth="1"/>
    <col min="13574" max="13574" width="34.5703125" style="194" customWidth="1"/>
    <col min="13575" max="13575" width="41" style="194" customWidth="1"/>
    <col min="13576" max="13576" width="34.140625" style="194" customWidth="1"/>
    <col min="13577" max="13577" width="36.5703125" style="194" customWidth="1"/>
    <col min="13578" max="13578" width="37.85546875" style="194" customWidth="1"/>
    <col min="13579" max="13580" width="0" style="194" hidden="1" customWidth="1"/>
    <col min="13581" max="13581" width="44.7109375" style="194" customWidth="1"/>
    <col min="13582" max="13582" width="39.42578125" style="194" customWidth="1"/>
    <col min="13583" max="13583" width="29.5703125" style="194" customWidth="1"/>
    <col min="13584" max="13586" width="0" style="194" hidden="1" customWidth="1"/>
    <col min="13587" max="13587" width="50.140625" style="194" customWidth="1"/>
    <col min="13588" max="13588" width="36.5703125" style="194" customWidth="1"/>
    <col min="13589" max="13589" width="23.7109375" style="194" customWidth="1"/>
    <col min="13590" max="13590" width="16.28515625" style="194" customWidth="1"/>
    <col min="13591" max="13591" width="19.42578125" style="194" customWidth="1"/>
    <col min="13592" max="13592" width="16.28515625" style="194" customWidth="1"/>
    <col min="13593" max="13593" width="21.85546875" style="194" customWidth="1"/>
    <col min="13594" max="13596" width="16.28515625" style="194" customWidth="1"/>
    <col min="13597" max="13597" width="21.7109375" style="194" customWidth="1"/>
    <col min="13598" max="13599" width="16.28515625" style="194" customWidth="1"/>
    <col min="13600" max="13600" width="20.85546875" style="194" customWidth="1"/>
    <col min="13601" max="13601" width="25.140625" style="194" customWidth="1"/>
    <col min="13602" max="13604" width="20" style="194" customWidth="1"/>
    <col min="13605" max="13606" width="0" style="194" hidden="1" customWidth="1"/>
    <col min="13607" max="13607" width="31" style="194" customWidth="1"/>
    <col min="13608" max="13608" width="42.7109375" style="194" customWidth="1"/>
    <col min="13609" max="13824" width="9.140625" style="194"/>
    <col min="13825" max="13825" width="10.28515625" style="194" customWidth="1"/>
    <col min="13826" max="13826" width="46" style="194" customWidth="1"/>
    <col min="13827" max="13827" width="35.28515625" style="194" customWidth="1"/>
    <col min="13828" max="13828" width="40.42578125" style="194" customWidth="1"/>
    <col min="13829" max="13829" width="38.85546875" style="194" customWidth="1"/>
    <col min="13830" max="13830" width="34.5703125" style="194" customWidth="1"/>
    <col min="13831" max="13831" width="41" style="194" customWidth="1"/>
    <col min="13832" max="13832" width="34.140625" style="194" customWidth="1"/>
    <col min="13833" max="13833" width="36.5703125" style="194" customWidth="1"/>
    <col min="13834" max="13834" width="37.85546875" style="194" customWidth="1"/>
    <col min="13835" max="13836" width="0" style="194" hidden="1" customWidth="1"/>
    <col min="13837" max="13837" width="44.7109375" style="194" customWidth="1"/>
    <col min="13838" max="13838" width="39.42578125" style="194" customWidth="1"/>
    <col min="13839" max="13839" width="29.5703125" style="194" customWidth="1"/>
    <col min="13840" max="13842" width="0" style="194" hidden="1" customWidth="1"/>
    <col min="13843" max="13843" width="50.140625" style="194" customWidth="1"/>
    <col min="13844" max="13844" width="36.5703125" style="194" customWidth="1"/>
    <col min="13845" max="13845" width="23.7109375" style="194" customWidth="1"/>
    <col min="13846" max="13846" width="16.28515625" style="194" customWidth="1"/>
    <col min="13847" max="13847" width="19.42578125" style="194" customWidth="1"/>
    <col min="13848" max="13848" width="16.28515625" style="194" customWidth="1"/>
    <col min="13849" max="13849" width="21.85546875" style="194" customWidth="1"/>
    <col min="13850" max="13852" width="16.28515625" style="194" customWidth="1"/>
    <col min="13853" max="13853" width="21.7109375" style="194" customWidth="1"/>
    <col min="13854" max="13855" width="16.28515625" style="194" customWidth="1"/>
    <col min="13856" max="13856" width="20.85546875" style="194" customWidth="1"/>
    <col min="13857" max="13857" width="25.140625" style="194" customWidth="1"/>
    <col min="13858" max="13860" width="20" style="194" customWidth="1"/>
    <col min="13861" max="13862" width="0" style="194" hidden="1" customWidth="1"/>
    <col min="13863" max="13863" width="31" style="194" customWidth="1"/>
    <col min="13864" max="13864" width="42.7109375" style="194" customWidth="1"/>
    <col min="13865" max="14080" width="9.140625" style="194"/>
    <col min="14081" max="14081" width="10.28515625" style="194" customWidth="1"/>
    <col min="14082" max="14082" width="46" style="194" customWidth="1"/>
    <col min="14083" max="14083" width="35.28515625" style="194" customWidth="1"/>
    <col min="14084" max="14084" width="40.42578125" style="194" customWidth="1"/>
    <col min="14085" max="14085" width="38.85546875" style="194" customWidth="1"/>
    <col min="14086" max="14086" width="34.5703125" style="194" customWidth="1"/>
    <col min="14087" max="14087" width="41" style="194" customWidth="1"/>
    <col min="14088" max="14088" width="34.140625" style="194" customWidth="1"/>
    <col min="14089" max="14089" width="36.5703125" style="194" customWidth="1"/>
    <col min="14090" max="14090" width="37.85546875" style="194" customWidth="1"/>
    <col min="14091" max="14092" width="0" style="194" hidden="1" customWidth="1"/>
    <col min="14093" max="14093" width="44.7109375" style="194" customWidth="1"/>
    <col min="14094" max="14094" width="39.42578125" style="194" customWidth="1"/>
    <col min="14095" max="14095" width="29.5703125" style="194" customWidth="1"/>
    <col min="14096" max="14098" width="0" style="194" hidden="1" customWidth="1"/>
    <col min="14099" max="14099" width="50.140625" style="194" customWidth="1"/>
    <col min="14100" max="14100" width="36.5703125" style="194" customWidth="1"/>
    <col min="14101" max="14101" width="23.7109375" style="194" customWidth="1"/>
    <col min="14102" max="14102" width="16.28515625" style="194" customWidth="1"/>
    <col min="14103" max="14103" width="19.42578125" style="194" customWidth="1"/>
    <col min="14104" max="14104" width="16.28515625" style="194" customWidth="1"/>
    <col min="14105" max="14105" width="21.85546875" style="194" customWidth="1"/>
    <col min="14106" max="14108" width="16.28515625" style="194" customWidth="1"/>
    <col min="14109" max="14109" width="21.7109375" style="194" customWidth="1"/>
    <col min="14110" max="14111" width="16.28515625" style="194" customWidth="1"/>
    <col min="14112" max="14112" width="20.85546875" style="194" customWidth="1"/>
    <col min="14113" max="14113" width="25.140625" style="194" customWidth="1"/>
    <col min="14114" max="14116" width="20" style="194" customWidth="1"/>
    <col min="14117" max="14118" width="0" style="194" hidden="1" customWidth="1"/>
    <col min="14119" max="14119" width="31" style="194" customWidth="1"/>
    <col min="14120" max="14120" width="42.7109375" style="194" customWidth="1"/>
    <col min="14121" max="14336" width="9.140625" style="194"/>
    <col min="14337" max="14337" width="10.28515625" style="194" customWidth="1"/>
    <col min="14338" max="14338" width="46" style="194" customWidth="1"/>
    <col min="14339" max="14339" width="35.28515625" style="194" customWidth="1"/>
    <col min="14340" max="14340" width="40.42578125" style="194" customWidth="1"/>
    <col min="14341" max="14341" width="38.85546875" style="194" customWidth="1"/>
    <col min="14342" max="14342" width="34.5703125" style="194" customWidth="1"/>
    <col min="14343" max="14343" width="41" style="194" customWidth="1"/>
    <col min="14344" max="14344" width="34.140625" style="194" customWidth="1"/>
    <col min="14345" max="14345" width="36.5703125" style="194" customWidth="1"/>
    <col min="14346" max="14346" width="37.85546875" style="194" customWidth="1"/>
    <col min="14347" max="14348" width="0" style="194" hidden="1" customWidth="1"/>
    <col min="14349" max="14349" width="44.7109375" style="194" customWidth="1"/>
    <col min="14350" max="14350" width="39.42578125" style="194" customWidth="1"/>
    <col min="14351" max="14351" width="29.5703125" style="194" customWidth="1"/>
    <col min="14352" max="14354" width="0" style="194" hidden="1" customWidth="1"/>
    <col min="14355" max="14355" width="50.140625" style="194" customWidth="1"/>
    <col min="14356" max="14356" width="36.5703125" style="194" customWidth="1"/>
    <col min="14357" max="14357" width="23.7109375" style="194" customWidth="1"/>
    <col min="14358" max="14358" width="16.28515625" style="194" customWidth="1"/>
    <col min="14359" max="14359" width="19.42578125" style="194" customWidth="1"/>
    <col min="14360" max="14360" width="16.28515625" style="194" customWidth="1"/>
    <col min="14361" max="14361" width="21.85546875" style="194" customWidth="1"/>
    <col min="14362" max="14364" width="16.28515625" style="194" customWidth="1"/>
    <col min="14365" max="14365" width="21.7109375" style="194" customWidth="1"/>
    <col min="14366" max="14367" width="16.28515625" style="194" customWidth="1"/>
    <col min="14368" max="14368" width="20.85546875" style="194" customWidth="1"/>
    <col min="14369" max="14369" width="25.140625" style="194" customWidth="1"/>
    <col min="14370" max="14372" width="20" style="194" customWidth="1"/>
    <col min="14373" max="14374" width="0" style="194" hidden="1" customWidth="1"/>
    <col min="14375" max="14375" width="31" style="194" customWidth="1"/>
    <col min="14376" max="14376" width="42.7109375" style="194" customWidth="1"/>
    <col min="14377" max="14592" width="9.140625" style="194"/>
    <col min="14593" max="14593" width="10.28515625" style="194" customWidth="1"/>
    <col min="14594" max="14594" width="46" style="194" customWidth="1"/>
    <col min="14595" max="14595" width="35.28515625" style="194" customWidth="1"/>
    <col min="14596" max="14596" width="40.42578125" style="194" customWidth="1"/>
    <col min="14597" max="14597" width="38.85546875" style="194" customWidth="1"/>
    <col min="14598" max="14598" width="34.5703125" style="194" customWidth="1"/>
    <col min="14599" max="14599" width="41" style="194" customWidth="1"/>
    <col min="14600" max="14600" width="34.140625" style="194" customWidth="1"/>
    <col min="14601" max="14601" width="36.5703125" style="194" customWidth="1"/>
    <col min="14602" max="14602" width="37.85546875" style="194" customWidth="1"/>
    <col min="14603" max="14604" width="0" style="194" hidden="1" customWidth="1"/>
    <col min="14605" max="14605" width="44.7109375" style="194" customWidth="1"/>
    <col min="14606" max="14606" width="39.42578125" style="194" customWidth="1"/>
    <col min="14607" max="14607" width="29.5703125" style="194" customWidth="1"/>
    <col min="14608" max="14610" width="0" style="194" hidden="1" customWidth="1"/>
    <col min="14611" max="14611" width="50.140625" style="194" customWidth="1"/>
    <col min="14612" max="14612" width="36.5703125" style="194" customWidth="1"/>
    <col min="14613" max="14613" width="23.7109375" style="194" customWidth="1"/>
    <col min="14614" max="14614" width="16.28515625" style="194" customWidth="1"/>
    <col min="14615" max="14615" width="19.42578125" style="194" customWidth="1"/>
    <col min="14616" max="14616" width="16.28515625" style="194" customWidth="1"/>
    <col min="14617" max="14617" width="21.85546875" style="194" customWidth="1"/>
    <col min="14618" max="14620" width="16.28515625" style="194" customWidth="1"/>
    <col min="14621" max="14621" width="21.7109375" style="194" customWidth="1"/>
    <col min="14622" max="14623" width="16.28515625" style="194" customWidth="1"/>
    <col min="14624" max="14624" width="20.85546875" style="194" customWidth="1"/>
    <col min="14625" max="14625" width="25.140625" style="194" customWidth="1"/>
    <col min="14626" max="14628" width="20" style="194" customWidth="1"/>
    <col min="14629" max="14630" width="0" style="194" hidden="1" customWidth="1"/>
    <col min="14631" max="14631" width="31" style="194" customWidth="1"/>
    <col min="14632" max="14632" width="42.7109375" style="194" customWidth="1"/>
    <col min="14633" max="14848" width="9.140625" style="194"/>
    <col min="14849" max="14849" width="10.28515625" style="194" customWidth="1"/>
    <col min="14850" max="14850" width="46" style="194" customWidth="1"/>
    <col min="14851" max="14851" width="35.28515625" style="194" customWidth="1"/>
    <col min="14852" max="14852" width="40.42578125" style="194" customWidth="1"/>
    <col min="14853" max="14853" width="38.85546875" style="194" customWidth="1"/>
    <col min="14854" max="14854" width="34.5703125" style="194" customWidth="1"/>
    <col min="14855" max="14855" width="41" style="194" customWidth="1"/>
    <col min="14856" max="14856" width="34.140625" style="194" customWidth="1"/>
    <col min="14857" max="14857" width="36.5703125" style="194" customWidth="1"/>
    <col min="14858" max="14858" width="37.85546875" style="194" customWidth="1"/>
    <col min="14859" max="14860" width="0" style="194" hidden="1" customWidth="1"/>
    <col min="14861" max="14861" width="44.7109375" style="194" customWidth="1"/>
    <col min="14862" max="14862" width="39.42578125" style="194" customWidth="1"/>
    <col min="14863" max="14863" width="29.5703125" style="194" customWidth="1"/>
    <col min="14864" max="14866" width="0" style="194" hidden="1" customWidth="1"/>
    <col min="14867" max="14867" width="50.140625" style="194" customWidth="1"/>
    <col min="14868" max="14868" width="36.5703125" style="194" customWidth="1"/>
    <col min="14869" max="14869" width="23.7109375" style="194" customWidth="1"/>
    <col min="14870" max="14870" width="16.28515625" style="194" customWidth="1"/>
    <col min="14871" max="14871" width="19.42578125" style="194" customWidth="1"/>
    <col min="14872" max="14872" width="16.28515625" style="194" customWidth="1"/>
    <col min="14873" max="14873" width="21.85546875" style="194" customWidth="1"/>
    <col min="14874" max="14876" width="16.28515625" style="194" customWidth="1"/>
    <col min="14877" max="14877" width="21.7109375" style="194" customWidth="1"/>
    <col min="14878" max="14879" width="16.28515625" style="194" customWidth="1"/>
    <col min="14880" max="14880" width="20.85546875" style="194" customWidth="1"/>
    <col min="14881" max="14881" width="25.140625" style="194" customWidth="1"/>
    <col min="14882" max="14884" width="20" style="194" customWidth="1"/>
    <col min="14885" max="14886" width="0" style="194" hidden="1" customWidth="1"/>
    <col min="14887" max="14887" width="31" style="194" customWidth="1"/>
    <col min="14888" max="14888" width="42.7109375" style="194" customWidth="1"/>
    <col min="14889" max="15104" width="9.140625" style="194"/>
    <col min="15105" max="15105" width="10.28515625" style="194" customWidth="1"/>
    <col min="15106" max="15106" width="46" style="194" customWidth="1"/>
    <col min="15107" max="15107" width="35.28515625" style="194" customWidth="1"/>
    <col min="15108" max="15108" width="40.42578125" style="194" customWidth="1"/>
    <col min="15109" max="15109" width="38.85546875" style="194" customWidth="1"/>
    <col min="15110" max="15110" width="34.5703125" style="194" customWidth="1"/>
    <col min="15111" max="15111" width="41" style="194" customWidth="1"/>
    <col min="15112" max="15112" width="34.140625" style="194" customWidth="1"/>
    <col min="15113" max="15113" width="36.5703125" style="194" customWidth="1"/>
    <col min="15114" max="15114" width="37.85546875" style="194" customWidth="1"/>
    <col min="15115" max="15116" width="0" style="194" hidden="1" customWidth="1"/>
    <col min="15117" max="15117" width="44.7109375" style="194" customWidth="1"/>
    <col min="15118" max="15118" width="39.42578125" style="194" customWidth="1"/>
    <col min="15119" max="15119" width="29.5703125" style="194" customWidth="1"/>
    <col min="15120" max="15122" width="0" style="194" hidden="1" customWidth="1"/>
    <col min="15123" max="15123" width="50.140625" style="194" customWidth="1"/>
    <col min="15124" max="15124" width="36.5703125" style="194" customWidth="1"/>
    <col min="15125" max="15125" width="23.7109375" style="194" customWidth="1"/>
    <col min="15126" max="15126" width="16.28515625" style="194" customWidth="1"/>
    <col min="15127" max="15127" width="19.42578125" style="194" customWidth="1"/>
    <col min="15128" max="15128" width="16.28515625" style="194" customWidth="1"/>
    <col min="15129" max="15129" width="21.85546875" style="194" customWidth="1"/>
    <col min="15130" max="15132" width="16.28515625" style="194" customWidth="1"/>
    <col min="15133" max="15133" width="21.7109375" style="194" customWidth="1"/>
    <col min="15134" max="15135" width="16.28515625" style="194" customWidth="1"/>
    <col min="15136" max="15136" width="20.85546875" style="194" customWidth="1"/>
    <col min="15137" max="15137" width="25.140625" style="194" customWidth="1"/>
    <col min="15138" max="15140" width="20" style="194" customWidth="1"/>
    <col min="15141" max="15142" width="0" style="194" hidden="1" customWidth="1"/>
    <col min="15143" max="15143" width="31" style="194" customWidth="1"/>
    <col min="15144" max="15144" width="42.7109375" style="194" customWidth="1"/>
    <col min="15145" max="15360" width="9.140625" style="194"/>
    <col min="15361" max="15361" width="10.28515625" style="194" customWidth="1"/>
    <col min="15362" max="15362" width="46" style="194" customWidth="1"/>
    <col min="15363" max="15363" width="35.28515625" style="194" customWidth="1"/>
    <col min="15364" max="15364" width="40.42578125" style="194" customWidth="1"/>
    <col min="15365" max="15365" width="38.85546875" style="194" customWidth="1"/>
    <col min="15366" max="15366" width="34.5703125" style="194" customWidth="1"/>
    <col min="15367" max="15367" width="41" style="194" customWidth="1"/>
    <col min="15368" max="15368" width="34.140625" style="194" customWidth="1"/>
    <col min="15369" max="15369" width="36.5703125" style="194" customWidth="1"/>
    <col min="15370" max="15370" width="37.85546875" style="194" customWidth="1"/>
    <col min="15371" max="15372" width="0" style="194" hidden="1" customWidth="1"/>
    <col min="15373" max="15373" width="44.7109375" style="194" customWidth="1"/>
    <col min="15374" max="15374" width="39.42578125" style="194" customWidth="1"/>
    <col min="15375" max="15375" width="29.5703125" style="194" customWidth="1"/>
    <col min="15376" max="15378" width="0" style="194" hidden="1" customWidth="1"/>
    <col min="15379" max="15379" width="50.140625" style="194" customWidth="1"/>
    <col min="15380" max="15380" width="36.5703125" style="194" customWidth="1"/>
    <col min="15381" max="15381" width="23.7109375" style="194" customWidth="1"/>
    <col min="15382" max="15382" width="16.28515625" style="194" customWidth="1"/>
    <col min="15383" max="15383" width="19.42578125" style="194" customWidth="1"/>
    <col min="15384" max="15384" width="16.28515625" style="194" customWidth="1"/>
    <col min="15385" max="15385" width="21.85546875" style="194" customWidth="1"/>
    <col min="15386" max="15388" width="16.28515625" style="194" customWidth="1"/>
    <col min="15389" max="15389" width="21.7109375" style="194" customWidth="1"/>
    <col min="15390" max="15391" width="16.28515625" style="194" customWidth="1"/>
    <col min="15392" max="15392" width="20.85546875" style="194" customWidth="1"/>
    <col min="15393" max="15393" width="25.140625" style="194" customWidth="1"/>
    <col min="15394" max="15396" width="20" style="194" customWidth="1"/>
    <col min="15397" max="15398" width="0" style="194" hidden="1" customWidth="1"/>
    <col min="15399" max="15399" width="31" style="194" customWidth="1"/>
    <col min="15400" max="15400" width="42.7109375" style="194" customWidth="1"/>
    <col min="15401" max="15616" width="9.140625" style="194"/>
    <col min="15617" max="15617" width="10.28515625" style="194" customWidth="1"/>
    <col min="15618" max="15618" width="46" style="194" customWidth="1"/>
    <col min="15619" max="15619" width="35.28515625" style="194" customWidth="1"/>
    <col min="15620" max="15620" width="40.42578125" style="194" customWidth="1"/>
    <col min="15621" max="15621" width="38.85546875" style="194" customWidth="1"/>
    <col min="15622" max="15622" width="34.5703125" style="194" customWidth="1"/>
    <col min="15623" max="15623" width="41" style="194" customWidth="1"/>
    <col min="15624" max="15624" width="34.140625" style="194" customWidth="1"/>
    <col min="15625" max="15625" width="36.5703125" style="194" customWidth="1"/>
    <col min="15626" max="15626" width="37.85546875" style="194" customWidth="1"/>
    <col min="15627" max="15628" width="0" style="194" hidden="1" customWidth="1"/>
    <col min="15629" max="15629" width="44.7109375" style="194" customWidth="1"/>
    <col min="15630" max="15630" width="39.42578125" style="194" customWidth="1"/>
    <col min="15631" max="15631" width="29.5703125" style="194" customWidth="1"/>
    <col min="15632" max="15634" width="0" style="194" hidden="1" customWidth="1"/>
    <col min="15635" max="15635" width="50.140625" style="194" customWidth="1"/>
    <col min="15636" max="15636" width="36.5703125" style="194" customWidth="1"/>
    <col min="15637" max="15637" width="23.7109375" style="194" customWidth="1"/>
    <col min="15638" max="15638" width="16.28515625" style="194" customWidth="1"/>
    <col min="15639" max="15639" width="19.42578125" style="194" customWidth="1"/>
    <col min="15640" max="15640" width="16.28515625" style="194" customWidth="1"/>
    <col min="15641" max="15641" width="21.85546875" style="194" customWidth="1"/>
    <col min="15642" max="15644" width="16.28515625" style="194" customWidth="1"/>
    <col min="15645" max="15645" width="21.7109375" style="194" customWidth="1"/>
    <col min="15646" max="15647" width="16.28515625" style="194" customWidth="1"/>
    <col min="15648" max="15648" width="20.85546875" style="194" customWidth="1"/>
    <col min="15649" max="15649" width="25.140625" style="194" customWidth="1"/>
    <col min="15650" max="15652" width="20" style="194" customWidth="1"/>
    <col min="15653" max="15654" width="0" style="194" hidden="1" customWidth="1"/>
    <col min="15655" max="15655" width="31" style="194" customWidth="1"/>
    <col min="15656" max="15656" width="42.7109375" style="194" customWidth="1"/>
    <col min="15657" max="15872" width="9.140625" style="194"/>
    <col min="15873" max="15873" width="10.28515625" style="194" customWidth="1"/>
    <col min="15874" max="15874" width="46" style="194" customWidth="1"/>
    <col min="15875" max="15875" width="35.28515625" style="194" customWidth="1"/>
    <col min="15876" max="15876" width="40.42578125" style="194" customWidth="1"/>
    <col min="15877" max="15877" width="38.85546875" style="194" customWidth="1"/>
    <col min="15878" max="15878" width="34.5703125" style="194" customWidth="1"/>
    <col min="15879" max="15879" width="41" style="194" customWidth="1"/>
    <col min="15880" max="15880" width="34.140625" style="194" customWidth="1"/>
    <col min="15881" max="15881" width="36.5703125" style="194" customWidth="1"/>
    <col min="15882" max="15882" width="37.85546875" style="194" customWidth="1"/>
    <col min="15883" max="15884" width="0" style="194" hidden="1" customWidth="1"/>
    <col min="15885" max="15885" width="44.7109375" style="194" customWidth="1"/>
    <col min="15886" max="15886" width="39.42578125" style="194" customWidth="1"/>
    <col min="15887" max="15887" width="29.5703125" style="194" customWidth="1"/>
    <col min="15888" max="15890" width="0" style="194" hidden="1" customWidth="1"/>
    <col min="15891" max="15891" width="50.140625" style="194" customWidth="1"/>
    <col min="15892" max="15892" width="36.5703125" style="194" customWidth="1"/>
    <col min="15893" max="15893" width="23.7109375" style="194" customWidth="1"/>
    <col min="15894" max="15894" width="16.28515625" style="194" customWidth="1"/>
    <col min="15895" max="15895" width="19.42578125" style="194" customWidth="1"/>
    <col min="15896" max="15896" width="16.28515625" style="194" customWidth="1"/>
    <col min="15897" max="15897" width="21.85546875" style="194" customWidth="1"/>
    <col min="15898" max="15900" width="16.28515625" style="194" customWidth="1"/>
    <col min="15901" max="15901" width="21.7109375" style="194" customWidth="1"/>
    <col min="15902" max="15903" width="16.28515625" style="194" customWidth="1"/>
    <col min="15904" max="15904" width="20.85546875" style="194" customWidth="1"/>
    <col min="15905" max="15905" width="25.140625" style="194" customWidth="1"/>
    <col min="15906" max="15908" width="20" style="194" customWidth="1"/>
    <col min="15909" max="15910" width="0" style="194" hidden="1" customWidth="1"/>
    <col min="15911" max="15911" width="31" style="194" customWidth="1"/>
    <col min="15912" max="15912" width="42.7109375" style="194" customWidth="1"/>
    <col min="15913" max="16128" width="9.140625" style="194"/>
    <col min="16129" max="16129" width="10.28515625" style="194" customWidth="1"/>
    <col min="16130" max="16130" width="46" style="194" customWidth="1"/>
    <col min="16131" max="16131" width="35.28515625" style="194" customWidth="1"/>
    <col min="16132" max="16132" width="40.42578125" style="194" customWidth="1"/>
    <col min="16133" max="16133" width="38.85546875" style="194" customWidth="1"/>
    <col min="16134" max="16134" width="34.5703125" style="194" customWidth="1"/>
    <col min="16135" max="16135" width="41" style="194" customWidth="1"/>
    <col min="16136" max="16136" width="34.140625" style="194" customWidth="1"/>
    <col min="16137" max="16137" width="36.5703125" style="194" customWidth="1"/>
    <col min="16138" max="16138" width="37.85546875" style="194" customWidth="1"/>
    <col min="16139" max="16140" width="0" style="194" hidden="1" customWidth="1"/>
    <col min="16141" max="16141" width="44.7109375" style="194" customWidth="1"/>
    <col min="16142" max="16142" width="39.42578125" style="194" customWidth="1"/>
    <col min="16143" max="16143" width="29.5703125" style="194" customWidth="1"/>
    <col min="16144" max="16146" width="0" style="194" hidden="1" customWidth="1"/>
    <col min="16147" max="16147" width="50.140625" style="194" customWidth="1"/>
    <col min="16148" max="16148" width="36.5703125" style="194" customWidth="1"/>
    <col min="16149" max="16149" width="23.7109375" style="194" customWidth="1"/>
    <col min="16150" max="16150" width="16.28515625" style="194" customWidth="1"/>
    <col min="16151" max="16151" width="19.42578125" style="194" customWidth="1"/>
    <col min="16152" max="16152" width="16.28515625" style="194" customWidth="1"/>
    <col min="16153" max="16153" width="21.85546875" style="194" customWidth="1"/>
    <col min="16154" max="16156" width="16.28515625" style="194" customWidth="1"/>
    <col min="16157" max="16157" width="21.7109375" style="194" customWidth="1"/>
    <col min="16158" max="16159" width="16.28515625" style="194" customWidth="1"/>
    <col min="16160" max="16160" width="20.85546875" style="194" customWidth="1"/>
    <col min="16161" max="16161" width="25.140625" style="194" customWidth="1"/>
    <col min="16162" max="16164" width="20" style="194" customWidth="1"/>
    <col min="16165" max="16166" width="0" style="194" hidden="1" customWidth="1"/>
    <col min="16167" max="16167" width="31" style="194" customWidth="1"/>
    <col min="16168" max="16168" width="42.7109375" style="194" customWidth="1"/>
    <col min="16169" max="16384" width="9.140625" style="194"/>
  </cols>
  <sheetData>
    <row r="1" spans="1:109" ht="56.25" hidden="1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9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1"/>
      <c r="AL1" s="192"/>
      <c r="AM1" s="192"/>
    </row>
    <row r="2" spans="1:109" ht="25.5" hidden="1" customHeight="1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9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1"/>
      <c r="AL2" s="192"/>
      <c r="AM2" s="192"/>
    </row>
    <row r="3" spans="1:109" ht="41.25" hidden="1" customHeight="1">
      <c r="A3" s="195" t="s">
        <v>842</v>
      </c>
      <c r="B3" s="195"/>
      <c r="C3" s="195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9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H3" s="190"/>
      <c r="AI3" s="190"/>
      <c r="AJ3" s="190"/>
      <c r="AK3" s="196"/>
      <c r="AL3" s="196"/>
      <c r="AM3" s="196"/>
    </row>
    <row r="4" spans="1:109" ht="66.75" hidden="1" customHeight="1">
      <c r="A4" s="195" t="s">
        <v>843</v>
      </c>
      <c r="B4" s="195"/>
      <c r="C4" s="195"/>
      <c r="D4" s="195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9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H4" s="190"/>
      <c r="AI4" s="190"/>
      <c r="AJ4" s="190"/>
      <c r="AK4" s="196"/>
      <c r="AL4" s="196"/>
      <c r="AM4" s="196"/>
    </row>
    <row r="5" spans="1:109" ht="65.25" hidden="1" customHeight="1">
      <c r="A5" s="195" t="s">
        <v>844</v>
      </c>
      <c r="B5" s="195"/>
      <c r="C5" s="195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9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H5" s="190"/>
      <c r="AI5" s="190"/>
      <c r="AJ5" s="190"/>
      <c r="AK5" s="196"/>
      <c r="AL5" s="196"/>
      <c r="AM5" s="196"/>
    </row>
    <row r="6" spans="1:109" ht="48" hidden="1" customHeight="1">
      <c r="A6" s="197" t="s">
        <v>845</v>
      </c>
      <c r="B6" s="197"/>
      <c r="C6" s="197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9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H6" s="190"/>
      <c r="AI6" s="190"/>
      <c r="AJ6" s="190"/>
      <c r="AK6" s="196"/>
      <c r="AL6" s="196"/>
      <c r="AM6" s="196"/>
    </row>
    <row r="7" spans="1:109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9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1"/>
      <c r="AL7" s="191"/>
      <c r="AM7" s="191"/>
    </row>
    <row r="8" spans="1:109" ht="60.75" customHeight="1">
      <c r="A8" s="198" t="s">
        <v>846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</row>
    <row r="9" spans="1:109" ht="45" customHeight="1">
      <c r="A9" s="199" t="s">
        <v>141</v>
      </c>
      <c r="B9" s="200" t="s">
        <v>847</v>
      </c>
      <c r="C9" s="200"/>
      <c r="D9" s="200"/>
      <c r="E9" s="200"/>
      <c r="F9" s="200"/>
      <c r="G9" s="200" t="s">
        <v>848</v>
      </c>
      <c r="H9" s="200"/>
      <c r="I9" s="200"/>
      <c r="J9" s="201" t="s">
        <v>849</v>
      </c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0" t="s">
        <v>850</v>
      </c>
      <c r="AL9" s="200"/>
      <c r="AM9" s="202" t="s">
        <v>851</v>
      </c>
      <c r="AN9" s="203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4"/>
      <c r="BR9" s="204"/>
      <c r="BS9" s="204"/>
      <c r="BT9" s="204"/>
      <c r="BU9" s="204"/>
      <c r="BV9" s="204"/>
      <c r="BW9" s="204"/>
      <c r="BX9" s="204"/>
      <c r="BY9" s="204"/>
      <c r="BZ9" s="204"/>
      <c r="CA9" s="204"/>
      <c r="CB9" s="204"/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204"/>
      <c r="CO9" s="204"/>
      <c r="CP9" s="204"/>
      <c r="CQ9" s="204"/>
      <c r="CR9" s="204"/>
      <c r="CS9" s="204"/>
      <c r="CT9" s="204"/>
      <c r="CU9" s="204"/>
      <c r="CV9" s="204"/>
      <c r="CW9" s="204"/>
      <c r="CX9" s="204"/>
      <c r="CY9" s="204"/>
      <c r="CZ9" s="204"/>
      <c r="DA9" s="204"/>
      <c r="DB9" s="204"/>
      <c r="DC9" s="204"/>
      <c r="DD9" s="204"/>
      <c r="DE9" s="204"/>
    </row>
    <row r="10" spans="1:109" ht="121.5" customHeight="1">
      <c r="A10" s="199"/>
      <c r="B10" s="200"/>
      <c r="C10" s="200"/>
      <c r="D10" s="200"/>
      <c r="E10" s="200"/>
      <c r="F10" s="200"/>
      <c r="G10" s="200"/>
      <c r="H10" s="200"/>
      <c r="I10" s="200"/>
      <c r="J10" s="200" t="s">
        <v>852</v>
      </c>
      <c r="K10" s="200" t="s">
        <v>853</v>
      </c>
      <c r="L10" s="205" t="s">
        <v>854</v>
      </c>
      <c r="M10" s="206" t="s">
        <v>855</v>
      </c>
      <c r="N10" s="206"/>
      <c r="O10" s="205" t="s">
        <v>856</v>
      </c>
      <c r="P10" s="206" t="s">
        <v>857</v>
      </c>
      <c r="Q10" s="206"/>
      <c r="R10" s="206"/>
      <c r="S10" s="205" t="s">
        <v>858</v>
      </c>
      <c r="T10" s="205"/>
      <c r="U10" s="205" t="s">
        <v>859</v>
      </c>
      <c r="V10" s="207" t="s">
        <v>71</v>
      </c>
      <c r="W10" s="207"/>
      <c r="X10" s="207"/>
      <c r="Y10" s="205" t="s">
        <v>860</v>
      </c>
      <c r="Z10" s="207" t="s">
        <v>71</v>
      </c>
      <c r="AA10" s="207"/>
      <c r="AB10" s="207"/>
      <c r="AC10" s="205" t="s">
        <v>861</v>
      </c>
      <c r="AD10" s="207" t="s">
        <v>71</v>
      </c>
      <c r="AE10" s="207"/>
      <c r="AF10" s="207"/>
      <c r="AG10" s="205" t="s">
        <v>862</v>
      </c>
      <c r="AH10" s="207" t="s">
        <v>71</v>
      </c>
      <c r="AI10" s="207"/>
      <c r="AJ10" s="207"/>
      <c r="AK10" s="200" t="s">
        <v>863</v>
      </c>
      <c r="AL10" s="200" t="s">
        <v>864</v>
      </c>
      <c r="AM10" s="208" t="s">
        <v>865</v>
      </c>
      <c r="AN10" s="208" t="s">
        <v>866</v>
      </c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  <c r="BP10" s="204"/>
      <c r="BQ10" s="204"/>
      <c r="BR10" s="204"/>
      <c r="BS10" s="204"/>
      <c r="BT10" s="204"/>
      <c r="BU10" s="204"/>
      <c r="BV10" s="204"/>
      <c r="BW10" s="204"/>
      <c r="BX10" s="204"/>
      <c r="BY10" s="204"/>
      <c r="BZ10" s="204"/>
      <c r="CA10" s="204"/>
      <c r="CB10" s="204"/>
      <c r="CC10" s="204"/>
      <c r="CD10" s="204"/>
      <c r="CE10" s="204"/>
      <c r="CF10" s="204"/>
      <c r="CG10" s="204"/>
      <c r="CH10" s="204"/>
      <c r="CI10" s="204"/>
      <c r="CJ10" s="204"/>
      <c r="CK10" s="204"/>
      <c r="CL10" s="204"/>
      <c r="CM10" s="204"/>
      <c r="CN10" s="204"/>
      <c r="CO10" s="204"/>
      <c r="CP10" s="204"/>
      <c r="CQ10" s="204"/>
      <c r="CR10" s="204"/>
      <c r="CS10" s="204"/>
      <c r="CT10" s="204"/>
      <c r="CU10" s="204"/>
      <c r="CV10" s="204"/>
      <c r="CW10" s="204"/>
      <c r="CX10" s="204"/>
      <c r="CY10" s="204"/>
      <c r="CZ10" s="204"/>
      <c r="DA10" s="204"/>
      <c r="DB10" s="204"/>
      <c r="DC10" s="204"/>
      <c r="DD10" s="204"/>
      <c r="DE10" s="204"/>
    </row>
    <row r="11" spans="1:109" ht="162">
      <c r="A11" s="199"/>
      <c r="B11" s="200" t="s">
        <v>867</v>
      </c>
      <c r="C11" s="200" t="s">
        <v>868</v>
      </c>
      <c r="D11" s="200" t="s">
        <v>869</v>
      </c>
      <c r="E11" s="200" t="s">
        <v>870</v>
      </c>
      <c r="F11" s="200" t="s">
        <v>871</v>
      </c>
      <c r="G11" s="200" t="s">
        <v>872</v>
      </c>
      <c r="H11" s="200" t="s">
        <v>868</v>
      </c>
      <c r="I11" s="200" t="s">
        <v>873</v>
      </c>
      <c r="J11" s="200"/>
      <c r="K11" s="200"/>
      <c r="L11" s="205"/>
      <c r="M11" s="205" t="s">
        <v>874</v>
      </c>
      <c r="N11" s="205" t="s">
        <v>875</v>
      </c>
      <c r="O11" s="205"/>
      <c r="P11" s="205" t="s">
        <v>876</v>
      </c>
      <c r="Q11" s="205" t="s">
        <v>877</v>
      </c>
      <c r="R11" s="205" t="s">
        <v>878</v>
      </c>
      <c r="S11" s="205" t="s">
        <v>879</v>
      </c>
      <c r="T11" s="205" t="s">
        <v>880</v>
      </c>
      <c r="U11" s="205"/>
      <c r="V11" s="209" t="s">
        <v>881</v>
      </c>
      <c r="W11" s="209" t="s">
        <v>882</v>
      </c>
      <c r="X11" s="209" t="s">
        <v>883</v>
      </c>
      <c r="Y11" s="205" t="s">
        <v>884</v>
      </c>
      <c r="Z11" s="209" t="s">
        <v>885</v>
      </c>
      <c r="AA11" s="209" t="s">
        <v>886</v>
      </c>
      <c r="AB11" s="209" t="s">
        <v>887</v>
      </c>
      <c r="AC11" s="205"/>
      <c r="AD11" s="209" t="s">
        <v>888</v>
      </c>
      <c r="AE11" s="209" t="s">
        <v>889</v>
      </c>
      <c r="AF11" s="209" t="s">
        <v>890</v>
      </c>
      <c r="AG11" s="205"/>
      <c r="AH11" s="209" t="s">
        <v>891</v>
      </c>
      <c r="AI11" s="209" t="s">
        <v>892</v>
      </c>
      <c r="AJ11" s="209" t="s">
        <v>893</v>
      </c>
      <c r="AK11" s="200"/>
      <c r="AL11" s="200"/>
      <c r="AM11" s="210"/>
      <c r="AN11" s="210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</row>
    <row r="12" spans="1:109" s="214" customFormat="1" ht="27.75" customHeight="1">
      <c r="A12" s="211">
        <v>1</v>
      </c>
      <c r="B12" s="211">
        <v>2</v>
      </c>
      <c r="C12" s="211">
        <v>3</v>
      </c>
      <c r="D12" s="211">
        <v>4</v>
      </c>
      <c r="E12" s="211">
        <v>5</v>
      </c>
      <c r="F12" s="211">
        <v>6</v>
      </c>
      <c r="G12" s="211">
        <v>7</v>
      </c>
      <c r="H12" s="211">
        <v>8</v>
      </c>
      <c r="I12" s="211">
        <v>9</v>
      </c>
      <c r="J12" s="211">
        <v>10</v>
      </c>
      <c r="K12" s="211">
        <v>11</v>
      </c>
      <c r="L12" s="211">
        <v>12</v>
      </c>
      <c r="M12" s="211">
        <v>13</v>
      </c>
      <c r="N12" s="211">
        <v>14</v>
      </c>
      <c r="O12" s="211">
        <v>15</v>
      </c>
      <c r="P12" s="211">
        <v>16</v>
      </c>
      <c r="Q12" s="211">
        <v>17</v>
      </c>
      <c r="R12" s="211">
        <v>18</v>
      </c>
      <c r="S12" s="211">
        <v>19</v>
      </c>
      <c r="T12" s="211">
        <v>20</v>
      </c>
      <c r="U12" s="211">
        <v>21</v>
      </c>
      <c r="V12" s="211">
        <v>22</v>
      </c>
      <c r="W12" s="211">
        <v>23</v>
      </c>
      <c r="X12" s="211">
        <v>24</v>
      </c>
      <c r="Y12" s="211">
        <v>25</v>
      </c>
      <c r="Z12" s="211">
        <v>26</v>
      </c>
      <c r="AA12" s="211">
        <v>27</v>
      </c>
      <c r="AB12" s="211">
        <v>28</v>
      </c>
      <c r="AC12" s="211">
        <v>29</v>
      </c>
      <c r="AD12" s="211">
        <v>30</v>
      </c>
      <c r="AE12" s="211">
        <v>31</v>
      </c>
      <c r="AF12" s="211">
        <v>32</v>
      </c>
      <c r="AG12" s="211">
        <v>33</v>
      </c>
      <c r="AH12" s="211">
        <v>34</v>
      </c>
      <c r="AI12" s="211">
        <v>35</v>
      </c>
      <c r="AJ12" s="211">
        <v>36</v>
      </c>
      <c r="AK12" s="211">
        <v>37</v>
      </c>
      <c r="AL12" s="211">
        <v>38</v>
      </c>
      <c r="AM12" s="212">
        <v>39</v>
      </c>
      <c r="AN12" s="212">
        <v>40</v>
      </c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13"/>
      <c r="CQ12" s="213"/>
      <c r="CR12" s="213"/>
      <c r="CS12" s="213"/>
      <c r="CT12" s="213"/>
      <c r="CU12" s="213"/>
      <c r="CV12" s="213"/>
      <c r="CW12" s="213"/>
      <c r="CX12" s="213"/>
      <c r="CY12" s="213"/>
      <c r="CZ12" s="213"/>
      <c r="DA12" s="213"/>
      <c r="DB12" s="213"/>
      <c r="DC12" s="213"/>
      <c r="DD12" s="213"/>
      <c r="DE12" s="213"/>
    </row>
    <row r="13" spans="1:109" s="222" customFormat="1" ht="81" hidden="1" customHeight="1">
      <c r="A13" s="205">
        <v>1</v>
      </c>
      <c r="B13" s="215" t="s">
        <v>894</v>
      </c>
      <c r="C13" s="205" t="s">
        <v>895</v>
      </c>
      <c r="D13" s="205" t="s">
        <v>896</v>
      </c>
      <c r="E13" s="205" t="s">
        <v>897</v>
      </c>
      <c r="F13" s="205" t="s">
        <v>898</v>
      </c>
      <c r="G13" s="216" t="s">
        <v>899</v>
      </c>
      <c r="H13" s="205" t="s">
        <v>900</v>
      </c>
      <c r="I13" s="205" t="s">
        <v>901</v>
      </c>
      <c r="J13" s="217" t="s">
        <v>902</v>
      </c>
      <c r="K13" s="205" t="s">
        <v>900</v>
      </c>
      <c r="L13" s="205" t="s">
        <v>900</v>
      </c>
      <c r="M13" s="218" t="s">
        <v>903</v>
      </c>
      <c r="N13" s="218" t="s">
        <v>904</v>
      </c>
      <c r="O13" s="218" t="s">
        <v>905</v>
      </c>
      <c r="P13" s="205"/>
      <c r="Q13" s="205"/>
      <c r="R13" s="205"/>
      <c r="S13" s="219" t="s">
        <v>906</v>
      </c>
      <c r="T13" s="205">
        <f>U13+Y13+AC13+AG13</f>
        <v>30</v>
      </c>
      <c r="U13" s="205">
        <f>SUM(V13:X13)</f>
        <v>30</v>
      </c>
      <c r="V13" s="205">
        <v>0</v>
      </c>
      <c r="W13" s="205">
        <v>30</v>
      </c>
      <c r="X13" s="205">
        <v>0</v>
      </c>
      <c r="Y13" s="205">
        <f>SUM(Z13:AB13)</f>
        <v>0</v>
      </c>
      <c r="Z13" s="205">
        <v>0</v>
      </c>
      <c r="AA13" s="205">
        <v>0</v>
      </c>
      <c r="AB13" s="205">
        <v>0</v>
      </c>
      <c r="AC13" s="205">
        <f>SUM(AD13:AF13)</f>
        <v>0</v>
      </c>
      <c r="AD13" s="205">
        <v>0</v>
      </c>
      <c r="AE13" s="205">
        <v>0</v>
      </c>
      <c r="AF13" s="205">
        <v>0</v>
      </c>
      <c r="AG13" s="205">
        <f>SUM(AH13:AJ13)</f>
        <v>0</v>
      </c>
      <c r="AH13" s="205">
        <v>0</v>
      </c>
      <c r="AI13" s="205">
        <v>0</v>
      </c>
      <c r="AJ13" s="205">
        <v>0</v>
      </c>
      <c r="AK13" s="200" t="s">
        <v>907</v>
      </c>
      <c r="AL13" s="200"/>
      <c r="AM13" s="220">
        <v>30</v>
      </c>
      <c r="AN13" s="221" t="s">
        <v>908</v>
      </c>
    </row>
    <row r="14" spans="1:109" s="222" customFormat="1" ht="108" hidden="1">
      <c r="A14" s="205"/>
      <c r="B14" s="223" t="str">
        <f>B13</f>
        <v xml:space="preserve"> Котельная №3.  п. Плесецк,ул. Беданова д.5а. Год ввода в эксплуатацию 1975.</v>
      </c>
      <c r="C14" s="205"/>
      <c r="D14" s="205"/>
      <c r="E14" s="205"/>
      <c r="F14" s="205"/>
      <c r="G14" s="216" t="s">
        <v>909</v>
      </c>
      <c r="H14" s="205" t="s">
        <v>900</v>
      </c>
      <c r="I14" s="205" t="s">
        <v>910</v>
      </c>
      <c r="J14" s="217" t="s">
        <v>902</v>
      </c>
      <c r="K14" s="205" t="s">
        <v>900</v>
      </c>
      <c r="L14" s="205" t="s">
        <v>900</v>
      </c>
      <c r="M14" s="218" t="s">
        <v>903</v>
      </c>
      <c r="N14" s="218" t="s">
        <v>904</v>
      </c>
      <c r="O14" s="218" t="s">
        <v>905</v>
      </c>
      <c r="P14" s="205"/>
      <c r="Q14" s="205"/>
      <c r="R14" s="205"/>
      <c r="S14" s="219" t="s">
        <v>906</v>
      </c>
      <c r="T14" s="205">
        <f t="shared" ref="T14:T88" si="0">U14+Y14+AC14+AG14</f>
        <v>30</v>
      </c>
      <c r="U14" s="205">
        <f t="shared" ref="U14:U88" si="1">SUM(V14:X14)</f>
        <v>30</v>
      </c>
      <c r="V14" s="205">
        <v>0</v>
      </c>
      <c r="W14" s="205">
        <v>30</v>
      </c>
      <c r="X14" s="205">
        <v>0</v>
      </c>
      <c r="Y14" s="205">
        <f t="shared" ref="Y14:Y88" si="2">SUM(Z14:AB14)</f>
        <v>0</v>
      </c>
      <c r="Z14" s="205">
        <v>0</v>
      </c>
      <c r="AA14" s="205">
        <v>0</v>
      </c>
      <c r="AB14" s="205">
        <v>0</v>
      </c>
      <c r="AC14" s="205">
        <f t="shared" ref="AC14:AC88" si="3">SUM(AD14:AF14)</f>
        <v>0</v>
      </c>
      <c r="AD14" s="205">
        <v>0</v>
      </c>
      <c r="AE14" s="205">
        <v>0</v>
      </c>
      <c r="AF14" s="205">
        <v>0</v>
      </c>
      <c r="AG14" s="205">
        <f t="shared" ref="AG14:AG88" si="4">SUM(AH14:AJ14)</f>
        <v>0</v>
      </c>
      <c r="AH14" s="205">
        <v>0</v>
      </c>
      <c r="AI14" s="205">
        <v>0</v>
      </c>
      <c r="AJ14" s="205">
        <v>0</v>
      </c>
      <c r="AK14" s="200" t="s">
        <v>907</v>
      </c>
      <c r="AL14" s="200"/>
      <c r="AM14" s="220">
        <v>30</v>
      </c>
      <c r="AN14" s="221" t="s">
        <v>908</v>
      </c>
    </row>
    <row r="15" spans="1:109" s="222" customFormat="1" ht="108" hidden="1">
      <c r="A15" s="205"/>
      <c r="B15" s="223" t="str">
        <f t="shared" ref="B15:B23" si="5">B14</f>
        <v xml:space="preserve"> Котельная №3.  п. Плесецк,ул. Беданова д.5а. Год ввода в эксплуатацию 1975.</v>
      </c>
      <c r="C15" s="205"/>
      <c r="D15" s="205"/>
      <c r="E15" s="205"/>
      <c r="F15" s="205"/>
      <c r="G15" s="216" t="s">
        <v>911</v>
      </c>
      <c r="H15" s="205" t="s">
        <v>900</v>
      </c>
      <c r="I15" s="205" t="s">
        <v>912</v>
      </c>
      <c r="J15" s="217" t="s">
        <v>902</v>
      </c>
      <c r="K15" s="205" t="s">
        <v>900</v>
      </c>
      <c r="L15" s="205" t="s">
        <v>900</v>
      </c>
      <c r="M15" s="218" t="s">
        <v>903</v>
      </c>
      <c r="N15" s="218" t="s">
        <v>904</v>
      </c>
      <c r="O15" s="218" t="s">
        <v>905</v>
      </c>
      <c r="P15" s="205"/>
      <c r="Q15" s="205"/>
      <c r="R15" s="205"/>
      <c r="S15" s="219" t="s">
        <v>906</v>
      </c>
      <c r="T15" s="205">
        <f t="shared" si="0"/>
        <v>30</v>
      </c>
      <c r="U15" s="205">
        <f t="shared" si="1"/>
        <v>30</v>
      </c>
      <c r="V15" s="205">
        <v>0</v>
      </c>
      <c r="W15" s="205">
        <v>30</v>
      </c>
      <c r="X15" s="205">
        <v>0</v>
      </c>
      <c r="Y15" s="205">
        <f t="shared" si="2"/>
        <v>0</v>
      </c>
      <c r="Z15" s="205">
        <v>0</v>
      </c>
      <c r="AA15" s="205">
        <v>0</v>
      </c>
      <c r="AB15" s="205">
        <v>0</v>
      </c>
      <c r="AC15" s="205">
        <f t="shared" si="3"/>
        <v>0</v>
      </c>
      <c r="AD15" s="205">
        <v>0</v>
      </c>
      <c r="AE15" s="205">
        <v>0</v>
      </c>
      <c r="AF15" s="205">
        <v>0</v>
      </c>
      <c r="AG15" s="205">
        <f t="shared" si="4"/>
        <v>0</v>
      </c>
      <c r="AH15" s="205">
        <v>0</v>
      </c>
      <c r="AI15" s="205">
        <v>0</v>
      </c>
      <c r="AJ15" s="205">
        <v>0</v>
      </c>
      <c r="AK15" s="200" t="s">
        <v>907</v>
      </c>
      <c r="AL15" s="200"/>
      <c r="AM15" s="220">
        <v>30</v>
      </c>
      <c r="AN15" s="221" t="s">
        <v>908</v>
      </c>
    </row>
    <row r="16" spans="1:109" s="222" customFormat="1" ht="108" hidden="1">
      <c r="A16" s="205"/>
      <c r="B16" s="223" t="str">
        <f t="shared" si="5"/>
        <v xml:space="preserve"> Котельная №3.  п. Плесецк,ул. Беданова д.5а. Год ввода в эксплуатацию 1975.</v>
      </c>
      <c r="C16" s="205"/>
      <c r="D16" s="205"/>
      <c r="E16" s="205"/>
      <c r="F16" s="205"/>
      <c r="G16" s="224" t="s">
        <v>913</v>
      </c>
      <c r="H16" s="205" t="s">
        <v>900</v>
      </c>
      <c r="I16" s="205" t="s">
        <v>900</v>
      </c>
      <c r="J16" s="218" t="s">
        <v>914</v>
      </c>
      <c r="K16" s="205" t="s">
        <v>900</v>
      </c>
      <c r="L16" s="205" t="s">
        <v>900</v>
      </c>
      <c r="M16" s="218" t="s">
        <v>915</v>
      </c>
      <c r="N16" s="218" t="s">
        <v>916</v>
      </c>
      <c r="O16" s="218"/>
      <c r="P16" s="205"/>
      <c r="Q16" s="205"/>
      <c r="R16" s="205"/>
      <c r="S16" s="219" t="s">
        <v>917</v>
      </c>
      <c r="T16" s="205">
        <f t="shared" si="0"/>
        <v>32.6</v>
      </c>
      <c r="U16" s="205">
        <f t="shared" si="1"/>
        <v>0</v>
      </c>
      <c r="V16" s="205">
        <v>0</v>
      </c>
      <c r="W16" s="205">
        <v>0</v>
      </c>
      <c r="X16" s="205">
        <v>0</v>
      </c>
      <c r="Y16" s="205">
        <f t="shared" si="2"/>
        <v>32.6</v>
      </c>
      <c r="Z16" s="205">
        <v>0</v>
      </c>
      <c r="AA16" s="205">
        <v>0</v>
      </c>
      <c r="AB16" s="205">
        <v>32.6</v>
      </c>
      <c r="AC16" s="205">
        <f t="shared" si="3"/>
        <v>0</v>
      </c>
      <c r="AD16" s="205">
        <v>0</v>
      </c>
      <c r="AE16" s="205">
        <v>0</v>
      </c>
      <c r="AF16" s="205">
        <v>0</v>
      </c>
      <c r="AG16" s="205">
        <f t="shared" si="4"/>
        <v>0</v>
      </c>
      <c r="AH16" s="205">
        <v>0</v>
      </c>
      <c r="AI16" s="205">
        <v>0</v>
      </c>
      <c r="AJ16" s="205">
        <v>0</v>
      </c>
      <c r="AK16" s="200" t="s">
        <v>907</v>
      </c>
      <c r="AL16" s="200"/>
      <c r="AM16" s="220">
        <v>32.6</v>
      </c>
      <c r="AN16" s="221" t="s">
        <v>908</v>
      </c>
    </row>
    <row r="17" spans="1:109" s="222" customFormat="1" ht="108" hidden="1">
      <c r="A17" s="205"/>
      <c r="B17" s="223" t="str">
        <f t="shared" si="5"/>
        <v xml:space="preserve"> Котельная №3.  п. Плесецк,ул. Беданова д.5а. Год ввода в эксплуатацию 1975.</v>
      </c>
      <c r="C17" s="205"/>
      <c r="D17" s="205"/>
      <c r="E17" s="205"/>
      <c r="F17" s="205"/>
      <c r="G17" s="225" t="s">
        <v>918</v>
      </c>
      <c r="H17" s="200" t="s">
        <v>900</v>
      </c>
      <c r="I17" s="200" t="s">
        <v>900</v>
      </c>
      <c r="J17" s="226" t="s">
        <v>902</v>
      </c>
      <c r="K17" s="200" t="s">
        <v>900</v>
      </c>
      <c r="L17" s="200" t="s">
        <v>900</v>
      </c>
      <c r="M17" s="227" t="s">
        <v>919</v>
      </c>
      <c r="N17" s="218" t="s">
        <v>920</v>
      </c>
      <c r="O17" s="218" t="s">
        <v>905</v>
      </c>
      <c r="P17" s="205"/>
      <c r="Q17" s="205"/>
      <c r="R17" s="205"/>
      <c r="S17" s="219" t="s">
        <v>906</v>
      </c>
      <c r="T17" s="205">
        <f>U17+Y17+AC17+AG17</f>
        <v>30</v>
      </c>
      <c r="U17" s="205">
        <f>SUM(V17:X17)</f>
        <v>30</v>
      </c>
      <c r="V17" s="205">
        <v>0</v>
      </c>
      <c r="W17" s="205">
        <v>30</v>
      </c>
      <c r="X17" s="205">
        <v>0</v>
      </c>
      <c r="Y17" s="205">
        <f>SUM(Z17:AB17)</f>
        <v>0</v>
      </c>
      <c r="Z17" s="205">
        <v>0</v>
      </c>
      <c r="AA17" s="205">
        <v>0</v>
      </c>
      <c r="AB17" s="205">
        <v>0</v>
      </c>
      <c r="AC17" s="205">
        <f>SUM(AD17:AF17)</f>
        <v>0</v>
      </c>
      <c r="AD17" s="205">
        <v>0</v>
      </c>
      <c r="AE17" s="205">
        <v>0</v>
      </c>
      <c r="AF17" s="205">
        <v>0</v>
      </c>
      <c r="AG17" s="205">
        <f>SUM(AH17:AJ17)</f>
        <v>0</v>
      </c>
      <c r="AH17" s="205">
        <v>0</v>
      </c>
      <c r="AI17" s="205">
        <v>0</v>
      </c>
      <c r="AJ17" s="205">
        <v>0</v>
      </c>
      <c r="AK17" s="200" t="s">
        <v>907</v>
      </c>
      <c r="AL17" s="200"/>
      <c r="AM17" s="220">
        <v>30</v>
      </c>
      <c r="AN17" s="221" t="s">
        <v>908</v>
      </c>
    </row>
    <row r="18" spans="1:109" s="222" customFormat="1" ht="108" hidden="1">
      <c r="A18" s="205"/>
      <c r="B18" s="223" t="str">
        <f t="shared" si="5"/>
        <v xml:space="preserve"> Котельная №3.  п. Плесецк,ул. Беданова д.5а. Год ввода в эксплуатацию 1975.</v>
      </c>
      <c r="C18" s="205"/>
      <c r="D18" s="205"/>
      <c r="E18" s="205"/>
      <c r="F18" s="205"/>
      <c r="G18" s="216" t="s">
        <v>921</v>
      </c>
      <c r="H18" s="205" t="s">
        <v>900</v>
      </c>
      <c r="I18" s="205" t="s">
        <v>900</v>
      </c>
      <c r="J18" s="218" t="s">
        <v>922</v>
      </c>
      <c r="K18" s="205" t="s">
        <v>900</v>
      </c>
      <c r="L18" s="205" t="s">
        <v>900</v>
      </c>
      <c r="M18" s="218" t="s">
        <v>923</v>
      </c>
      <c r="N18" s="218" t="s">
        <v>916</v>
      </c>
      <c r="O18" s="218"/>
      <c r="P18" s="205"/>
      <c r="Q18" s="205"/>
      <c r="R18" s="205"/>
      <c r="S18" s="219" t="s">
        <v>924</v>
      </c>
      <c r="T18" s="205">
        <f>U18+Y18+AC18+AG18</f>
        <v>18.323</v>
      </c>
      <c r="U18" s="205">
        <f>SUM(V18:X18)</f>
        <v>0</v>
      </c>
      <c r="V18" s="205">
        <v>0</v>
      </c>
      <c r="W18" s="205">
        <v>0</v>
      </c>
      <c r="X18" s="205">
        <v>0</v>
      </c>
      <c r="Y18" s="205">
        <f>SUM(Z18:AB18)</f>
        <v>18.323</v>
      </c>
      <c r="Z18" s="205">
        <v>0</v>
      </c>
      <c r="AA18" s="205">
        <v>0</v>
      </c>
      <c r="AB18" s="205">
        <v>18.323</v>
      </c>
      <c r="AC18" s="205">
        <f>SUM(AD18:AF18)</f>
        <v>0</v>
      </c>
      <c r="AD18" s="205">
        <v>0</v>
      </c>
      <c r="AE18" s="205">
        <v>0</v>
      </c>
      <c r="AF18" s="205">
        <v>0</v>
      </c>
      <c r="AG18" s="205">
        <f>SUM(AH18:AJ18)</f>
        <v>0</v>
      </c>
      <c r="AH18" s="205">
        <v>0</v>
      </c>
      <c r="AI18" s="205">
        <v>0</v>
      </c>
      <c r="AJ18" s="205">
        <v>0</v>
      </c>
      <c r="AK18" s="200" t="s">
        <v>907</v>
      </c>
      <c r="AL18" s="200"/>
      <c r="AM18" s="220">
        <v>18.323</v>
      </c>
      <c r="AN18" s="221" t="s">
        <v>908</v>
      </c>
    </row>
    <row r="19" spans="1:109" s="222" customFormat="1" ht="108" hidden="1">
      <c r="A19" s="205"/>
      <c r="B19" s="223" t="str">
        <f t="shared" si="5"/>
        <v xml:space="preserve"> Котельная №3.  п. Плесецк,ул. Беданова д.5а. Год ввода в эксплуатацию 1975.</v>
      </c>
      <c r="C19" s="205"/>
      <c r="D19" s="205"/>
      <c r="E19" s="205"/>
      <c r="F19" s="205"/>
      <c r="G19" s="216" t="s">
        <v>925</v>
      </c>
      <c r="H19" s="205" t="s">
        <v>926</v>
      </c>
      <c r="I19" s="205" t="s">
        <v>900</v>
      </c>
      <c r="J19" s="218" t="s">
        <v>927</v>
      </c>
      <c r="K19" s="205" t="s">
        <v>900</v>
      </c>
      <c r="L19" s="205" t="s">
        <v>900</v>
      </c>
      <c r="M19" s="218" t="s">
        <v>928</v>
      </c>
      <c r="N19" s="218" t="s">
        <v>904</v>
      </c>
      <c r="O19" s="218" t="s">
        <v>929</v>
      </c>
      <c r="P19" s="205"/>
      <c r="Q19" s="205"/>
      <c r="R19" s="205"/>
      <c r="S19" s="219" t="s">
        <v>930</v>
      </c>
      <c r="T19" s="205">
        <f t="shared" si="0"/>
        <v>30</v>
      </c>
      <c r="U19" s="205">
        <f t="shared" si="1"/>
        <v>30</v>
      </c>
      <c r="V19" s="205">
        <v>0</v>
      </c>
      <c r="W19" s="205">
        <v>30</v>
      </c>
      <c r="X19" s="205">
        <v>0</v>
      </c>
      <c r="Y19" s="205">
        <f t="shared" si="2"/>
        <v>0</v>
      </c>
      <c r="Z19" s="205">
        <v>0</v>
      </c>
      <c r="AA19" s="205">
        <v>0</v>
      </c>
      <c r="AB19" s="205">
        <v>0</v>
      </c>
      <c r="AC19" s="205">
        <f t="shared" si="3"/>
        <v>0</v>
      </c>
      <c r="AD19" s="205">
        <v>0</v>
      </c>
      <c r="AE19" s="205">
        <v>0</v>
      </c>
      <c r="AF19" s="205">
        <v>0</v>
      </c>
      <c r="AG19" s="205">
        <f t="shared" si="4"/>
        <v>0</v>
      </c>
      <c r="AH19" s="205">
        <v>0</v>
      </c>
      <c r="AI19" s="205">
        <v>0</v>
      </c>
      <c r="AJ19" s="205">
        <v>0</v>
      </c>
      <c r="AK19" s="200" t="s">
        <v>907</v>
      </c>
      <c r="AL19" s="200"/>
      <c r="AM19" s="220">
        <v>30</v>
      </c>
      <c r="AN19" s="221" t="s">
        <v>908</v>
      </c>
    </row>
    <row r="20" spans="1:109" s="222" customFormat="1" ht="162" hidden="1">
      <c r="A20" s="205"/>
      <c r="B20" s="223" t="str">
        <f t="shared" si="5"/>
        <v xml:space="preserve"> Котельная №3.  п. Плесецк,ул. Беданова д.5а. Год ввода в эксплуатацию 1975.</v>
      </c>
      <c r="C20" s="205"/>
      <c r="D20" s="205"/>
      <c r="E20" s="205"/>
      <c r="F20" s="205"/>
      <c r="G20" s="228" t="s">
        <v>931</v>
      </c>
      <c r="H20" s="205" t="s">
        <v>900</v>
      </c>
      <c r="I20" s="205" t="s">
        <v>932</v>
      </c>
      <c r="J20" s="217" t="s">
        <v>933</v>
      </c>
      <c r="K20" s="205" t="s">
        <v>900</v>
      </c>
      <c r="L20" s="205" t="s">
        <v>900</v>
      </c>
      <c r="M20" s="218" t="s">
        <v>934</v>
      </c>
      <c r="N20" s="218" t="s">
        <v>935</v>
      </c>
      <c r="O20" s="218" t="s">
        <v>900</v>
      </c>
      <c r="P20" s="205"/>
      <c r="Q20" s="205"/>
      <c r="R20" s="205"/>
      <c r="S20" s="219" t="s">
        <v>936</v>
      </c>
      <c r="T20" s="205">
        <f t="shared" si="0"/>
        <v>10.074</v>
      </c>
      <c r="U20" s="205">
        <f t="shared" si="1"/>
        <v>10.074</v>
      </c>
      <c r="V20" s="205">
        <v>0</v>
      </c>
      <c r="W20" s="205">
        <v>10.074</v>
      </c>
      <c r="X20" s="205">
        <v>0</v>
      </c>
      <c r="Y20" s="205">
        <f t="shared" si="2"/>
        <v>0</v>
      </c>
      <c r="Z20" s="205">
        <v>0</v>
      </c>
      <c r="AA20" s="205">
        <v>0</v>
      </c>
      <c r="AB20" s="205">
        <v>0</v>
      </c>
      <c r="AC20" s="205">
        <f t="shared" si="3"/>
        <v>0</v>
      </c>
      <c r="AD20" s="205">
        <v>0</v>
      </c>
      <c r="AE20" s="205">
        <v>0</v>
      </c>
      <c r="AF20" s="205">
        <v>0</v>
      </c>
      <c r="AG20" s="205">
        <f t="shared" si="4"/>
        <v>0</v>
      </c>
      <c r="AH20" s="205">
        <v>0</v>
      </c>
      <c r="AI20" s="205">
        <v>0</v>
      </c>
      <c r="AJ20" s="205">
        <v>0</v>
      </c>
      <c r="AK20" s="200" t="s">
        <v>907</v>
      </c>
      <c r="AL20" s="200"/>
      <c r="AM20" s="220">
        <v>10.074</v>
      </c>
      <c r="AN20" s="221" t="s">
        <v>908</v>
      </c>
    </row>
    <row r="21" spans="1:109" s="234" customFormat="1" ht="27.75" hidden="1" customHeight="1">
      <c r="A21" s="229" t="s">
        <v>937</v>
      </c>
      <c r="B21" s="230" t="str">
        <f t="shared" si="5"/>
        <v xml:space="preserve"> Котельная №3.  п. Плесецк,ул. Беданова д.5а. Год ввода в эксплуатацию 1975.</v>
      </c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2"/>
      <c r="T21" s="205">
        <f t="shared" si="0"/>
        <v>210.99700000000001</v>
      </c>
      <c r="U21" s="205">
        <f t="shared" si="1"/>
        <v>160.07400000000001</v>
      </c>
      <c r="V21" s="205">
        <f>SUM(V13:V20)</f>
        <v>0</v>
      </c>
      <c r="W21" s="205">
        <f>SUM(W13:W20)</f>
        <v>160.07400000000001</v>
      </c>
      <c r="X21" s="205">
        <f>SUM(X13:X20)</f>
        <v>0</v>
      </c>
      <c r="Y21" s="205">
        <f t="shared" si="2"/>
        <v>50.923000000000002</v>
      </c>
      <c r="Z21" s="205">
        <f>SUM(Z13:Z20)</f>
        <v>0</v>
      </c>
      <c r="AA21" s="205">
        <f>SUM(AA13:AA20)</f>
        <v>0</v>
      </c>
      <c r="AB21" s="205">
        <f>SUM(AB13:AB20)</f>
        <v>50.923000000000002</v>
      </c>
      <c r="AC21" s="205">
        <f t="shared" si="3"/>
        <v>0</v>
      </c>
      <c r="AD21" s="205">
        <f>SUM(AD13:AD20)</f>
        <v>0</v>
      </c>
      <c r="AE21" s="205">
        <f>SUM(AE13:AE20)</f>
        <v>0</v>
      </c>
      <c r="AF21" s="205">
        <f>SUM(AF13:AF20)</f>
        <v>0</v>
      </c>
      <c r="AG21" s="205">
        <f t="shared" si="4"/>
        <v>0</v>
      </c>
      <c r="AH21" s="205">
        <f>SUM(AH13:AH20)</f>
        <v>0</v>
      </c>
      <c r="AI21" s="205">
        <f>SUM(AI13:AI20)</f>
        <v>0</v>
      </c>
      <c r="AJ21" s="205">
        <f>SUM(AJ13:AJ20)</f>
        <v>0</v>
      </c>
      <c r="AK21" s="200" t="s">
        <v>907</v>
      </c>
      <c r="AL21" s="233">
        <f>T21</f>
        <v>210.99700000000001</v>
      </c>
      <c r="AM21" s="220">
        <v>210.99700000000001</v>
      </c>
      <c r="AN21" s="221" t="s">
        <v>908</v>
      </c>
    </row>
    <row r="22" spans="1:109" s="236" customFormat="1" ht="27.75" hidden="1" customHeight="1">
      <c r="A22" s="235" t="s">
        <v>938</v>
      </c>
      <c r="B22" s="223" t="str">
        <f t="shared" si="5"/>
        <v xml:space="preserve"> Котельная №3.  п. Плесецк,ул. Беданова д.5а. Год ввода в эксплуатацию 1975.</v>
      </c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05">
        <f t="shared" si="0"/>
        <v>0</v>
      </c>
      <c r="U22" s="205">
        <f t="shared" si="1"/>
        <v>0</v>
      </c>
      <c r="V22" s="205"/>
      <c r="W22" s="205"/>
      <c r="X22" s="205"/>
      <c r="Y22" s="205">
        <f t="shared" si="2"/>
        <v>0</v>
      </c>
      <c r="Z22" s="205"/>
      <c r="AA22" s="205"/>
      <c r="AB22" s="205"/>
      <c r="AC22" s="205">
        <f t="shared" si="3"/>
        <v>0</v>
      </c>
      <c r="AD22" s="205"/>
      <c r="AE22" s="205"/>
      <c r="AF22" s="205"/>
      <c r="AG22" s="205">
        <f t="shared" si="4"/>
        <v>0</v>
      </c>
      <c r="AH22" s="205"/>
      <c r="AI22" s="205"/>
      <c r="AJ22" s="205"/>
      <c r="AK22" s="200" t="s">
        <v>907</v>
      </c>
      <c r="AL22" s="233"/>
      <c r="AM22" s="220">
        <v>0</v>
      </c>
      <c r="AN22" s="221" t="s">
        <v>908</v>
      </c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  <c r="BP22" s="222"/>
      <c r="BQ22" s="222"/>
      <c r="BR22" s="222"/>
      <c r="BS22" s="222"/>
      <c r="BT22" s="222"/>
      <c r="BU22" s="222"/>
      <c r="BV22" s="222"/>
      <c r="BW22" s="222"/>
      <c r="BX22" s="222"/>
      <c r="BY22" s="222"/>
      <c r="BZ22" s="222"/>
      <c r="CA22" s="222"/>
      <c r="CB22" s="222"/>
      <c r="CC22" s="222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</row>
    <row r="23" spans="1:109" s="236" customFormat="1" ht="27.75" hidden="1" customHeight="1">
      <c r="A23" s="235" t="s">
        <v>939</v>
      </c>
      <c r="B23" s="223" t="str">
        <f t="shared" si="5"/>
        <v xml:space="preserve"> Котельная №3.  п. Плесецк,ул. Беданова д.5а. Год ввода в эксплуатацию 1975.</v>
      </c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05">
        <f t="shared" si="0"/>
        <v>0</v>
      </c>
      <c r="U23" s="205">
        <f t="shared" si="1"/>
        <v>0</v>
      </c>
      <c r="V23" s="205"/>
      <c r="W23" s="205"/>
      <c r="X23" s="205"/>
      <c r="Y23" s="205">
        <f t="shared" si="2"/>
        <v>0</v>
      </c>
      <c r="Z23" s="205"/>
      <c r="AA23" s="205"/>
      <c r="AB23" s="205"/>
      <c r="AC23" s="205">
        <f t="shared" si="3"/>
        <v>0</v>
      </c>
      <c r="AD23" s="205"/>
      <c r="AE23" s="205"/>
      <c r="AF23" s="205"/>
      <c r="AG23" s="205">
        <f t="shared" si="4"/>
        <v>0</v>
      </c>
      <c r="AH23" s="205"/>
      <c r="AI23" s="205"/>
      <c r="AJ23" s="205"/>
      <c r="AK23" s="200" t="s">
        <v>907</v>
      </c>
      <c r="AL23" s="233"/>
      <c r="AM23" s="220">
        <v>0</v>
      </c>
      <c r="AN23" s="221" t="s">
        <v>908</v>
      </c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</row>
    <row r="24" spans="1:109" s="222" customFormat="1" ht="81" hidden="1" customHeight="1">
      <c r="A24" s="205">
        <v>2</v>
      </c>
      <c r="B24" s="215" t="s">
        <v>940</v>
      </c>
      <c r="C24" s="205" t="s">
        <v>941</v>
      </c>
      <c r="D24" s="205" t="s">
        <v>896</v>
      </c>
      <c r="E24" s="205" t="s">
        <v>942</v>
      </c>
      <c r="F24" s="205" t="s">
        <v>943</v>
      </c>
      <c r="G24" s="228" t="s">
        <v>944</v>
      </c>
      <c r="H24" s="218" t="s">
        <v>945</v>
      </c>
      <c r="I24" s="218" t="s">
        <v>900</v>
      </c>
      <c r="J24" s="218" t="s">
        <v>927</v>
      </c>
      <c r="K24" s="218" t="s">
        <v>900</v>
      </c>
      <c r="L24" s="205" t="s">
        <v>900</v>
      </c>
      <c r="M24" s="218" t="s">
        <v>928</v>
      </c>
      <c r="N24" s="218"/>
      <c r="O24" s="228"/>
      <c r="P24" s="205"/>
      <c r="Q24" s="205"/>
      <c r="R24" s="205"/>
      <c r="S24" s="219" t="s">
        <v>930</v>
      </c>
      <c r="T24" s="205">
        <f t="shared" si="0"/>
        <v>30</v>
      </c>
      <c r="U24" s="205">
        <f t="shared" si="1"/>
        <v>30</v>
      </c>
      <c r="V24" s="205"/>
      <c r="W24" s="205">
        <v>30</v>
      </c>
      <c r="X24" s="205"/>
      <c r="Y24" s="205">
        <f t="shared" si="2"/>
        <v>0</v>
      </c>
      <c r="Z24" s="205"/>
      <c r="AA24" s="205"/>
      <c r="AB24" s="205"/>
      <c r="AC24" s="205">
        <f t="shared" si="3"/>
        <v>0</v>
      </c>
      <c r="AD24" s="205"/>
      <c r="AE24" s="205"/>
      <c r="AF24" s="205"/>
      <c r="AG24" s="205">
        <f t="shared" si="4"/>
        <v>0</v>
      </c>
      <c r="AH24" s="205"/>
      <c r="AI24" s="205"/>
      <c r="AJ24" s="205"/>
      <c r="AK24" s="200" t="s">
        <v>946</v>
      </c>
      <c r="AL24" s="200"/>
      <c r="AM24" s="220">
        <v>30</v>
      </c>
      <c r="AN24" s="221" t="s">
        <v>908</v>
      </c>
    </row>
    <row r="25" spans="1:109" s="222" customFormat="1" ht="135" hidden="1">
      <c r="A25" s="205"/>
      <c r="B25" s="223" t="str">
        <f t="shared" ref="B25:B37" si="6">B24</f>
        <v xml:space="preserve">Биотопливная котельная  18 МВт. п.Североонежск,2 мкр.,д.40а.Год ввода в эксплуатацию 2008.  </v>
      </c>
      <c r="C25" s="205"/>
      <c r="D25" s="205"/>
      <c r="E25" s="205"/>
      <c r="F25" s="205"/>
      <c r="G25" s="228" t="s">
        <v>947</v>
      </c>
      <c r="H25" s="218" t="s">
        <v>900</v>
      </c>
      <c r="I25" s="218" t="s">
        <v>900</v>
      </c>
      <c r="J25" s="218" t="s">
        <v>927</v>
      </c>
      <c r="K25" s="218" t="s">
        <v>900</v>
      </c>
      <c r="L25" s="205" t="s">
        <v>900</v>
      </c>
      <c r="M25" s="218" t="s">
        <v>948</v>
      </c>
      <c r="N25" s="218" t="s">
        <v>916</v>
      </c>
      <c r="O25" s="218" t="s">
        <v>905</v>
      </c>
      <c r="P25" s="205"/>
      <c r="Q25" s="205"/>
      <c r="R25" s="205"/>
      <c r="S25" s="219" t="s">
        <v>930</v>
      </c>
      <c r="T25" s="205">
        <f t="shared" si="0"/>
        <v>15</v>
      </c>
      <c r="U25" s="205">
        <f t="shared" si="1"/>
        <v>15</v>
      </c>
      <c r="V25" s="205"/>
      <c r="W25" s="205">
        <v>15</v>
      </c>
      <c r="X25" s="205"/>
      <c r="Y25" s="205">
        <f t="shared" si="2"/>
        <v>0</v>
      </c>
      <c r="Z25" s="205"/>
      <c r="AA25" s="205"/>
      <c r="AB25" s="205"/>
      <c r="AC25" s="205">
        <f t="shared" si="3"/>
        <v>0</v>
      </c>
      <c r="AD25" s="205"/>
      <c r="AE25" s="205"/>
      <c r="AF25" s="205"/>
      <c r="AG25" s="205">
        <f t="shared" si="4"/>
        <v>0</v>
      </c>
      <c r="AH25" s="205"/>
      <c r="AI25" s="205"/>
      <c r="AJ25" s="205"/>
      <c r="AK25" s="200" t="s">
        <v>946</v>
      </c>
      <c r="AL25" s="200"/>
      <c r="AM25" s="220">
        <v>15</v>
      </c>
      <c r="AN25" s="221" t="s">
        <v>908</v>
      </c>
    </row>
    <row r="26" spans="1:109" s="222" customFormat="1" ht="135" hidden="1">
      <c r="A26" s="205"/>
      <c r="B26" s="223" t="str">
        <f t="shared" si="6"/>
        <v xml:space="preserve">Биотопливная котельная  18 МВт. п.Североонежск,2 мкр.,д.40а.Год ввода в эксплуатацию 2008.  </v>
      </c>
      <c r="C26" s="205"/>
      <c r="D26" s="205"/>
      <c r="E26" s="205"/>
      <c r="F26" s="205"/>
      <c r="G26" s="228" t="s">
        <v>949</v>
      </c>
      <c r="H26" s="218" t="s">
        <v>950</v>
      </c>
      <c r="I26" s="218" t="s">
        <v>900</v>
      </c>
      <c r="J26" s="218" t="s">
        <v>927</v>
      </c>
      <c r="K26" s="218" t="s">
        <v>900</v>
      </c>
      <c r="L26" s="205" t="s">
        <v>900</v>
      </c>
      <c r="M26" s="218" t="s">
        <v>948</v>
      </c>
      <c r="N26" s="218" t="s">
        <v>951</v>
      </c>
      <c r="O26" s="218" t="s">
        <v>905</v>
      </c>
      <c r="P26" s="205"/>
      <c r="Q26" s="205"/>
      <c r="R26" s="205"/>
      <c r="S26" s="219" t="s">
        <v>930</v>
      </c>
      <c r="T26" s="205">
        <f>U26+Y26+AC26+AG26</f>
        <v>30</v>
      </c>
      <c r="U26" s="205">
        <f>SUM(V26:X26)</f>
        <v>30</v>
      </c>
      <c r="V26" s="205"/>
      <c r="W26" s="205">
        <v>30</v>
      </c>
      <c r="X26" s="205"/>
      <c r="Y26" s="205">
        <f>SUM(Z26:AB26)</f>
        <v>0</v>
      </c>
      <c r="Z26" s="205"/>
      <c r="AA26" s="205"/>
      <c r="AB26" s="205"/>
      <c r="AC26" s="205">
        <f>SUM(AD26:AF26)</f>
        <v>0</v>
      </c>
      <c r="AD26" s="205"/>
      <c r="AE26" s="205"/>
      <c r="AF26" s="205"/>
      <c r="AG26" s="205">
        <f>SUM(AH26:AJ26)</f>
        <v>0</v>
      </c>
      <c r="AH26" s="205"/>
      <c r="AI26" s="205"/>
      <c r="AJ26" s="205"/>
      <c r="AK26" s="200" t="s">
        <v>946</v>
      </c>
      <c r="AL26" s="200"/>
      <c r="AM26" s="220">
        <v>30</v>
      </c>
      <c r="AN26" s="221" t="s">
        <v>908</v>
      </c>
    </row>
    <row r="27" spans="1:109" s="222" customFormat="1" ht="162" hidden="1">
      <c r="A27" s="205"/>
      <c r="B27" s="223" t="str">
        <f t="shared" si="6"/>
        <v xml:space="preserve">Биотопливная котельная  18 МВт. п.Североонежск,2 мкр.,д.40а.Год ввода в эксплуатацию 2008.  </v>
      </c>
      <c r="C27" s="205"/>
      <c r="D27" s="205"/>
      <c r="E27" s="205"/>
      <c r="F27" s="205"/>
      <c r="G27" s="216" t="s">
        <v>952</v>
      </c>
      <c r="H27" s="205" t="s">
        <v>953</v>
      </c>
      <c r="I27" s="205" t="s">
        <v>932</v>
      </c>
      <c r="J27" s="218" t="s">
        <v>933</v>
      </c>
      <c r="K27" s="205" t="s">
        <v>900</v>
      </c>
      <c r="L27" s="205" t="s">
        <v>900</v>
      </c>
      <c r="M27" s="218" t="s">
        <v>934</v>
      </c>
      <c r="N27" s="218" t="s">
        <v>935</v>
      </c>
      <c r="O27" s="218" t="s">
        <v>900</v>
      </c>
      <c r="P27" s="205"/>
      <c r="Q27" s="205"/>
      <c r="R27" s="205"/>
      <c r="S27" s="219" t="s">
        <v>936</v>
      </c>
      <c r="T27" s="205">
        <f t="shared" si="0"/>
        <v>44.232999999999997</v>
      </c>
      <c r="U27" s="205">
        <f t="shared" si="1"/>
        <v>44.232999999999997</v>
      </c>
      <c r="V27" s="205">
        <v>0</v>
      </c>
      <c r="W27" s="205">
        <v>44.232999999999997</v>
      </c>
      <c r="X27" s="205">
        <v>0</v>
      </c>
      <c r="Y27" s="205">
        <f t="shared" si="2"/>
        <v>0</v>
      </c>
      <c r="Z27" s="205">
        <v>0</v>
      </c>
      <c r="AA27" s="205">
        <v>0</v>
      </c>
      <c r="AB27" s="205">
        <v>0</v>
      </c>
      <c r="AC27" s="205">
        <f t="shared" si="3"/>
        <v>0</v>
      </c>
      <c r="AD27" s="205">
        <v>0</v>
      </c>
      <c r="AE27" s="205">
        <v>0</v>
      </c>
      <c r="AF27" s="205">
        <v>0</v>
      </c>
      <c r="AG27" s="205">
        <f t="shared" si="4"/>
        <v>0</v>
      </c>
      <c r="AH27" s="205">
        <v>0</v>
      </c>
      <c r="AI27" s="205">
        <v>0</v>
      </c>
      <c r="AJ27" s="205">
        <v>0</v>
      </c>
      <c r="AK27" s="200" t="s">
        <v>946</v>
      </c>
      <c r="AL27" s="200"/>
      <c r="AM27" s="220">
        <v>44.232999999999997</v>
      </c>
      <c r="AN27" s="221" t="s">
        <v>908</v>
      </c>
    </row>
    <row r="28" spans="1:109" s="222" customFormat="1" ht="135" hidden="1">
      <c r="A28" s="205"/>
      <c r="B28" s="223" t="str">
        <f t="shared" si="6"/>
        <v xml:space="preserve">Биотопливная котельная  18 МВт. п.Североонежск,2 мкр.,д.40а.Год ввода в эксплуатацию 2008.  </v>
      </c>
      <c r="C28" s="205"/>
      <c r="D28" s="205"/>
      <c r="E28" s="205"/>
      <c r="F28" s="205"/>
      <c r="G28" s="216"/>
      <c r="H28" s="205"/>
      <c r="I28" s="205"/>
      <c r="J28" s="218" t="s">
        <v>902</v>
      </c>
      <c r="K28" s="218" t="s">
        <v>900</v>
      </c>
      <c r="L28" s="205" t="s">
        <v>900</v>
      </c>
      <c r="M28" s="218" t="s">
        <v>954</v>
      </c>
      <c r="N28" s="218" t="s">
        <v>904</v>
      </c>
      <c r="O28" s="218" t="s">
        <v>955</v>
      </c>
      <c r="P28" s="205"/>
      <c r="Q28" s="205"/>
      <c r="R28" s="205"/>
      <c r="S28" s="219" t="s">
        <v>906</v>
      </c>
      <c r="T28" s="205">
        <f t="shared" si="0"/>
        <v>90</v>
      </c>
      <c r="U28" s="205">
        <f t="shared" si="1"/>
        <v>0</v>
      </c>
      <c r="V28" s="205">
        <v>0</v>
      </c>
      <c r="W28" s="205">
        <v>0</v>
      </c>
      <c r="X28" s="205">
        <v>0</v>
      </c>
      <c r="Y28" s="205">
        <f t="shared" si="2"/>
        <v>0</v>
      </c>
      <c r="Z28" s="205">
        <v>0</v>
      </c>
      <c r="AA28" s="205">
        <v>0</v>
      </c>
      <c r="AB28" s="205">
        <v>0</v>
      </c>
      <c r="AC28" s="205">
        <f t="shared" si="3"/>
        <v>0</v>
      </c>
      <c r="AD28" s="205">
        <v>0</v>
      </c>
      <c r="AE28" s="205">
        <v>0</v>
      </c>
      <c r="AF28" s="205">
        <v>0</v>
      </c>
      <c r="AG28" s="205">
        <f t="shared" si="4"/>
        <v>90</v>
      </c>
      <c r="AH28" s="205">
        <v>0</v>
      </c>
      <c r="AI28" s="205">
        <v>0</v>
      </c>
      <c r="AJ28" s="205">
        <v>90</v>
      </c>
      <c r="AK28" s="200" t="s">
        <v>946</v>
      </c>
      <c r="AL28" s="200"/>
      <c r="AM28" s="220">
        <v>90</v>
      </c>
      <c r="AN28" s="221" t="s">
        <v>908</v>
      </c>
    </row>
    <row r="29" spans="1:109" s="222" customFormat="1" ht="135" hidden="1">
      <c r="A29" s="205"/>
      <c r="B29" s="223" t="str">
        <f t="shared" si="6"/>
        <v xml:space="preserve">Биотопливная котельная  18 МВт. п.Североонежск,2 мкр.,д.40а.Год ввода в эксплуатацию 2008.  </v>
      </c>
      <c r="C29" s="205"/>
      <c r="D29" s="205"/>
      <c r="E29" s="205"/>
      <c r="F29" s="205"/>
      <c r="G29" s="216" t="s">
        <v>956</v>
      </c>
      <c r="H29" s="205" t="s">
        <v>953</v>
      </c>
      <c r="I29" s="205" t="s">
        <v>957</v>
      </c>
      <c r="J29" s="218" t="s">
        <v>902</v>
      </c>
      <c r="K29" s="218" t="s">
        <v>900</v>
      </c>
      <c r="L29" s="205" t="s">
        <v>900</v>
      </c>
      <c r="M29" s="218" t="s">
        <v>954</v>
      </c>
      <c r="N29" s="218" t="s">
        <v>904</v>
      </c>
      <c r="O29" s="218" t="s">
        <v>955</v>
      </c>
      <c r="P29" s="205"/>
      <c r="Q29" s="205"/>
      <c r="R29" s="205"/>
      <c r="S29" s="219" t="s">
        <v>906</v>
      </c>
      <c r="T29" s="205">
        <f>U29+Y29+AC29+AG29</f>
        <v>30</v>
      </c>
      <c r="U29" s="205">
        <f>SUM(V29:X29)</f>
        <v>0</v>
      </c>
      <c r="V29" s="205">
        <v>0</v>
      </c>
      <c r="W29" s="205">
        <v>0</v>
      </c>
      <c r="X29" s="205">
        <v>0</v>
      </c>
      <c r="Y29" s="205">
        <f>SUM(Z29:AB29)</f>
        <v>0</v>
      </c>
      <c r="Z29" s="205">
        <v>0</v>
      </c>
      <c r="AA29" s="205">
        <v>0</v>
      </c>
      <c r="AB29" s="205">
        <v>0</v>
      </c>
      <c r="AC29" s="205">
        <f>SUM(AD29:AF29)</f>
        <v>30</v>
      </c>
      <c r="AD29" s="205">
        <v>0</v>
      </c>
      <c r="AE29" s="205">
        <v>30</v>
      </c>
      <c r="AF29" s="205">
        <v>0</v>
      </c>
      <c r="AG29" s="205">
        <f>SUM(AH29:AJ29)</f>
        <v>0</v>
      </c>
      <c r="AH29" s="205">
        <v>0</v>
      </c>
      <c r="AI29" s="205">
        <v>0</v>
      </c>
      <c r="AJ29" s="205">
        <v>0</v>
      </c>
      <c r="AK29" s="200"/>
      <c r="AL29" s="200"/>
      <c r="AM29" s="220">
        <v>30</v>
      </c>
      <c r="AN29" s="221" t="s">
        <v>908</v>
      </c>
    </row>
    <row r="30" spans="1:109" s="222" customFormat="1" ht="135">
      <c r="A30" s="205"/>
      <c r="B30" s="223" t="str">
        <f t="shared" si="6"/>
        <v xml:space="preserve">Биотопливная котельная  18 МВт. п.Североонежск,2 мкр.,д.40а.Год ввода в эксплуатацию 2008.  </v>
      </c>
      <c r="C30" s="205"/>
      <c r="D30" s="205"/>
      <c r="E30" s="205"/>
      <c r="F30" s="205"/>
      <c r="G30" s="237" t="s">
        <v>958</v>
      </c>
      <c r="H30" s="238" t="s">
        <v>959</v>
      </c>
      <c r="I30" s="238" t="s">
        <v>900</v>
      </c>
      <c r="J30" s="218" t="s">
        <v>960</v>
      </c>
      <c r="K30" s="205" t="s">
        <v>900</v>
      </c>
      <c r="L30" s="205" t="s">
        <v>900</v>
      </c>
      <c r="M30" s="218" t="s">
        <v>961</v>
      </c>
      <c r="N30" s="227" t="s">
        <v>962</v>
      </c>
      <c r="O30" s="218" t="s">
        <v>900</v>
      </c>
      <c r="P30" s="205" t="s">
        <v>963</v>
      </c>
      <c r="Q30" s="205"/>
      <c r="R30" s="205"/>
      <c r="S30" s="219" t="s">
        <v>964</v>
      </c>
      <c r="T30" s="205">
        <f t="shared" si="0"/>
        <v>29</v>
      </c>
      <c r="U30" s="205">
        <f t="shared" si="1"/>
        <v>14.5</v>
      </c>
      <c r="V30" s="205">
        <v>0</v>
      </c>
      <c r="W30" s="205">
        <v>14.5</v>
      </c>
      <c r="X30" s="205">
        <v>0</v>
      </c>
      <c r="Y30" s="205">
        <f t="shared" si="2"/>
        <v>0</v>
      </c>
      <c r="Z30" s="205">
        <v>0</v>
      </c>
      <c r="AA30" s="205">
        <v>0</v>
      </c>
      <c r="AB30" s="205">
        <v>0</v>
      </c>
      <c r="AC30" s="205">
        <f t="shared" si="3"/>
        <v>0</v>
      </c>
      <c r="AD30" s="205">
        <v>0</v>
      </c>
      <c r="AE30" s="205">
        <v>0</v>
      </c>
      <c r="AF30" s="205">
        <v>0</v>
      </c>
      <c r="AG30" s="205">
        <f t="shared" si="4"/>
        <v>14.5</v>
      </c>
      <c r="AH30" s="205">
        <v>0</v>
      </c>
      <c r="AI30" s="205">
        <v>14.5</v>
      </c>
      <c r="AJ30" s="205">
        <v>0</v>
      </c>
      <c r="AK30" s="200" t="s">
        <v>946</v>
      </c>
      <c r="AL30" s="200"/>
      <c r="AM30" s="220">
        <v>29</v>
      </c>
      <c r="AN30" s="221" t="s">
        <v>908</v>
      </c>
    </row>
    <row r="31" spans="1:109" s="222" customFormat="1" ht="135" hidden="1">
      <c r="A31" s="205"/>
      <c r="B31" s="223" t="str">
        <f t="shared" si="6"/>
        <v xml:space="preserve">Биотопливная котельная  18 МВт. п.Североонежск,2 мкр.,д.40а.Год ввода в эксплуатацию 2008.  </v>
      </c>
      <c r="C31" s="205"/>
      <c r="D31" s="205"/>
      <c r="E31" s="205"/>
      <c r="F31" s="205"/>
      <c r="G31" s="239"/>
      <c r="H31" s="240"/>
      <c r="I31" s="240"/>
      <c r="J31" s="218" t="s">
        <v>902</v>
      </c>
      <c r="K31" s="205"/>
      <c r="L31" s="205"/>
      <c r="M31" s="218" t="s">
        <v>965</v>
      </c>
      <c r="N31" s="227" t="s">
        <v>966</v>
      </c>
      <c r="O31" s="218" t="s">
        <v>967</v>
      </c>
      <c r="P31" s="205"/>
      <c r="Q31" s="205"/>
      <c r="R31" s="205"/>
      <c r="S31" s="219" t="s">
        <v>906</v>
      </c>
      <c r="T31" s="205">
        <f>U31+Y31+AC31+AG31</f>
        <v>30</v>
      </c>
      <c r="U31" s="205">
        <f>SUM(V31:X31)</f>
        <v>0</v>
      </c>
      <c r="V31" s="205">
        <v>0</v>
      </c>
      <c r="W31" s="205">
        <v>0</v>
      </c>
      <c r="X31" s="205">
        <v>0</v>
      </c>
      <c r="Y31" s="205">
        <f>SUM(Z31:AB31)</f>
        <v>0</v>
      </c>
      <c r="Z31" s="205">
        <v>0</v>
      </c>
      <c r="AA31" s="205">
        <v>0</v>
      </c>
      <c r="AB31" s="205">
        <v>0</v>
      </c>
      <c r="AC31" s="205">
        <f>SUM(AD31:AF31)</f>
        <v>0</v>
      </c>
      <c r="AD31" s="205">
        <v>0</v>
      </c>
      <c r="AE31" s="205">
        <v>0</v>
      </c>
      <c r="AF31" s="205">
        <v>0</v>
      </c>
      <c r="AG31" s="205">
        <f>SUM(AH31:AJ31)</f>
        <v>30</v>
      </c>
      <c r="AH31" s="205">
        <v>0</v>
      </c>
      <c r="AI31" s="205">
        <v>30</v>
      </c>
      <c r="AJ31" s="205">
        <v>0</v>
      </c>
      <c r="AK31" s="200"/>
      <c r="AL31" s="200"/>
      <c r="AM31" s="220">
        <v>30</v>
      </c>
      <c r="AN31" s="221" t="s">
        <v>908</v>
      </c>
    </row>
    <row r="32" spans="1:109" s="222" customFormat="1" ht="135" hidden="1">
      <c r="A32" s="205"/>
      <c r="B32" s="223" t="str">
        <f t="shared" si="6"/>
        <v xml:space="preserve">Биотопливная котельная  18 МВт. п.Североонежск,2 мкр.,д.40а.Год ввода в эксплуатацию 2008.  </v>
      </c>
      <c r="C32" s="205"/>
      <c r="D32" s="205"/>
      <c r="E32" s="205"/>
      <c r="F32" s="205"/>
      <c r="G32" s="216" t="s">
        <v>968</v>
      </c>
      <c r="H32" s="205" t="s">
        <v>900</v>
      </c>
      <c r="I32" s="205" t="s">
        <v>900</v>
      </c>
      <c r="J32" s="218" t="s">
        <v>922</v>
      </c>
      <c r="K32" s="205"/>
      <c r="L32" s="205"/>
      <c r="M32" s="218" t="s">
        <v>923</v>
      </c>
      <c r="N32" s="227" t="s">
        <v>916</v>
      </c>
      <c r="O32" s="218"/>
      <c r="P32" s="205"/>
      <c r="Q32" s="205"/>
      <c r="R32" s="205"/>
      <c r="S32" s="219" t="s">
        <v>924</v>
      </c>
      <c r="T32" s="205">
        <f>U32+Y32+AC32+AG32</f>
        <v>136.37200000000001</v>
      </c>
      <c r="U32" s="205">
        <f>SUM(V32:X32)</f>
        <v>0</v>
      </c>
      <c r="V32" s="205">
        <v>0</v>
      </c>
      <c r="W32" s="205">
        <v>0</v>
      </c>
      <c r="X32" s="205">
        <v>0</v>
      </c>
      <c r="Y32" s="205">
        <f>SUM(Z32:AB32)</f>
        <v>0</v>
      </c>
      <c r="Z32" s="205">
        <v>0</v>
      </c>
      <c r="AA32" s="205">
        <v>0</v>
      </c>
      <c r="AB32" s="205">
        <v>0</v>
      </c>
      <c r="AC32" s="205">
        <f>SUM(AD32:AF32)</f>
        <v>136.37200000000001</v>
      </c>
      <c r="AD32" s="241">
        <v>136.37200000000001</v>
      </c>
      <c r="AE32" s="205">
        <v>0</v>
      </c>
      <c r="AF32" s="205">
        <v>0</v>
      </c>
      <c r="AG32" s="205">
        <f>SUM(AH32:AJ32)</f>
        <v>0</v>
      </c>
      <c r="AH32" s="205">
        <v>0</v>
      </c>
      <c r="AI32" s="205">
        <v>0</v>
      </c>
      <c r="AJ32" s="205">
        <v>0</v>
      </c>
      <c r="AK32" s="200"/>
      <c r="AL32" s="200"/>
      <c r="AM32" s="220">
        <v>136.37200000000001</v>
      </c>
      <c r="AN32" s="221" t="s">
        <v>908</v>
      </c>
    </row>
    <row r="33" spans="1:109" s="222" customFormat="1" ht="135" hidden="1">
      <c r="A33" s="205"/>
      <c r="B33" s="223" t="str">
        <f t="shared" si="6"/>
        <v xml:space="preserve">Биотопливная котельная  18 МВт. п.Североонежск,2 мкр.,д.40а.Год ввода в эксплуатацию 2008.  </v>
      </c>
      <c r="C33" s="205"/>
      <c r="D33" s="205"/>
      <c r="E33" s="205"/>
      <c r="F33" s="205"/>
      <c r="G33" s="216" t="s">
        <v>969</v>
      </c>
      <c r="H33" s="205" t="s">
        <v>900</v>
      </c>
      <c r="I33" s="205" t="s">
        <v>900</v>
      </c>
      <c r="J33" s="218" t="s">
        <v>914</v>
      </c>
      <c r="K33" s="205" t="s">
        <v>900</v>
      </c>
      <c r="L33" s="205" t="s">
        <v>900</v>
      </c>
      <c r="M33" s="218" t="s">
        <v>915</v>
      </c>
      <c r="N33" s="227"/>
      <c r="O33" s="218"/>
      <c r="P33" s="205"/>
      <c r="Q33" s="205"/>
      <c r="R33" s="205"/>
      <c r="S33" s="219" t="s">
        <v>917</v>
      </c>
      <c r="T33" s="205">
        <f t="shared" si="0"/>
        <v>45</v>
      </c>
      <c r="U33" s="205">
        <f t="shared" si="1"/>
        <v>0</v>
      </c>
      <c r="V33" s="205">
        <v>0</v>
      </c>
      <c r="W33" s="205">
        <v>0</v>
      </c>
      <c r="X33" s="205">
        <v>0</v>
      </c>
      <c r="Y33" s="205">
        <f t="shared" si="2"/>
        <v>45</v>
      </c>
      <c r="Z33" s="205">
        <v>0</v>
      </c>
      <c r="AA33" s="205">
        <v>0</v>
      </c>
      <c r="AB33" s="205">
        <v>45</v>
      </c>
      <c r="AC33" s="205">
        <f t="shared" si="3"/>
        <v>0</v>
      </c>
      <c r="AD33" s="205">
        <v>0</v>
      </c>
      <c r="AE33" s="205">
        <v>0</v>
      </c>
      <c r="AF33" s="205">
        <v>0</v>
      </c>
      <c r="AG33" s="205">
        <f t="shared" si="4"/>
        <v>0</v>
      </c>
      <c r="AH33" s="205">
        <v>0</v>
      </c>
      <c r="AI33" s="205">
        <v>0</v>
      </c>
      <c r="AJ33" s="205">
        <v>0</v>
      </c>
      <c r="AK33" s="200" t="s">
        <v>946</v>
      </c>
      <c r="AL33" s="200"/>
      <c r="AM33" s="220">
        <v>45</v>
      </c>
      <c r="AN33" s="221" t="s">
        <v>908</v>
      </c>
    </row>
    <row r="34" spans="1:109" s="222" customFormat="1" ht="216">
      <c r="A34" s="205"/>
      <c r="B34" s="223" t="str">
        <f t="shared" si="6"/>
        <v xml:space="preserve">Биотопливная котельная  18 МВт. п.Североонежск,2 мкр.,д.40а.Год ввода в эксплуатацию 2008.  </v>
      </c>
      <c r="C34" s="205"/>
      <c r="D34" s="205"/>
      <c r="E34" s="205"/>
      <c r="F34" s="205"/>
      <c r="G34" s="216" t="s">
        <v>970</v>
      </c>
      <c r="H34" s="205" t="s">
        <v>900</v>
      </c>
      <c r="I34" s="205" t="s">
        <v>900</v>
      </c>
      <c r="J34" s="218" t="s">
        <v>971</v>
      </c>
      <c r="K34" s="205" t="s">
        <v>900</v>
      </c>
      <c r="L34" s="205" t="s">
        <v>900</v>
      </c>
      <c r="M34" s="218" t="s">
        <v>972</v>
      </c>
      <c r="N34" s="227" t="s">
        <v>973</v>
      </c>
      <c r="O34" s="218" t="s">
        <v>900</v>
      </c>
      <c r="P34" s="205" t="s">
        <v>974</v>
      </c>
      <c r="Q34" s="205"/>
      <c r="R34" s="205"/>
      <c r="S34" s="219" t="s">
        <v>975</v>
      </c>
      <c r="T34" s="205">
        <f t="shared" si="0"/>
        <v>20.399999999999999</v>
      </c>
      <c r="U34" s="205">
        <f t="shared" si="1"/>
        <v>5.0999999999999996</v>
      </c>
      <c r="V34" s="205"/>
      <c r="W34" s="205">
        <v>5.0999999999999996</v>
      </c>
      <c r="X34" s="205"/>
      <c r="Y34" s="205">
        <f t="shared" si="2"/>
        <v>5.0999999999999996</v>
      </c>
      <c r="Z34" s="205"/>
      <c r="AA34" s="205">
        <v>5.0999999999999996</v>
      </c>
      <c r="AB34" s="205"/>
      <c r="AC34" s="205">
        <f t="shared" si="3"/>
        <v>5.0999999999999996</v>
      </c>
      <c r="AD34" s="205"/>
      <c r="AE34" s="205">
        <v>5.0999999999999996</v>
      </c>
      <c r="AF34" s="205"/>
      <c r="AG34" s="205">
        <f t="shared" si="4"/>
        <v>5.0999999999999996</v>
      </c>
      <c r="AH34" s="205"/>
      <c r="AI34" s="205">
        <v>5.0999999999999996</v>
      </c>
      <c r="AJ34" s="205"/>
      <c r="AK34" s="200" t="s">
        <v>946</v>
      </c>
      <c r="AL34" s="200"/>
      <c r="AM34" s="220">
        <v>20.399999999999999</v>
      </c>
      <c r="AN34" s="221" t="s">
        <v>908</v>
      </c>
    </row>
    <row r="35" spans="1:109" s="234" customFormat="1" ht="27.75" hidden="1" customHeight="1">
      <c r="A35" s="242" t="s">
        <v>976</v>
      </c>
      <c r="B35" s="223" t="str">
        <f t="shared" si="6"/>
        <v xml:space="preserve">Биотопливная котельная  18 МВт. п.Североонежск,2 мкр.,д.40а.Год ввода в эксплуатацию 2008.  </v>
      </c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05">
        <f t="shared" si="0"/>
        <v>500.005</v>
      </c>
      <c r="U35" s="205">
        <f t="shared" si="1"/>
        <v>138.833</v>
      </c>
      <c r="V35" s="205">
        <f>SUM(V24:V34)</f>
        <v>0</v>
      </c>
      <c r="W35" s="205">
        <f>SUM(W24:W34)</f>
        <v>138.833</v>
      </c>
      <c r="X35" s="205">
        <f>SUM(X24:X34)</f>
        <v>0</v>
      </c>
      <c r="Y35" s="205">
        <f t="shared" si="2"/>
        <v>50.1</v>
      </c>
      <c r="Z35" s="205">
        <f>SUM(Z24:Z34)</f>
        <v>0</v>
      </c>
      <c r="AA35" s="205">
        <f>SUM(AA24:AA34)</f>
        <v>5.0999999999999996</v>
      </c>
      <c r="AB35" s="205">
        <f>SUM(AB24:AB34)</f>
        <v>45</v>
      </c>
      <c r="AC35" s="205">
        <f t="shared" si="3"/>
        <v>171.47200000000001</v>
      </c>
      <c r="AD35" s="205">
        <f>SUM(AD24:AD34)</f>
        <v>136.37200000000001</v>
      </c>
      <c r="AE35" s="205">
        <f>SUM(AE24:AE34)</f>
        <v>35.1</v>
      </c>
      <c r="AF35" s="205">
        <f>SUM(AF24:AF34)</f>
        <v>0</v>
      </c>
      <c r="AG35" s="205">
        <f t="shared" si="4"/>
        <v>139.6</v>
      </c>
      <c r="AH35" s="205">
        <f>SUM(AH24:AH34)</f>
        <v>0</v>
      </c>
      <c r="AI35" s="205">
        <f>SUM(AI24:AI34)</f>
        <v>49.6</v>
      </c>
      <c r="AJ35" s="205">
        <f>SUM(AJ24:AJ34)</f>
        <v>90</v>
      </c>
      <c r="AK35" s="200" t="s">
        <v>946</v>
      </c>
      <c r="AL35" s="233">
        <f>T35</f>
        <v>500.005</v>
      </c>
      <c r="AM35" s="220">
        <v>500.005</v>
      </c>
      <c r="AN35" s="221" t="s">
        <v>908</v>
      </c>
    </row>
    <row r="36" spans="1:109" s="236" customFormat="1" ht="27.75" hidden="1" customHeight="1">
      <c r="A36" s="235" t="s">
        <v>938</v>
      </c>
      <c r="B36" s="223" t="str">
        <f t="shared" si="6"/>
        <v xml:space="preserve">Биотопливная котельная  18 МВт. п.Североонежск,2 мкр.,д.40а.Год ввода в эксплуатацию 2008.  </v>
      </c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05">
        <f t="shared" si="0"/>
        <v>0</v>
      </c>
      <c r="U36" s="205">
        <f t="shared" si="1"/>
        <v>0</v>
      </c>
      <c r="V36" s="205"/>
      <c r="W36" s="205"/>
      <c r="X36" s="205"/>
      <c r="Y36" s="205">
        <f t="shared" si="2"/>
        <v>0</v>
      </c>
      <c r="Z36" s="205"/>
      <c r="AA36" s="205"/>
      <c r="AB36" s="205"/>
      <c r="AC36" s="205">
        <f t="shared" si="3"/>
        <v>0</v>
      </c>
      <c r="AD36" s="205"/>
      <c r="AE36" s="205"/>
      <c r="AF36" s="205"/>
      <c r="AG36" s="205">
        <f t="shared" si="4"/>
        <v>0</v>
      </c>
      <c r="AH36" s="205"/>
      <c r="AI36" s="205"/>
      <c r="AJ36" s="205"/>
      <c r="AK36" s="200" t="s">
        <v>946</v>
      </c>
      <c r="AL36" s="233"/>
      <c r="AM36" s="220">
        <v>0</v>
      </c>
      <c r="AN36" s="221" t="s">
        <v>908</v>
      </c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</row>
    <row r="37" spans="1:109" s="236" customFormat="1" ht="27.75" hidden="1" customHeight="1">
      <c r="A37" s="235" t="s">
        <v>939</v>
      </c>
      <c r="B37" s="223" t="str">
        <f t="shared" si="6"/>
        <v xml:space="preserve">Биотопливная котельная  18 МВт. п.Североонежск,2 мкр.,д.40а.Год ввода в эксплуатацию 2008.  </v>
      </c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05">
        <f t="shared" si="0"/>
        <v>0</v>
      </c>
      <c r="U37" s="205">
        <f t="shared" si="1"/>
        <v>0</v>
      </c>
      <c r="V37" s="205"/>
      <c r="W37" s="205"/>
      <c r="X37" s="205"/>
      <c r="Y37" s="205">
        <f t="shared" si="2"/>
        <v>0</v>
      </c>
      <c r="Z37" s="205"/>
      <c r="AA37" s="205"/>
      <c r="AB37" s="205"/>
      <c r="AC37" s="205">
        <f t="shared" si="3"/>
        <v>0</v>
      </c>
      <c r="AD37" s="205"/>
      <c r="AE37" s="205"/>
      <c r="AF37" s="205"/>
      <c r="AG37" s="205">
        <f t="shared" si="4"/>
        <v>0</v>
      </c>
      <c r="AH37" s="205"/>
      <c r="AI37" s="205"/>
      <c r="AJ37" s="205"/>
      <c r="AK37" s="200" t="s">
        <v>946</v>
      </c>
      <c r="AL37" s="233"/>
      <c r="AM37" s="220">
        <v>0</v>
      </c>
      <c r="AN37" s="221" t="s">
        <v>908</v>
      </c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</row>
    <row r="38" spans="1:109" s="222" customFormat="1" ht="108" hidden="1" customHeight="1">
      <c r="A38" s="205">
        <v>3</v>
      </c>
      <c r="B38" s="215" t="s">
        <v>977</v>
      </c>
      <c r="C38" s="205" t="s">
        <v>978</v>
      </c>
      <c r="D38" s="205" t="s">
        <v>896</v>
      </c>
      <c r="E38" s="205" t="s">
        <v>979</v>
      </c>
      <c r="F38" s="205" t="s">
        <v>980</v>
      </c>
      <c r="G38" s="228" t="s">
        <v>981</v>
      </c>
      <c r="H38" s="218" t="s">
        <v>900</v>
      </c>
      <c r="I38" s="218" t="s">
        <v>900</v>
      </c>
      <c r="J38" s="218" t="s">
        <v>922</v>
      </c>
      <c r="K38" s="218" t="s">
        <v>900</v>
      </c>
      <c r="L38" s="218" t="s">
        <v>900</v>
      </c>
      <c r="M38" s="218" t="s">
        <v>923</v>
      </c>
      <c r="N38" s="218" t="s">
        <v>916</v>
      </c>
      <c r="O38" s="228"/>
      <c r="P38" s="205"/>
      <c r="Q38" s="205"/>
      <c r="R38" s="205"/>
      <c r="S38" s="219" t="s">
        <v>924</v>
      </c>
      <c r="T38" s="205">
        <f t="shared" si="0"/>
        <v>20.802</v>
      </c>
      <c r="U38" s="205">
        <f t="shared" si="1"/>
        <v>0</v>
      </c>
      <c r="V38" s="205">
        <v>0</v>
      </c>
      <c r="W38" s="205">
        <v>0</v>
      </c>
      <c r="X38" s="205">
        <v>0</v>
      </c>
      <c r="Y38" s="205">
        <f t="shared" si="2"/>
        <v>20.802</v>
      </c>
      <c r="Z38" s="205">
        <v>0</v>
      </c>
      <c r="AA38" s="205">
        <v>0</v>
      </c>
      <c r="AB38" s="205">
        <v>20.802</v>
      </c>
      <c r="AC38" s="205">
        <f t="shared" si="3"/>
        <v>0</v>
      </c>
      <c r="AD38" s="205">
        <v>0</v>
      </c>
      <c r="AE38" s="205">
        <v>0</v>
      </c>
      <c r="AF38" s="205">
        <v>0</v>
      </c>
      <c r="AG38" s="205">
        <f t="shared" si="4"/>
        <v>0</v>
      </c>
      <c r="AH38" s="205">
        <v>0</v>
      </c>
      <c r="AI38" s="205">
        <v>0</v>
      </c>
      <c r="AJ38" s="205">
        <v>0</v>
      </c>
      <c r="AK38" s="200" t="s">
        <v>907</v>
      </c>
      <c r="AL38" s="200"/>
      <c r="AM38" s="220">
        <v>20.802</v>
      </c>
      <c r="AN38" s="221" t="s">
        <v>908</v>
      </c>
    </row>
    <row r="39" spans="1:109" s="222" customFormat="1" ht="162" hidden="1">
      <c r="A39" s="205"/>
      <c r="B39" s="223" t="str">
        <f t="shared" ref="B39:B44" si="7">B38</f>
        <v xml:space="preserve">Котельная №4. п.Плесецк, мкр.СХТ. Год ввода в эксплуатацию 2014. </v>
      </c>
      <c r="C39" s="205"/>
      <c r="D39" s="205"/>
      <c r="E39" s="205"/>
      <c r="F39" s="205"/>
      <c r="G39" s="237" t="s">
        <v>982</v>
      </c>
      <c r="H39" s="218" t="s">
        <v>900</v>
      </c>
      <c r="I39" s="218" t="s">
        <v>932</v>
      </c>
      <c r="J39" s="243" t="s">
        <v>933</v>
      </c>
      <c r="K39" s="218" t="s">
        <v>900</v>
      </c>
      <c r="L39" s="218" t="s">
        <v>900</v>
      </c>
      <c r="M39" s="218" t="s">
        <v>934</v>
      </c>
      <c r="N39" s="218" t="s">
        <v>935</v>
      </c>
      <c r="O39" s="228"/>
      <c r="P39" s="205"/>
      <c r="Q39" s="205"/>
      <c r="R39" s="205"/>
      <c r="S39" s="219" t="s">
        <v>936</v>
      </c>
      <c r="T39" s="205">
        <f t="shared" si="0"/>
        <v>9.7349999999999994</v>
      </c>
      <c r="U39" s="205">
        <f t="shared" si="1"/>
        <v>9.7349999999999994</v>
      </c>
      <c r="V39" s="205"/>
      <c r="W39" s="205">
        <v>9.7349999999999994</v>
      </c>
      <c r="X39" s="205"/>
      <c r="Y39" s="205">
        <f t="shared" si="2"/>
        <v>0</v>
      </c>
      <c r="Z39" s="205"/>
      <c r="AA39" s="205"/>
      <c r="AB39" s="205"/>
      <c r="AC39" s="205">
        <f t="shared" si="3"/>
        <v>0</v>
      </c>
      <c r="AD39" s="205"/>
      <c r="AE39" s="205"/>
      <c r="AF39" s="205"/>
      <c r="AG39" s="205">
        <f t="shared" si="4"/>
        <v>0</v>
      </c>
      <c r="AH39" s="205"/>
      <c r="AI39" s="205"/>
      <c r="AJ39" s="205"/>
      <c r="AK39" s="200" t="s">
        <v>907</v>
      </c>
      <c r="AL39" s="200"/>
      <c r="AM39" s="220">
        <v>9.7349999999999994</v>
      </c>
      <c r="AN39" s="221" t="s">
        <v>908</v>
      </c>
    </row>
    <row r="40" spans="1:109" s="222" customFormat="1" ht="108" hidden="1">
      <c r="A40" s="205"/>
      <c r="B40" s="223" t="str">
        <f t="shared" si="7"/>
        <v xml:space="preserve">Котельная №4. п.Плесецк, мкр.СХТ. Год ввода в эксплуатацию 2014. </v>
      </c>
      <c r="C40" s="205"/>
      <c r="D40" s="205"/>
      <c r="E40" s="205"/>
      <c r="F40" s="205"/>
      <c r="G40" s="228" t="s">
        <v>983</v>
      </c>
      <c r="H40" s="218"/>
      <c r="I40" s="218"/>
      <c r="J40" s="243" t="s">
        <v>902</v>
      </c>
      <c r="K40" s="218"/>
      <c r="L40" s="218"/>
      <c r="M40" s="218" t="s">
        <v>965</v>
      </c>
      <c r="N40" s="218" t="s">
        <v>966</v>
      </c>
      <c r="O40" s="228" t="s">
        <v>984</v>
      </c>
      <c r="P40" s="205"/>
      <c r="Q40" s="205"/>
      <c r="R40" s="205"/>
      <c r="S40" s="219" t="s">
        <v>906</v>
      </c>
      <c r="T40" s="205">
        <f>U40+Y40+AC40+AG40</f>
        <v>30</v>
      </c>
      <c r="U40" s="205">
        <f>SUM(V40:X40)</f>
        <v>0</v>
      </c>
      <c r="V40" s="205"/>
      <c r="W40" s="205">
        <v>0</v>
      </c>
      <c r="X40" s="205"/>
      <c r="Y40" s="205">
        <f>SUM(Z40:AB40)</f>
        <v>0</v>
      </c>
      <c r="Z40" s="205"/>
      <c r="AA40" s="205"/>
      <c r="AB40" s="205"/>
      <c r="AC40" s="205">
        <f>SUM(AD40:AF40)</f>
        <v>0</v>
      </c>
      <c r="AD40" s="205"/>
      <c r="AE40" s="205"/>
      <c r="AF40" s="205"/>
      <c r="AG40" s="205">
        <f>SUM(AH40:AJ40)</f>
        <v>30</v>
      </c>
      <c r="AH40" s="205"/>
      <c r="AI40" s="205">
        <v>30</v>
      </c>
      <c r="AJ40" s="205"/>
      <c r="AK40" s="200" t="s">
        <v>907</v>
      </c>
      <c r="AL40" s="200"/>
      <c r="AM40" s="220">
        <v>30</v>
      </c>
      <c r="AN40" s="221" t="s">
        <v>908</v>
      </c>
    </row>
    <row r="41" spans="1:109" s="222" customFormat="1" ht="108" hidden="1">
      <c r="A41" s="205"/>
      <c r="B41" s="223" t="str">
        <f t="shared" si="7"/>
        <v xml:space="preserve">Котельная №4. п.Плесецк, мкр.СХТ. Год ввода в эксплуатацию 2014. </v>
      </c>
      <c r="C41" s="205"/>
      <c r="D41" s="205"/>
      <c r="E41" s="205"/>
      <c r="F41" s="205"/>
      <c r="G41" s="224" t="s">
        <v>985</v>
      </c>
      <c r="H41" s="205" t="s">
        <v>900</v>
      </c>
      <c r="I41" s="205" t="s">
        <v>900</v>
      </c>
      <c r="J41" s="218" t="s">
        <v>914</v>
      </c>
      <c r="K41" s="205" t="s">
        <v>900</v>
      </c>
      <c r="L41" s="205" t="s">
        <v>900</v>
      </c>
      <c r="M41" s="218" t="s">
        <v>915</v>
      </c>
      <c r="N41" s="218"/>
      <c r="O41" s="218"/>
      <c r="P41" s="205"/>
      <c r="Q41" s="205"/>
      <c r="R41" s="205"/>
      <c r="S41" s="219" t="s">
        <v>917</v>
      </c>
      <c r="T41" s="205">
        <f t="shared" si="0"/>
        <v>32</v>
      </c>
      <c r="U41" s="205">
        <f t="shared" si="1"/>
        <v>0</v>
      </c>
      <c r="V41" s="205">
        <v>0</v>
      </c>
      <c r="W41" s="205">
        <v>0</v>
      </c>
      <c r="X41" s="205">
        <v>0</v>
      </c>
      <c r="Y41" s="205">
        <f t="shared" si="2"/>
        <v>0</v>
      </c>
      <c r="Z41" s="205">
        <v>0</v>
      </c>
      <c r="AA41" s="205">
        <v>0</v>
      </c>
      <c r="AB41" s="205">
        <v>0</v>
      </c>
      <c r="AC41" s="205">
        <f t="shared" si="3"/>
        <v>32</v>
      </c>
      <c r="AD41" s="205">
        <v>0</v>
      </c>
      <c r="AE41" s="205">
        <v>32</v>
      </c>
      <c r="AF41" s="205">
        <v>0</v>
      </c>
      <c r="AG41" s="205">
        <f t="shared" si="4"/>
        <v>0</v>
      </c>
      <c r="AH41" s="205">
        <v>0</v>
      </c>
      <c r="AI41" s="205">
        <v>0</v>
      </c>
      <c r="AJ41" s="205">
        <v>0</v>
      </c>
      <c r="AK41" s="200" t="s">
        <v>907</v>
      </c>
      <c r="AL41" s="200"/>
      <c r="AM41" s="220">
        <v>32</v>
      </c>
      <c r="AN41" s="221" t="s">
        <v>908</v>
      </c>
    </row>
    <row r="42" spans="1:109" s="234" customFormat="1" ht="27.75" hidden="1" customHeight="1">
      <c r="A42" s="242" t="s">
        <v>986</v>
      </c>
      <c r="B42" s="230" t="str">
        <f t="shared" si="7"/>
        <v xml:space="preserve">Котельная №4. п.Плесецк, мкр.СХТ. Год ввода в эксплуатацию 2014. </v>
      </c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05">
        <f t="shared" si="0"/>
        <v>92.537000000000006</v>
      </c>
      <c r="U42" s="205">
        <f t="shared" si="1"/>
        <v>9.7349999999999994</v>
      </c>
      <c r="V42" s="205">
        <f>SUM(V38:V41)</f>
        <v>0</v>
      </c>
      <c r="W42" s="205">
        <f>SUM(W38:W41)</f>
        <v>9.7349999999999994</v>
      </c>
      <c r="X42" s="205">
        <f>SUM(X38:X41)</f>
        <v>0</v>
      </c>
      <c r="Y42" s="205">
        <f t="shared" si="2"/>
        <v>20.802</v>
      </c>
      <c r="Z42" s="205">
        <f>SUM(Z38:Z41)</f>
        <v>0</v>
      </c>
      <c r="AA42" s="205">
        <f>SUM(AA38:AA41)</f>
        <v>0</v>
      </c>
      <c r="AB42" s="205">
        <f>SUM(AB38:AB41)</f>
        <v>20.802</v>
      </c>
      <c r="AC42" s="205">
        <f t="shared" si="3"/>
        <v>32</v>
      </c>
      <c r="AD42" s="205">
        <f>SUM(AD38:AD41)</f>
        <v>0</v>
      </c>
      <c r="AE42" s="205">
        <f>SUM(AE38:AE41)</f>
        <v>32</v>
      </c>
      <c r="AF42" s="205">
        <f>SUM(AF38:AF41)</f>
        <v>0</v>
      </c>
      <c r="AG42" s="205">
        <f t="shared" si="4"/>
        <v>30</v>
      </c>
      <c r="AH42" s="205">
        <f>SUM(AH38:AH41)</f>
        <v>0</v>
      </c>
      <c r="AI42" s="205">
        <f>SUM(AI38:AI41)</f>
        <v>30</v>
      </c>
      <c r="AJ42" s="205"/>
      <c r="AK42" s="200" t="s">
        <v>907</v>
      </c>
      <c r="AL42" s="233">
        <f>T42</f>
        <v>92.537000000000006</v>
      </c>
      <c r="AM42" s="220">
        <v>92.537000000000006</v>
      </c>
      <c r="AN42" s="221" t="s">
        <v>908</v>
      </c>
    </row>
    <row r="43" spans="1:109" s="236" customFormat="1" ht="27.75" hidden="1" customHeight="1">
      <c r="A43" s="235" t="s">
        <v>938</v>
      </c>
      <c r="B43" s="223" t="str">
        <f t="shared" si="7"/>
        <v xml:space="preserve">Котельная №4. п.Плесецк, мкр.СХТ. Год ввода в эксплуатацию 2014. </v>
      </c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05">
        <f t="shared" si="0"/>
        <v>0</v>
      </c>
      <c r="U43" s="205">
        <f t="shared" si="1"/>
        <v>0</v>
      </c>
      <c r="V43" s="205"/>
      <c r="W43" s="205"/>
      <c r="X43" s="205"/>
      <c r="Y43" s="205">
        <f t="shared" si="2"/>
        <v>0</v>
      </c>
      <c r="Z43" s="205"/>
      <c r="AA43" s="205"/>
      <c r="AB43" s="205"/>
      <c r="AC43" s="205">
        <f t="shared" si="3"/>
        <v>0</v>
      </c>
      <c r="AD43" s="205"/>
      <c r="AE43" s="205"/>
      <c r="AF43" s="205"/>
      <c r="AG43" s="205">
        <f t="shared" si="4"/>
        <v>0</v>
      </c>
      <c r="AH43" s="205"/>
      <c r="AI43" s="205"/>
      <c r="AJ43" s="205"/>
      <c r="AK43" s="200" t="s">
        <v>907</v>
      </c>
      <c r="AL43" s="233"/>
      <c r="AM43" s="220">
        <v>0</v>
      </c>
      <c r="AN43" s="221" t="s">
        <v>908</v>
      </c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</row>
    <row r="44" spans="1:109" s="236" customFormat="1" ht="27.75" hidden="1" customHeight="1">
      <c r="A44" s="235" t="s">
        <v>939</v>
      </c>
      <c r="B44" s="223" t="str">
        <f t="shared" si="7"/>
        <v xml:space="preserve">Котельная №4. п.Плесецк, мкр.СХТ. Год ввода в эксплуатацию 2014. </v>
      </c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05">
        <f t="shared" si="0"/>
        <v>0</v>
      </c>
      <c r="U44" s="205">
        <f t="shared" si="1"/>
        <v>0</v>
      </c>
      <c r="V44" s="205"/>
      <c r="W44" s="205"/>
      <c r="X44" s="205"/>
      <c r="Y44" s="205">
        <f t="shared" si="2"/>
        <v>0</v>
      </c>
      <c r="Z44" s="205"/>
      <c r="AA44" s="205"/>
      <c r="AB44" s="205"/>
      <c r="AC44" s="205">
        <f t="shared" si="3"/>
        <v>0</v>
      </c>
      <c r="AD44" s="205"/>
      <c r="AE44" s="205"/>
      <c r="AF44" s="205"/>
      <c r="AG44" s="205">
        <f t="shared" si="4"/>
        <v>0</v>
      </c>
      <c r="AH44" s="205"/>
      <c r="AI44" s="205"/>
      <c r="AJ44" s="205"/>
      <c r="AK44" s="200" t="s">
        <v>907</v>
      </c>
      <c r="AL44" s="233"/>
      <c r="AM44" s="220">
        <v>0</v>
      </c>
      <c r="AN44" s="221" t="s">
        <v>908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</row>
    <row r="45" spans="1:109" s="222" customFormat="1" ht="81" hidden="1" customHeight="1">
      <c r="A45" s="205">
        <v>4</v>
      </c>
      <c r="B45" s="215" t="s">
        <v>987</v>
      </c>
      <c r="C45" s="205" t="s">
        <v>988</v>
      </c>
      <c r="D45" s="205" t="s">
        <v>896</v>
      </c>
      <c r="E45" s="205" t="s">
        <v>979</v>
      </c>
      <c r="F45" s="205" t="s">
        <v>943</v>
      </c>
      <c r="G45" s="228" t="s">
        <v>989</v>
      </c>
      <c r="H45" s="218" t="s">
        <v>900</v>
      </c>
      <c r="I45" s="218" t="s">
        <v>990</v>
      </c>
      <c r="J45" s="218" t="s">
        <v>927</v>
      </c>
      <c r="K45" s="205" t="s">
        <v>900</v>
      </c>
      <c r="L45" s="205" t="s">
        <v>900</v>
      </c>
      <c r="M45" s="218" t="s">
        <v>991</v>
      </c>
      <c r="N45" s="218"/>
      <c r="O45" s="218"/>
      <c r="P45" s="205"/>
      <c r="Q45" s="205"/>
      <c r="R45" s="205"/>
      <c r="S45" s="219" t="s">
        <v>992</v>
      </c>
      <c r="T45" s="205">
        <f t="shared" si="0"/>
        <v>25</v>
      </c>
      <c r="U45" s="205">
        <f t="shared" si="1"/>
        <v>0</v>
      </c>
      <c r="V45" s="205">
        <v>0</v>
      </c>
      <c r="W45" s="205">
        <v>0</v>
      </c>
      <c r="X45" s="205">
        <v>0</v>
      </c>
      <c r="Y45" s="205">
        <f t="shared" si="2"/>
        <v>25</v>
      </c>
      <c r="Z45" s="205">
        <v>0</v>
      </c>
      <c r="AA45" s="205">
        <v>25</v>
      </c>
      <c r="AB45" s="205">
        <v>0</v>
      </c>
      <c r="AC45" s="205">
        <f t="shared" si="3"/>
        <v>0</v>
      </c>
      <c r="AD45" s="205">
        <v>0</v>
      </c>
      <c r="AE45" s="205">
        <v>0</v>
      </c>
      <c r="AF45" s="205">
        <v>0</v>
      </c>
      <c r="AG45" s="205">
        <f t="shared" si="4"/>
        <v>0</v>
      </c>
      <c r="AH45" s="205">
        <v>0</v>
      </c>
      <c r="AI45" s="205">
        <v>0</v>
      </c>
      <c r="AJ45" s="205">
        <v>0</v>
      </c>
      <c r="AK45" s="200" t="s">
        <v>907</v>
      </c>
      <c r="AL45" s="200"/>
      <c r="AM45" s="220">
        <v>25</v>
      </c>
      <c r="AN45" s="221" t="s">
        <v>908</v>
      </c>
    </row>
    <row r="46" spans="1:109" s="222" customFormat="1" ht="108" hidden="1">
      <c r="A46" s="205"/>
      <c r="B46" s="223" t="str">
        <f t="shared" ref="B46:B53" si="8">B45</f>
        <v xml:space="preserve"> Котельная №6. п. Плесецк,ул. Зеленая.  Год ввода в эксплуатацию 2007.</v>
      </c>
      <c r="C46" s="205"/>
      <c r="D46" s="205"/>
      <c r="E46" s="205"/>
      <c r="F46" s="205"/>
      <c r="G46" s="228"/>
      <c r="H46" s="218" t="s">
        <v>900</v>
      </c>
      <c r="I46" s="218" t="s">
        <v>990</v>
      </c>
      <c r="J46" s="217" t="s">
        <v>902</v>
      </c>
      <c r="K46" s="205"/>
      <c r="L46" s="205"/>
      <c r="M46" s="218" t="s">
        <v>965</v>
      </c>
      <c r="N46" s="218" t="s">
        <v>993</v>
      </c>
      <c r="O46" s="218"/>
      <c r="P46" s="205"/>
      <c r="Q46" s="205"/>
      <c r="R46" s="205"/>
      <c r="S46" s="219" t="s">
        <v>906</v>
      </c>
      <c r="T46" s="205">
        <f>U46+Y46+AC46+AG46</f>
        <v>60</v>
      </c>
      <c r="U46" s="205">
        <f>SUM(V46:X46)</f>
        <v>0</v>
      </c>
      <c r="V46" s="205">
        <v>0</v>
      </c>
      <c r="W46" s="205">
        <v>0</v>
      </c>
      <c r="X46" s="205">
        <v>0</v>
      </c>
      <c r="Y46" s="205">
        <f>SUM(Z46:AB46)</f>
        <v>0</v>
      </c>
      <c r="Z46" s="205">
        <v>0</v>
      </c>
      <c r="AA46" s="205">
        <v>0</v>
      </c>
      <c r="AB46" s="205">
        <v>0</v>
      </c>
      <c r="AC46" s="205">
        <f>SUM(AD46:AF46)</f>
        <v>0</v>
      </c>
      <c r="AD46" s="205">
        <v>0</v>
      </c>
      <c r="AE46" s="205">
        <v>0</v>
      </c>
      <c r="AF46" s="205">
        <v>0</v>
      </c>
      <c r="AG46" s="205">
        <f>SUM(AH46:AJ46)</f>
        <v>60</v>
      </c>
      <c r="AH46" s="205">
        <v>0</v>
      </c>
      <c r="AI46" s="205">
        <v>60</v>
      </c>
      <c r="AJ46" s="205">
        <v>0</v>
      </c>
      <c r="AK46" s="200"/>
      <c r="AL46" s="200"/>
      <c r="AM46" s="220">
        <v>60</v>
      </c>
      <c r="AN46" s="221" t="s">
        <v>908</v>
      </c>
    </row>
    <row r="47" spans="1:109" s="222" customFormat="1" ht="162" hidden="1">
      <c r="A47" s="205"/>
      <c r="B47" s="223" t="str">
        <f t="shared" si="8"/>
        <v xml:space="preserve"> Котельная №6. п. Плесецк,ул. Зеленая.  Год ввода в эксплуатацию 2007.</v>
      </c>
      <c r="C47" s="205"/>
      <c r="D47" s="205"/>
      <c r="E47" s="205"/>
      <c r="F47" s="205"/>
      <c r="G47" s="228"/>
      <c r="H47" s="218" t="s">
        <v>900</v>
      </c>
      <c r="I47" s="218" t="s">
        <v>990</v>
      </c>
      <c r="J47" s="217" t="s">
        <v>933</v>
      </c>
      <c r="K47" s="205" t="s">
        <v>900</v>
      </c>
      <c r="L47" s="205" t="s">
        <v>900</v>
      </c>
      <c r="M47" s="218" t="s">
        <v>934</v>
      </c>
      <c r="N47" s="218" t="s">
        <v>935</v>
      </c>
      <c r="O47" s="218"/>
      <c r="P47" s="205"/>
      <c r="Q47" s="205"/>
      <c r="R47" s="205"/>
      <c r="S47" s="219" t="s">
        <v>936</v>
      </c>
      <c r="T47" s="205">
        <f t="shared" si="0"/>
        <v>10.319000000000001</v>
      </c>
      <c r="U47" s="205">
        <f t="shared" si="1"/>
        <v>10.319000000000001</v>
      </c>
      <c r="V47" s="205">
        <v>0</v>
      </c>
      <c r="W47" s="205">
        <v>10.319000000000001</v>
      </c>
      <c r="X47" s="205">
        <v>0</v>
      </c>
      <c r="Y47" s="205">
        <f t="shared" si="2"/>
        <v>0</v>
      </c>
      <c r="Z47" s="205">
        <v>0</v>
      </c>
      <c r="AA47" s="205">
        <v>0</v>
      </c>
      <c r="AB47" s="205">
        <v>0</v>
      </c>
      <c r="AC47" s="205">
        <f t="shared" si="3"/>
        <v>0</v>
      </c>
      <c r="AD47" s="205">
        <v>0</v>
      </c>
      <c r="AE47" s="205">
        <v>0</v>
      </c>
      <c r="AF47" s="205">
        <v>0</v>
      </c>
      <c r="AG47" s="205">
        <f t="shared" si="4"/>
        <v>0</v>
      </c>
      <c r="AH47" s="205">
        <v>0</v>
      </c>
      <c r="AI47" s="205">
        <v>0</v>
      </c>
      <c r="AJ47" s="205">
        <v>0</v>
      </c>
      <c r="AK47" s="200" t="s">
        <v>907</v>
      </c>
      <c r="AL47" s="200"/>
      <c r="AM47" s="220">
        <v>10.319000000000001</v>
      </c>
      <c r="AN47" s="221" t="s">
        <v>908</v>
      </c>
    </row>
    <row r="48" spans="1:109" s="222" customFormat="1" ht="108" hidden="1">
      <c r="A48" s="205"/>
      <c r="B48" s="223" t="str">
        <f t="shared" si="8"/>
        <v xml:space="preserve"> Котельная №6. п. Плесецк,ул. Зеленая.  Год ввода в эксплуатацию 2007.</v>
      </c>
      <c r="C48" s="205"/>
      <c r="D48" s="205"/>
      <c r="E48" s="205"/>
      <c r="F48" s="205"/>
      <c r="G48" s="243" t="s">
        <v>994</v>
      </c>
      <c r="H48" s="205" t="s">
        <v>900</v>
      </c>
      <c r="I48" s="205" t="s">
        <v>900</v>
      </c>
      <c r="J48" s="218" t="s">
        <v>914</v>
      </c>
      <c r="K48" s="205" t="s">
        <v>900</v>
      </c>
      <c r="L48" s="205" t="s">
        <v>900</v>
      </c>
      <c r="M48" s="218" t="s">
        <v>915</v>
      </c>
      <c r="N48" s="218"/>
      <c r="O48" s="218"/>
      <c r="P48" s="205"/>
      <c r="Q48" s="205"/>
      <c r="R48" s="205"/>
      <c r="S48" s="219" t="s">
        <v>917</v>
      </c>
      <c r="T48" s="205">
        <f t="shared" si="0"/>
        <v>16</v>
      </c>
      <c r="U48" s="205">
        <f t="shared" si="1"/>
        <v>0</v>
      </c>
      <c r="V48" s="205">
        <v>0</v>
      </c>
      <c r="W48" s="205">
        <v>0</v>
      </c>
      <c r="X48" s="205">
        <v>0</v>
      </c>
      <c r="Y48" s="205">
        <f t="shared" si="2"/>
        <v>16</v>
      </c>
      <c r="Z48" s="205">
        <v>0</v>
      </c>
      <c r="AA48" s="205">
        <v>0</v>
      </c>
      <c r="AB48" s="205">
        <v>16</v>
      </c>
      <c r="AC48" s="205">
        <f t="shared" si="3"/>
        <v>0</v>
      </c>
      <c r="AD48" s="205">
        <v>0</v>
      </c>
      <c r="AE48" s="205">
        <v>0</v>
      </c>
      <c r="AF48" s="205">
        <v>0</v>
      </c>
      <c r="AG48" s="205">
        <f t="shared" si="4"/>
        <v>0</v>
      </c>
      <c r="AH48" s="205">
        <v>0</v>
      </c>
      <c r="AI48" s="205">
        <v>0</v>
      </c>
      <c r="AJ48" s="205">
        <v>0</v>
      </c>
      <c r="AK48" s="200" t="s">
        <v>907</v>
      </c>
      <c r="AL48" s="200"/>
      <c r="AM48" s="220">
        <v>16</v>
      </c>
      <c r="AN48" s="221" t="s">
        <v>908</v>
      </c>
    </row>
    <row r="49" spans="1:109" s="222" customFormat="1" ht="108" hidden="1">
      <c r="A49" s="205"/>
      <c r="B49" s="223" t="str">
        <f t="shared" si="8"/>
        <v xml:space="preserve"> Котельная №6. п. Плесецк,ул. Зеленая.  Год ввода в эксплуатацию 2007.</v>
      </c>
      <c r="C49" s="205"/>
      <c r="D49" s="205"/>
      <c r="E49" s="205"/>
      <c r="F49" s="205"/>
      <c r="G49" s="228" t="s">
        <v>995</v>
      </c>
      <c r="H49" s="205" t="s">
        <v>900</v>
      </c>
      <c r="I49" s="205" t="s">
        <v>900</v>
      </c>
      <c r="J49" s="217" t="s">
        <v>996</v>
      </c>
      <c r="K49" s="205" t="s">
        <v>900</v>
      </c>
      <c r="L49" s="205" t="s">
        <v>900</v>
      </c>
      <c r="M49" s="218"/>
      <c r="N49" s="218" t="s">
        <v>993</v>
      </c>
      <c r="O49" s="218"/>
      <c r="P49" s="205"/>
      <c r="Q49" s="205"/>
      <c r="R49" s="205"/>
      <c r="S49" s="219" t="s">
        <v>906</v>
      </c>
      <c r="T49" s="205">
        <f t="shared" si="0"/>
        <v>30</v>
      </c>
      <c r="U49" s="205">
        <f t="shared" si="1"/>
        <v>0</v>
      </c>
      <c r="V49" s="205">
        <v>0</v>
      </c>
      <c r="W49" s="205">
        <v>0</v>
      </c>
      <c r="X49" s="205">
        <v>0</v>
      </c>
      <c r="Y49" s="205">
        <f t="shared" si="2"/>
        <v>0</v>
      </c>
      <c r="Z49" s="205">
        <v>0</v>
      </c>
      <c r="AA49" s="205">
        <v>0</v>
      </c>
      <c r="AB49" s="205">
        <v>0</v>
      </c>
      <c r="AC49" s="205">
        <f t="shared" si="3"/>
        <v>0</v>
      </c>
      <c r="AD49" s="205">
        <v>0</v>
      </c>
      <c r="AE49" s="205">
        <v>0</v>
      </c>
      <c r="AF49" s="205">
        <v>0</v>
      </c>
      <c r="AG49" s="205">
        <f t="shared" si="4"/>
        <v>30</v>
      </c>
      <c r="AH49" s="205">
        <v>0</v>
      </c>
      <c r="AI49" s="205">
        <v>30</v>
      </c>
      <c r="AJ49" s="205">
        <v>0</v>
      </c>
      <c r="AK49" s="200" t="s">
        <v>907</v>
      </c>
      <c r="AL49" s="200"/>
      <c r="AM49" s="220">
        <v>30</v>
      </c>
      <c r="AN49" s="221" t="s">
        <v>908</v>
      </c>
    </row>
    <row r="50" spans="1:109" s="222" customFormat="1" ht="108" hidden="1">
      <c r="A50" s="205"/>
      <c r="B50" s="223" t="str">
        <f t="shared" si="8"/>
        <v xml:space="preserve"> Котельная №6. п. Плесецк,ул. Зеленая.  Год ввода в эксплуатацию 2007.</v>
      </c>
      <c r="C50" s="205"/>
      <c r="D50" s="205"/>
      <c r="E50" s="205"/>
      <c r="F50" s="205"/>
      <c r="G50" s="228" t="s">
        <v>997</v>
      </c>
      <c r="H50" s="205" t="s">
        <v>900</v>
      </c>
      <c r="I50" s="205" t="s">
        <v>900</v>
      </c>
      <c r="J50" s="218" t="s">
        <v>922</v>
      </c>
      <c r="K50" s="205"/>
      <c r="L50" s="205"/>
      <c r="M50" s="218" t="s">
        <v>923</v>
      </c>
      <c r="N50" s="218" t="s">
        <v>916</v>
      </c>
      <c r="O50" s="218"/>
      <c r="P50" s="205"/>
      <c r="Q50" s="205"/>
      <c r="R50" s="205"/>
      <c r="S50" s="219" t="s">
        <v>924</v>
      </c>
      <c r="T50" s="205">
        <f t="shared" si="0"/>
        <v>28.26</v>
      </c>
      <c r="U50" s="205">
        <f t="shared" si="1"/>
        <v>0</v>
      </c>
      <c r="V50" s="205">
        <v>0</v>
      </c>
      <c r="W50" s="244">
        <v>0</v>
      </c>
      <c r="X50" s="205">
        <v>0</v>
      </c>
      <c r="Y50" s="205">
        <f t="shared" si="2"/>
        <v>28.26</v>
      </c>
      <c r="Z50" s="205">
        <v>0</v>
      </c>
      <c r="AA50" s="205">
        <v>0</v>
      </c>
      <c r="AB50" s="205">
        <v>28.26</v>
      </c>
      <c r="AC50" s="205">
        <f t="shared" si="3"/>
        <v>0</v>
      </c>
      <c r="AD50" s="205">
        <v>0</v>
      </c>
      <c r="AE50" s="205">
        <v>0</v>
      </c>
      <c r="AF50" s="205">
        <v>0</v>
      </c>
      <c r="AG50" s="205">
        <f t="shared" si="4"/>
        <v>0</v>
      </c>
      <c r="AH50" s="205">
        <v>0</v>
      </c>
      <c r="AI50" s="205">
        <v>0</v>
      </c>
      <c r="AJ50" s="205">
        <v>0</v>
      </c>
      <c r="AK50" s="200" t="s">
        <v>907</v>
      </c>
      <c r="AL50" s="200"/>
      <c r="AM50" s="220">
        <v>28.26</v>
      </c>
      <c r="AN50" s="221" t="s">
        <v>908</v>
      </c>
    </row>
    <row r="51" spans="1:109" s="234" customFormat="1" ht="27.75" hidden="1" customHeight="1">
      <c r="A51" s="242" t="s">
        <v>998</v>
      </c>
      <c r="B51" s="230" t="str">
        <f t="shared" si="8"/>
        <v xml:space="preserve"> Котельная №6. п. Плесецк,ул. Зеленая.  Год ввода в эксплуатацию 2007.</v>
      </c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05">
        <f t="shared" si="0"/>
        <v>169.57900000000001</v>
      </c>
      <c r="U51" s="205">
        <f t="shared" si="1"/>
        <v>10.319000000000001</v>
      </c>
      <c r="V51" s="205">
        <f>SUM(V45:V50)</f>
        <v>0</v>
      </c>
      <c r="W51" s="205">
        <f>SUM(W45:W50)</f>
        <v>10.319000000000001</v>
      </c>
      <c r="X51" s="205">
        <f>SUM(X45:X50)</f>
        <v>0</v>
      </c>
      <c r="Y51" s="205">
        <f t="shared" si="2"/>
        <v>69.260000000000005</v>
      </c>
      <c r="Z51" s="205">
        <f>SUM(Z45:Z50)</f>
        <v>0</v>
      </c>
      <c r="AA51" s="205">
        <f>SUM(AA45:AA50)</f>
        <v>25</v>
      </c>
      <c r="AB51" s="205">
        <f>SUM(AB45:AB50)</f>
        <v>44.260000000000005</v>
      </c>
      <c r="AC51" s="205">
        <f t="shared" si="3"/>
        <v>0</v>
      </c>
      <c r="AD51" s="205">
        <f>SUM(AD45:AD50)</f>
        <v>0</v>
      </c>
      <c r="AE51" s="205">
        <f>SUM(AE45:AE50)</f>
        <v>0</v>
      </c>
      <c r="AF51" s="205">
        <f>SUM(AF45:AF50)</f>
        <v>0</v>
      </c>
      <c r="AG51" s="205">
        <f t="shared" si="4"/>
        <v>90</v>
      </c>
      <c r="AH51" s="205">
        <f>SUM(AH45:AH50)</f>
        <v>0</v>
      </c>
      <c r="AI51" s="205">
        <f>SUM(AI45:AI50)</f>
        <v>90</v>
      </c>
      <c r="AJ51" s="205">
        <f>SUM(AJ45:AJ50)</f>
        <v>0</v>
      </c>
      <c r="AK51" s="200" t="s">
        <v>907</v>
      </c>
      <c r="AL51" s="233">
        <f>T51</f>
        <v>169.57900000000001</v>
      </c>
      <c r="AM51" s="220">
        <v>169.57900000000001</v>
      </c>
      <c r="AN51" s="221" t="s">
        <v>908</v>
      </c>
    </row>
    <row r="52" spans="1:109" s="236" customFormat="1" ht="27.75" hidden="1" customHeight="1">
      <c r="A52" s="235" t="s">
        <v>938</v>
      </c>
      <c r="B52" s="223" t="str">
        <f t="shared" si="8"/>
        <v xml:space="preserve"> Котельная №6. п. Плесецк,ул. Зеленая.  Год ввода в эксплуатацию 2007.</v>
      </c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05">
        <f t="shared" si="0"/>
        <v>0</v>
      </c>
      <c r="U52" s="205">
        <f t="shared" si="1"/>
        <v>0</v>
      </c>
      <c r="V52" s="205"/>
      <c r="W52" s="205"/>
      <c r="X52" s="205"/>
      <c r="Y52" s="205">
        <f t="shared" si="2"/>
        <v>0</v>
      </c>
      <c r="Z52" s="205"/>
      <c r="AA52" s="205"/>
      <c r="AB52" s="205"/>
      <c r="AC52" s="205">
        <f t="shared" si="3"/>
        <v>0</v>
      </c>
      <c r="AD52" s="205"/>
      <c r="AE52" s="205"/>
      <c r="AF52" s="205"/>
      <c r="AG52" s="205">
        <f t="shared" si="4"/>
        <v>0</v>
      </c>
      <c r="AH52" s="205"/>
      <c r="AI52" s="205"/>
      <c r="AJ52" s="205"/>
      <c r="AK52" s="200" t="s">
        <v>907</v>
      </c>
      <c r="AL52" s="233"/>
      <c r="AM52" s="220">
        <v>0</v>
      </c>
      <c r="AN52" s="221" t="s">
        <v>908</v>
      </c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  <c r="BP52" s="222"/>
      <c r="BQ52" s="222"/>
      <c r="BR52" s="222"/>
      <c r="BS52" s="222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</row>
    <row r="53" spans="1:109" s="236" customFormat="1" ht="27.75" hidden="1" customHeight="1">
      <c r="A53" s="235" t="s">
        <v>939</v>
      </c>
      <c r="B53" s="223" t="str">
        <f t="shared" si="8"/>
        <v xml:space="preserve"> Котельная №6. п. Плесецк,ул. Зеленая.  Год ввода в эксплуатацию 2007.</v>
      </c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05">
        <f t="shared" si="0"/>
        <v>0</v>
      </c>
      <c r="U53" s="205">
        <f t="shared" si="1"/>
        <v>0</v>
      </c>
      <c r="V53" s="205"/>
      <c r="W53" s="205"/>
      <c r="X53" s="205"/>
      <c r="Y53" s="205">
        <f t="shared" si="2"/>
        <v>0</v>
      </c>
      <c r="Z53" s="205"/>
      <c r="AA53" s="205"/>
      <c r="AB53" s="205"/>
      <c r="AC53" s="205">
        <f t="shared" si="3"/>
        <v>0</v>
      </c>
      <c r="AD53" s="205"/>
      <c r="AE53" s="205"/>
      <c r="AF53" s="205"/>
      <c r="AG53" s="205">
        <f t="shared" si="4"/>
        <v>0</v>
      </c>
      <c r="AH53" s="205"/>
      <c r="AI53" s="205"/>
      <c r="AJ53" s="205"/>
      <c r="AK53" s="200" t="s">
        <v>907</v>
      </c>
      <c r="AL53" s="233"/>
      <c r="AM53" s="220">
        <v>0</v>
      </c>
      <c r="AN53" s="221" t="s">
        <v>908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  <c r="CC53" s="222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</row>
    <row r="54" spans="1:109" s="222" customFormat="1" ht="81" hidden="1" customHeight="1">
      <c r="A54" s="238">
        <v>5</v>
      </c>
      <c r="B54" s="215" t="s">
        <v>999</v>
      </c>
      <c r="C54" s="238" t="s">
        <v>1000</v>
      </c>
      <c r="D54" s="238" t="s">
        <v>896</v>
      </c>
      <c r="E54" s="238" t="s">
        <v>979</v>
      </c>
      <c r="F54" s="238" t="s">
        <v>943</v>
      </c>
      <c r="G54" s="245" t="s">
        <v>1001</v>
      </c>
      <c r="H54" s="238" t="s">
        <v>900</v>
      </c>
      <c r="I54" s="238" t="s">
        <v>900</v>
      </c>
      <c r="J54" s="217" t="s">
        <v>996</v>
      </c>
      <c r="K54" s="205" t="s">
        <v>900</v>
      </c>
      <c r="L54" s="205" t="s">
        <v>900</v>
      </c>
      <c r="M54" s="218"/>
      <c r="N54" s="218" t="s">
        <v>993</v>
      </c>
      <c r="O54" s="218"/>
      <c r="P54" s="205"/>
      <c r="Q54" s="205"/>
      <c r="R54" s="205"/>
      <c r="S54" s="219" t="s">
        <v>906</v>
      </c>
      <c r="T54" s="205">
        <f t="shared" si="0"/>
        <v>30</v>
      </c>
      <c r="U54" s="205">
        <f t="shared" si="1"/>
        <v>0</v>
      </c>
      <c r="V54" s="205">
        <v>0</v>
      </c>
      <c r="W54" s="205">
        <v>0</v>
      </c>
      <c r="X54" s="205">
        <v>0</v>
      </c>
      <c r="Y54" s="205">
        <f t="shared" si="2"/>
        <v>0</v>
      </c>
      <c r="Z54" s="205">
        <v>0</v>
      </c>
      <c r="AA54" s="205">
        <v>0</v>
      </c>
      <c r="AB54" s="205">
        <v>0</v>
      </c>
      <c r="AC54" s="205">
        <f t="shared" si="3"/>
        <v>0</v>
      </c>
      <c r="AD54" s="205">
        <v>0</v>
      </c>
      <c r="AE54" s="205">
        <v>0</v>
      </c>
      <c r="AF54" s="205">
        <v>0</v>
      </c>
      <c r="AG54" s="205">
        <f t="shared" si="4"/>
        <v>30</v>
      </c>
      <c r="AH54" s="205">
        <v>0</v>
      </c>
      <c r="AI54" s="205">
        <v>30</v>
      </c>
      <c r="AJ54" s="205">
        <v>0</v>
      </c>
      <c r="AK54" s="200" t="s">
        <v>907</v>
      </c>
      <c r="AL54" s="200"/>
      <c r="AM54" s="220">
        <v>30</v>
      </c>
      <c r="AN54" s="221" t="s">
        <v>908</v>
      </c>
    </row>
    <row r="55" spans="1:109" s="222" customFormat="1" ht="135" hidden="1">
      <c r="A55" s="246"/>
      <c r="B55" s="223" t="str">
        <f t="shared" ref="B55:B64" si="9">B54</f>
        <v xml:space="preserve">Котельная №5.п. Плесецк,ул. Октябрьская,д.79. Год ввода в эксплуатацию 2007. </v>
      </c>
      <c r="C55" s="246"/>
      <c r="D55" s="246"/>
      <c r="E55" s="246"/>
      <c r="F55" s="246"/>
      <c r="G55" s="247"/>
      <c r="H55" s="240"/>
      <c r="I55" s="240"/>
      <c r="J55" s="217" t="s">
        <v>1002</v>
      </c>
      <c r="K55" s="218" t="s">
        <v>900</v>
      </c>
      <c r="L55" s="218" t="s">
        <v>900</v>
      </c>
      <c r="M55" s="218" t="s">
        <v>961</v>
      </c>
      <c r="N55" s="227" t="s">
        <v>962</v>
      </c>
      <c r="O55" s="228"/>
      <c r="P55" s="205" t="s">
        <v>963</v>
      </c>
      <c r="Q55" s="205"/>
      <c r="R55" s="205"/>
      <c r="S55" s="219" t="s">
        <v>964</v>
      </c>
      <c r="T55" s="205">
        <f t="shared" si="0"/>
        <v>29</v>
      </c>
      <c r="U55" s="205">
        <f t="shared" si="1"/>
        <v>14.5</v>
      </c>
      <c r="V55" s="205">
        <v>0</v>
      </c>
      <c r="W55" s="241">
        <v>14.5</v>
      </c>
      <c r="X55" s="205">
        <v>0</v>
      </c>
      <c r="Y55" s="205">
        <f t="shared" si="2"/>
        <v>0</v>
      </c>
      <c r="Z55" s="205">
        <v>0</v>
      </c>
      <c r="AA55" s="205">
        <v>0</v>
      </c>
      <c r="AB55" s="205">
        <v>0</v>
      </c>
      <c r="AC55" s="205">
        <f t="shared" si="3"/>
        <v>0</v>
      </c>
      <c r="AD55" s="205">
        <v>0</v>
      </c>
      <c r="AE55" s="205">
        <v>0</v>
      </c>
      <c r="AF55" s="205">
        <v>0</v>
      </c>
      <c r="AG55" s="205">
        <f t="shared" si="4"/>
        <v>14.5</v>
      </c>
      <c r="AH55" s="205">
        <v>0</v>
      </c>
      <c r="AI55" s="205">
        <v>14.5</v>
      </c>
      <c r="AJ55" s="205">
        <v>0</v>
      </c>
      <c r="AK55" s="200" t="s">
        <v>907</v>
      </c>
      <c r="AL55" s="200"/>
      <c r="AM55" s="220">
        <v>29</v>
      </c>
      <c r="AN55" s="221" t="s">
        <v>908</v>
      </c>
    </row>
    <row r="56" spans="1:109" s="222" customFormat="1" ht="135" hidden="1">
      <c r="A56" s="246"/>
      <c r="B56" s="223" t="str">
        <f t="shared" si="9"/>
        <v xml:space="preserve">Котельная №5.п. Плесецк,ул. Октябрьская,д.79. Год ввода в эксплуатацию 2007. </v>
      </c>
      <c r="C56" s="246"/>
      <c r="D56" s="246"/>
      <c r="E56" s="246"/>
      <c r="F56" s="246"/>
      <c r="G56" s="228" t="s">
        <v>1003</v>
      </c>
      <c r="H56" s="205" t="s">
        <v>900</v>
      </c>
      <c r="I56" s="218" t="s">
        <v>1004</v>
      </c>
      <c r="J56" s="218" t="s">
        <v>927</v>
      </c>
      <c r="K56" s="205" t="s">
        <v>900</v>
      </c>
      <c r="L56" s="205" t="s">
        <v>900</v>
      </c>
      <c r="M56" s="218" t="s">
        <v>991</v>
      </c>
      <c r="N56" s="218" t="s">
        <v>1005</v>
      </c>
      <c r="O56" s="218"/>
      <c r="P56" s="205"/>
      <c r="Q56" s="205"/>
      <c r="R56" s="205"/>
      <c r="S56" s="219" t="s">
        <v>992</v>
      </c>
      <c r="T56" s="205">
        <f t="shared" si="0"/>
        <v>25</v>
      </c>
      <c r="U56" s="205">
        <f t="shared" si="1"/>
        <v>0</v>
      </c>
      <c r="V56" s="205">
        <v>0</v>
      </c>
      <c r="W56" s="205">
        <v>0</v>
      </c>
      <c r="X56" s="205">
        <v>0</v>
      </c>
      <c r="Y56" s="205">
        <f t="shared" si="2"/>
        <v>25</v>
      </c>
      <c r="Z56" s="205">
        <v>0</v>
      </c>
      <c r="AA56" s="205">
        <v>25</v>
      </c>
      <c r="AB56" s="205">
        <v>0</v>
      </c>
      <c r="AC56" s="205">
        <f t="shared" si="3"/>
        <v>0</v>
      </c>
      <c r="AD56" s="205">
        <v>0</v>
      </c>
      <c r="AE56" s="205">
        <v>0</v>
      </c>
      <c r="AF56" s="205">
        <v>0</v>
      </c>
      <c r="AG56" s="205">
        <f t="shared" si="4"/>
        <v>0</v>
      </c>
      <c r="AH56" s="205">
        <v>0</v>
      </c>
      <c r="AI56" s="205">
        <v>0</v>
      </c>
      <c r="AJ56" s="205">
        <v>0</v>
      </c>
      <c r="AK56" s="200" t="s">
        <v>907</v>
      </c>
      <c r="AL56" s="200"/>
      <c r="AM56" s="220">
        <v>25</v>
      </c>
      <c r="AN56" s="221" t="s">
        <v>908</v>
      </c>
    </row>
    <row r="57" spans="1:109" s="222" customFormat="1" ht="135" hidden="1">
      <c r="A57" s="246"/>
      <c r="B57" s="223" t="str">
        <f t="shared" si="9"/>
        <v xml:space="preserve">Котельная №5.п. Плесецк,ул. Октябрьская,д.79. Год ввода в эксплуатацию 2007. </v>
      </c>
      <c r="C57" s="246"/>
      <c r="D57" s="246"/>
      <c r="E57" s="246"/>
      <c r="F57" s="246"/>
      <c r="G57" s="228"/>
      <c r="H57" s="205" t="s">
        <v>900</v>
      </c>
      <c r="I57" s="218" t="s">
        <v>1004</v>
      </c>
      <c r="J57" s="217" t="s">
        <v>902</v>
      </c>
      <c r="K57" s="205"/>
      <c r="L57" s="205"/>
      <c r="M57" s="218" t="s">
        <v>965</v>
      </c>
      <c r="N57" s="218" t="s">
        <v>993</v>
      </c>
      <c r="O57" s="218"/>
      <c r="P57" s="205"/>
      <c r="Q57" s="205"/>
      <c r="R57" s="205"/>
      <c r="S57" s="219" t="s">
        <v>906</v>
      </c>
      <c r="T57" s="205">
        <f>U57+Y57+AC57+AG57</f>
        <v>60</v>
      </c>
      <c r="U57" s="205">
        <f>SUM(V57:X57)</f>
        <v>0</v>
      </c>
      <c r="V57" s="205">
        <v>0</v>
      </c>
      <c r="W57" s="205">
        <v>0</v>
      </c>
      <c r="X57" s="205">
        <v>0</v>
      </c>
      <c r="Y57" s="205">
        <f>SUM(Z57:AB57)</f>
        <v>0</v>
      </c>
      <c r="Z57" s="205">
        <v>0</v>
      </c>
      <c r="AA57" s="205">
        <v>0</v>
      </c>
      <c r="AB57" s="205">
        <v>0</v>
      </c>
      <c r="AC57" s="205">
        <f>SUM(AD57:AF57)</f>
        <v>0</v>
      </c>
      <c r="AD57" s="205">
        <v>0</v>
      </c>
      <c r="AE57" s="205">
        <v>0</v>
      </c>
      <c r="AF57" s="205">
        <v>0</v>
      </c>
      <c r="AG57" s="205">
        <f>SUM(AH57:AJ57)</f>
        <v>60</v>
      </c>
      <c r="AH57" s="205">
        <v>0</v>
      </c>
      <c r="AI57" s="205">
        <v>60</v>
      </c>
      <c r="AJ57" s="205">
        <v>0</v>
      </c>
      <c r="AK57" s="200"/>
      <c r="AL57" s="200"/>
      <c r="AM57" s="220">
        <v>60</v>
      </c>
      <c r="AN57" s="221" t="s">
        <v>908</v>
      </c>
    </row>
    <row r="58" spans="1:109" s="222" customFormat="1" ht="162" hidden="1">
      <c r="A58" s="246"/>
      <c r="B58" s="223" t="str">
        <f t="shared" si="9"/>
        <v xml:space="preserve">Котельная №5.п. Плесецк,ул. Октябрьская,д.79. Год ввода в эксплуатацию 2007. </v>
      </c>
      <c r="C58" s="246"/>
      <c r="D58" s="246"/>
      <c r="E58" s="246"/>
      <c r="F58" s="246"/>
      <c r="G58" s="228"/>
      <c r="H58" s="205" t="s">
        <v>900</v>
      </c>
      <c r="I58" s="218" t="s">
        <v>1004</v>
      </c>
      <c r="J58" s="217" t="s">
        <v>933</v>
      </c>
      <c r="K58" s="205" t="s">
        <v>900</v>
      </c>
      <c r="L58" s="205" t="s">
        <v>900</v>
      </c>
      <c r="M58" s="218" t="s">
        <v>934</v>
      </c>
      <c r="N58" s="218" t="s">
        <v>935</v>
      </c>
      <c r="O58" s="218"/>
      <c r="P58" s="205"/>
      <c r="Q58" s="205"/>
      <c r="R58" s="205"/>
      <c r="S58" s="219" t="s">
        <v>936</v>
      </c>
      <c r="T58" s="205">
        <f t="shared" si="0"/>
        <v>8.6</v>
      </c>
      <c r="U58" s="205">
        <f t="shared" si="1"/>
        <v>8.6</v>
      </c>
      <c r="V58" s="205">
        <v>0</v>
      </c>
      <c r="W58" s="205">
        <v>8.6</v>
      </c>
      <c r="X58" s="205">
        <v>0</v>
      </c>
      <c r="Y58" s="205">
        <f t="shared" si="2"/>
        <v>0</v>
      </c>
      <c r="Z58" s="205">
        <v>0</v>
      </c>
      <c r="AA58" s="205">
        <v>0</v>
      </c>
      <c r="AB58" s="205">
        <v>0</v>
      </c>
      <c r="AC58" s="205">
        <f t="shared" si="3"/>
        <v>0</v>
      </c>
      <c r="AD58" s="205">
        <v>0</v>
      </c>
      <c r="AE58" s="205">
        <v>0</v>
      </c>
      <c r="AF58" s="205">
        <v>0</v>
      </c>
      <c r="AG58" s="205">
        <f t="shared" si="4"/>
        <v>0</v>
      </c>
      <c r="AH58" s="205">
        <v>0</v>
      </c>
      <c r="AI58" s="205">
        <v>0</v>
      </c>
      <c r="AJ58" s="205">
        <v>0</v>
      </c>
      <c r="AK58" s="200" t="s">
        <v>907</v>
      </c>
      <c r="AL58" s="200"/>
      <c r="AM58" s="220">
        <v>8.6</v>
      </c>
      <c r="AN58" s="221" t="s">
        <v>908</v>
      </c>
    </row>
    <row r="59" spans="1:109" s="222" customFormat="1" ht="135" hidden="1">
      <c r="A59" s="246"/>
      <c r="B59" s="223" t="str">
        <f t="shared" si="9"/>
        <v xml:space="preserve">Котельная №5.п. Плесецк,ул. Октябрьская,д.79. Год ввода в эксплуатацию 2007. </v>
      </c>
      <c r="C59" s="246"/>
      <c r="D59" s="246"/>
      <c r="E59" s="246"/>
      <c r="F59" s="246"/>
      <c r="G59" s="243" t="s">
        <v>1006</v>
      </c>
      <c r="H59" s="205" t="s">
        <v>900</v>
      </c>
      <c r="I59" s="205" t="s">
        <v>900</v>
      </c>
      <c r="J59" s="218" t="s">
        <v>914</v>
      </c>
      <c r="K59" s="205" t="s">
        <v>900</v>
      </c>
      <c r="L59" s="205" t="s">
        <v>900</v>
      </c>
      <c r="M59" s="218"/>
      <c r="N59" s="218"/>
      <c r="O59" s="218"/>
      <c r="P59" s="205"/>
      <c r="Q59" s="205"/>
      <c r="R59" s="205"/>
      <c r="S59" s="219" t="s">
        <v>917</v>
      </c>
      <c r="T59" s="205">
        <f t="shared" si="0"/>
        <v>15.6</v>
      </c>
      <c r="U59" s="205">
        <f t="shared" si="1"/>
        <v>0</v>
      </c>
      <c r="V59" s="205">
        <v>0</v>
      </c>
      <c r="W59" s="205">
        <v>0</v>
      </c>
      <c r="X59" s="205">
        <v>0</v>
      </c>
      <c r="Y59" s="205">
        <f t="shared" si="2"/>
        <v>0</v>
      </c>
      <c r="Z59" s="205">
        <v>0</v>
      </c>
      <c r="AA59" s="205">
        <v>0</v>
      </c>
      <c r="AB59" s="205">
        <v>0</v>
      </c>
      <c r="AC59" s="205">
        <f t="shared" si="3"/>
        <v>15.6</v>
      </c>
      <c r="AD59" s="205">
        <v>15.6</v>
      </c>
      <c r="AE59" s="205">
        <v>0</v>
      </c>
      <c r="AF59" s="205">
        <v>0</v>
      </c>
      <c r="AG59" s="205">
        <f t="shared" si="4"/>
        <v>0</v>
      </c>
      <c r="AH59" s="205">
        <v>0</v>
      </c>
      <c r="AI59" s="205">
        <v>0</v>
      </c>
      <c r="AJ59" s="205">
        <v>0</v>
      </c>
      <c r="AK59" s="200" t="s">
        <v>907</v>
      </c>
      <c r="AL59" s="200"/>
      <c r="AM59" s="220">
        <v>15.6</v>
      </c>
      <c r="AN59" s="221" t="s">
        <v>908</v>
      </c>
    </row>
    <row r="60" spans="1:109" s="222" customFormat="1" ht="135" hidden="1">
      <c r="A60" s="246"/>
      <c r="B60" s="223" t="str">
        <f t="shared" si="9"/>
        <v xml:space="preserve">Котельная №5.п. Плесецк,ул. Октябрьская,д.79. Год ввода в эксплуатацию 2007. </v>
      </c>
      <c r="C60" s="246"/>
      <c r="D60" s="246"/>
      <c r="E60" s="246"/>
      <c r="F60" s="246"/>
      <c r="G60" s="228" t="s">
        <v>1007</v>
      </c>
      <c r="H60" s="205" t="s">
        <v>900</v>
      </c>
      <c r="I60" s="205" t="s">
        <v>900</v>
      </c>
      <c r="J60" s="218" t="s">
        <v>922</v>
      </c>
      <c r="K60" s="205"/>
      <c r="L60" s="205"/>
      <c r="M60" s="218" t="s">
        <v>923</v>
      </c>
      <c r="N60" s="218" t="s">
        <v>916</v>
      </c>
      <c r="O60" s="218"/>
      <c r="P60" s="205"/>
      <c r="Q60" s="205"/>
      <c r="R60" s="205"/>
      <c r="S60" s="219" t="s">
        <v>924</v>
      </c>
      <c r="T60" s="205">
        <f>U60+Y60+AC60+AG60</f>
        <v>35.164000000000001</v>
      </c>
      <c r="U60" s="205">
        <f>SUM(V60:X60)</f>
        <v>0</v>
      </c>
      <c r="V60" s="205">
        <v>0</v>
      </c>
      <c r="W60" s="205">
        <v>0</v>
      </c>
      <c r="X60" s="205">
        <v>0</v>
      </c>
      <c r="Y60" s="205">
        <f>SUM(Z60:AB60)</f>
        <v>0</v>
      </c>
      <c r="Z60" s="205">
        <v>0</v>
      </c>
      <c r="AA60" s="205">
        <v>0</v>
      </c>
      <c r="AB60" s="205">
        <v>0</v>
      </c>
      <c r="AC60" s="205">
        <f>SUM(AD60:AF60)</f>
        <v>35.164000000000001</v>
      </c>
      <c r="AD60" s="248">
        <v>35.164000000000001</v>
      </c>
      <c r="AE60" s="205">
        <v>0</v>
      </c>
      <c r="AF60" s="205">
        <v>0</v>
      </c>
      <c r="AG60" s="205">
        <f>SUM(AH60:AJ60)</f>
        <v>0</v>
      </c>
      <c r="AH60" s="205">
        <v>0</v>
      </c>
      <c r="AI60" s="205">
        <v>0</v>
      </c>
      <c r="AJ60" s="205">
        <v>0</v>
      </c>
      <c r="AK60" s="200"/>
      <c r="AL60" s="200"/>
      <c r="AM60" s="220">
        <v>35.164000000000001</v>
      </c>
      <c r="AN60" s="221" t="s">
        <v>908</v>
      </c>
    </row>
    <row r="61" spans="1:109" s="222" customFormat="1" ht="216" hidden="1">
      <c r="A61" s="240"/>
      <c r="B61" s="223" t="str">
        <f t="shared" si="9"/>
        <v xml:space="preserve">Котельная №5.п. Плесецк,ул. Октябрьская,д.79. Год ввода в эксплуатацию 2007. </v>
      </c>
      <c r="C61" s="240"/>
      <c r="D61" s="240"/>
      <c r="E61" s="240"/>
      <c r="F61" s="240"/>
      <c r="G61" s="228" t="s">
        <v>1008</v>
      </c>
      <c r="H61" s="205" t="s">
        <v>900</v>
      </c>
      <c r="I61" s="205" t="s">
        <v>900</v>
      </c>
      <c r="J61" s="217" t="s">
        <v>971</v>
      </c>
      <c r="K61" s="205" t="s">
        <v>900</v>
      </c>
      <c r="L61" s="205" t="s">
        <v>900</v>
      </c>
      <c r="M61" s="218" t="s">
        <v>972</v>
      </c>
      <c r="N61" s="227" t="s">
        <v>973</v>
      </c>
      <c r="O61" s="218" t="s">
        <v>900</v>
      </c>
      <c r="P61" s="205" t="s">
        <v>974</v>
      </c>
      <c r="Q61" s="205"/>
      <c r="R61" s="205"/>
      <c r="S61" s="219" t="s">
        <v>975</v>
      </c>
      <c r="T61" s="205">
        <f t="shared" si="0"/>
        <v>61.2</v>
      </c>
      <c r="U61" s="205">
        <f t="shared" si="1"/>
        <v>20.399999999999999</v>
      </c>
      <c r="V61" s="205">
        <v>5.0999999999999996</v>
      </c>
      <c r="W61" s="205">
        <v>10.199999999999999</v>
      </c>
      <c r="X61" s="205">
        <v>5.0999999999999996</v>
      </c>
      <c r="Y61" s="205">
        <f t="shared" si="2"/>
        <v>20.399999999999999</v>
      </c>
      <c r="Z61" s="205">
        <v>5.0999999999999996</v>
      </c>
      <c r="AA61" s="205">
        <v>10.199999999999999</v>
      </c>
      <c r="AB61" s="205">
        <v>5.0999999999999996</v>
      </c>
      <c r="AC61" s="205">
        <f t="shared" si="3"/>
        <v>10.199999999999999</v>
      </c>
      <c r="AD61" s="205">
        <v>0</v>
      </c>
      <c r="AE61" s="205">
        <v>10.199999999999999</v>
      </c>
      <c r="AF61" s="205">
        <v>0</v>
      </c>
      <c r="AG61" s="205">
        <f t="shared" si="4"/>
        <v>10.199999999999999</v>
      </c>
      <c r="AH61" s="205">
        <v>0</v>
      </c>
      <c r="AI61" s="205">
        <v>10.199999999999999</v>
      </c>
      <c r="AJ61" s="205">
        <v>0</v>
      </c>
      <c r="AK61" s="200" t="s">
        <v>907</v>
      </c>
      <c r="AL61" s="200"/>
      <c r="AM61" s="220">
        <v>61.2</v>
      </c>
      <c r="AN61" s="221" t="s">
        <v>908</v>
      </c>
    </row>
    <row r="62" spans="1:109" s="234" customFormat="1" ht="27.75" hidden="1" customHeight="1">
      <c r="A62" s="242" t="s">
        <v>1009</v>
      </c>
      <c r="B62" s="230" t="str">
        <f t="shared" si="9"/>
        <v xml:space="preserve">Котельная №5.п. Плесецк,ул. Октябрьская,д.79. Год ввода в эксплуатацию 2007. </v>
      </c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05">
        <f t="shared" si="0"/>
        <v>264.56400000000002</v>
      </c>
      <c r="U62" s="205">
        <f t="shared" si="1"/>
        <v>43.5</v>
      </c>
      <c r="V62" s="205">
        <f>SUM(V54:V61)</f>
        <v>5.0999999999999996</v>
      </c>
      <c r="W62" s="205">
        <f>SUM(W54:W61)</f>
        <v>33.299999999999997</v>
      </c>
      <c r="X62" s="205">
        <f>SUM(X54:X61)</f>
        <v>5.0999999999999996</v>
      </c>
      <c r="Y62" s="205">
        <f t="shared" si="2"/>
        <v>45.400000000000006</v>
      </c>
      <c r="Z62" s="205">
        <f>SUM(Z54:Z61)</f>
        <v>5.0999999999999996</v>
      </c>
      <c r="AA62" s="205">
        <f>SUM(AA54:AA61)</f>
        <v>35.200000000000003</v>
      </c>
      <c r="AB62" s="205">
        <f>SUM(AB54:AB61)</f>
        <v>5.0999999999999996</v>
      </c>
      <c r="AC62" s="205">
        <f t="shared" si="3"/>
        <v>60.963999999999999</v>
      </c>
      <c r="AD62" s="205">
        <f>SUM(AD54:AD61)</f>
        <v>50.764000000000003</v>
      </c>
      <c r="AE62" s="205">
        <f>SUM(AE54:AE61)</f>
        <v>10.199999999999999</v>
      </c>
      <c r="AF62" s="205">
        <f>SUM(AF54:AF61)</f>
        <v>0</v>
      </c>
      <c r="AG62" s="205">
        <f t="shared" si="4"/>
        <v>114.7</v>
      </c>
      <c r="AH62" s="205">
        <f>SUM(AH54:AH61)</f>
        <v>0</v>
      </c>
      <c r="AI62" s="205">
        <f>SUM(AI54:AI61)</f>
        <v>114.7</v>
      </c>
      <c r="AJ62" s="205">
        <f>SUM(AJ54:AJ61)</f>
        <v>0</v>
      </c>
      <c r="AK62" s="200" t="s">
        <v>907</v>
      </c>
      <c r="AL62" s="233">
        <f>T62</f>
        <v>264.56400000000002</v>
      </c>
      <c r="AM62" s="220">
        <v>264.56400000000002</v>
      </c>
      <c r="AN62" s="221" t="s">
        <v>908</v>
      </c>
    </row>
    <row r="63" spans="1:109" s="236" customFormat="1" ht="27.75" hidden="1" customHeight="1">
      <c r="A63" s="235" t="s">
        <v>938</v>
      </c>
      <c r="B63" s="223" t="str">
        <f t="shared" si="9"/>
        <v xml:space="preserve">Котельная №5.п. Плесецк,ул. Октябрьская,д.79. Год ввода в эксплуатацию 2007. </v>
      </c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05">
        <f t="shared" si="0"/>
        <v>0</v>
      </c>
      <c r="U63" s="205">
        <f t="shared" si="1"/>
        <v>0</v>
      </c>
      <c r="V63" s="205"/>
      <c r="W63" s="205"/>
      <c r="X63" s="205"/>
      <c r="Y63" s="205">
        <f t="shared" si="2"/>
        <v>0</v>
      </c>
      <c r="Z63" s="205"/>
      <c r="AA63" s="205"/>
      <c r="AB63" s="205"/>
      <c r="AC63" s="205">
        <f t="shared" si="3"/>
        <v>0</v>
      </c>
      <c r="AD63" s="205"/>
      <c r="AE63" s="205"/>
      <c r="AF63" s="205"/>
      <c r="AG63" s="205">
        <f t="shared" si="4"/>
        <v>0</v>
      </c>
      <c r="AH63" s="205"/>
      <c r="AI63" s="205"/>
      <c r="AJ63" s="205"/>
      <c r="AK63" s="200" t="s">
        <v>907</v>
      </c>
      <c r="AL63" s="233"/>
      <c r="AM63" s="220">
        <v>0</v>
      </c>
      <c r="AN63" s="221" t="s">
        <v>908</v>
      </c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  <c r="BP63" s="222"/>
      <c r="BQ63" s="222"/>
      <c r="BR63" s="222"/>
      <c r="BS63" s="222"/>
      <c r="BT63" s="222"/>
      <c r="BU63" s="222"/>
      <c r="BV63" s="222"/>
      <c r="BW63" s="222"/>
      <c r="BX63" s="222"/>
      <c r="BY63" s="222"/>
      <c r="BZ63" s="222"/>
      <c r="CA63" s="222"/>
      <c r="CB63" s="222"/>
      <c r="CC63" s="222"/>
      <c r="CD63" s="222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</row>
    <row r="64" spans="1:109" s="236" customFormat="1" ht="27.75" hidden="1" customHeight="1">
      <c r="A64" s="235" t="s">
        <v>939</v>
      </c>
      <c r="B64" s="223" t="str">
        <f t="shared" si="9"/>
        <v xml:space="preserve">Котельная №5.п. Плесецк,ул. Октябрьская,д.79. Год ввода в эксплуатацию 2007. </v>
      </c>
      <c r="C64" s="235"/>
      <c r="D64" s="235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05">
        <f t="shared" si="0"/>
        <v>0</v>
      </c>
      <c r="U64" s="205">
        <f t="shared" si="1"/>
        <v>0</v>
      </c>
      <c r="V64" s="205"/>
      <c r="W64" s="205"/>
      <c r="X64" s="205"/>
      <c r="Y64" s="205">
        <f t="shared" si="2"/>
        <v>0</v>
      </c>
      <c r="Z64" s="205"/>
      <c r="AA64" s="205"/>
      <c r="AB64" s="205"/>
      <c r="AC64" s="205">
        <f t="shared" si="3"/>
        <v>0</v>
      </c>
      <c r="AD64" s="205"/>
      <c r="AE64" s="205"/>
      <c r="AF64" s="205"/>
      <c r="AG64" s="205">
        <f t="shared" si="4"/>
        <v>0</v>
      </c>
      <c r="AH64" s="205"/>
      <c r="AI64" s="205"/>
      <c r="AJ64" s="205"/>
      <c r="AK64" s="200" t="s">
        <v>907</v>
      </c>
      <c r="AL64" s="233"/>
      <c r="AM64" s="220">
        <v>0</v>
      </c>
      <c r="AN64" s="221" t="s">
        <v>908</v>
      </c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  <c r="BP64" s="222"/>
      <c r="BQ64" s="222"/>
      <c r="BR64" s="222"/>
      <c r="BS64" s="222"/>
      <c r="BT64" s="222"/>
      <c r="BU64" s="222"/>
      <c r="BV64" s="222"/>
      <c r="BW64" s="222"/>
      <c r="BX64" s="222"/>
      <c r="BY64" s="222"/>
      <c r="BZ64" s="222"/>
      <c r="CA64" s="222"/>
      <c r="CB64" s="222"/>
      <c r="CC64" s="222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</row>
    <row r="65" spans="1:109" s="222" customFormat="1" ht="162" hidden="1" customHeight="1">
      <c r="A65" s="205">
        <v>6</v>
      </c>
      <c r="B65" s="215" t="s">
        <v>1010</v>
      </c>
      <c r="C65" s="205" t="s">
        <v>900</v>
      </c>
      <c r="D65" s="205" t="s">
        <v>896</v>
      </c>
      <c r="E65" s="205" t="s">
        <v>1011</v>
      </c>
      <c r="F65" s="205" t="s">
        <v>943</v>
      </c>
      <c r="G65" s="228" t="s">
        <v>1012</v>
      </c>
      <c r="H65" s="218" t="s">
        <v>1013</v>
      </c>
      <c r="I65" s="218" t="s">
        <v>932</v>
      </c>
      <c r="J65" s="243" t="s">
        <v>933</v>
      </c>
      <c r="K65" s="218" t="s">
        <v>900</v>
      </c>
      <c r="L65" s="218" t="s">
        <v>900</v>
      </c>
      <c r="M65" s="218" t="s">
        <v>934</v>
      </c>
      <c r="N65" s="218" t="s">
        <v>935</v>
      </c>
      <c r="O65" s="228"/>
      <c r="P65" s="205"/>
      <c r="Q65" s="205"/>
      <c r="R65" s="205"/>
      <c r="S65" s="219" t="s">
        <v>936</v>
      </c>
      <c r="T65" s="205">
        <f t="shared" si="0"/>
        <v>10.074</v>
      </c>
      <c r="U65" s="205">
        <f t="shared" si="1"/>
        <v>10.074</v>
      </c>
      <c r="V65" s="205"/>
      <c r="W65" s="205">
        <v>10.074</v>
      </c>
      <c r="X65" s="205"/>
      <c r="Y65" s="205">
        <f t="shared" si="2"/>
        <v>0</v>
      </c>
      <c r="Z65" s="205"/>
      <c r="AA65" s="205"/>
      <c r="AB65" s="205"/>
      <c r="AC65" s="205">
        <f t="shared" si="3"/>
        <v>0</v>
      </c>
      <c r="AD65" s="205"/>
      <c r="AE65" s="205"/>
      <c r="AF65" s="205"/>
      <c r="AG65" s="205">
        <f t="shared" si="4"/>
        <v>0</v>
      </c>
      <c r="AH65" s="205"/>
      <c r="AI65" s="205"/>
      <c r="AJ65" s="205"/>
      <c r="AK65" s="200" t="s">
        <v>907</v>
      </c>
      <c r="AL65" s="200"/>
      <c r="AM65" s="220">
        <v>10.074</v>
      </c>
      <c r="AN65" s="221" t="s">
        <v>908</v>
      </c>
    </row>
    <row r="66" spans="1:109" s="222" customFormat="1" ht="162" hidden="1">
      <c r="A66" s="205"/>
      <c r="B66" s="223" t="str">
        <f>B65</f>
        <v xml:space="preserve">Котельная №1.п. Плесецк,ул. Ударников, д.1. Год ввода в эксплуатацию предположительно 2017. </v>
      </c>
      <c r="C66" s="205"/>
      <c r="D66" s="205"/>
      <c r="E66" s="205"/>
      <c r="F66" s="205"/>
      <c r="G66" s="224" t="s">
        <v>1014</v>
      </c>
      <c r="H66" s="205" t="s">
        <v>900</v>
      </c>
      <c r="I66" s="205" t="s">
        <v>900</v>
      </c>
      <c r="J66" s="218" t="s">
        <v>914</v>
      </c>
      <c r="K66" s="205" t="s">
        <v>900</v>
      </c>
      <c r="L66" s="205" t="s">
        <v>900</v>
      </c>
      <c r="M66" s="218"/>
      <c r="N66" s="218"/>
      <c r="O66" s="218"/>
      <c r="P66" s="205"/>
      <c r="Q66" s="205"/>
      <c r="R66" s="205"/>
      <c r="S66" s="219"/>
      <c r="T66" s="205">
        <f t="shared" si="0"/>
        <v>32</v>
      </c>
      <c r="U66" s="205">
        <f t="shared" si="1"/>
        <v>0</v>
      </c>
      <c r="V66" s="205">
        <v>0</v>
      </c>
      <c r="W66" s="205">
        <v>0</v>
      </c>
      <c r="X66" s="205">
        <v>0</v>
      </c>
      <c r="Y66" s="205">
        <f t="shared" si="2"/>
        <v>32</v>
      </c>
      <c r="Z66" s="205">
        <v>0</v>
      </c>
      <c r="AA66" s="205">
        <v>0</v>
      </c>
      <c r="AB66" s="205">
        <v>32</v>
      </c>
      <c r="AC66" s="205">
        <f t="shared" si="3"/>
        <v>0</v>
      </c>
      <c r="AD66" s="205">
        <v>0</v>
      </c>
      <c r="AE66" s="205">
        <v>0</v>
      </c>
      <c r="AF66" s="205">
        <v>0</v>
      </c>
      <c r="AG66" s="205">
        <f t="shared" si="4"/>
        <v>0</v>
      </c>
      <c r="AH66" s="205">
        <v>0</v>
      </c>
      <c r="AI66" s="205">
        <v>0</v>
      </c>
      <c r="AJ66" s="205">
        <v>0</v>
      </c>
      <c r="AK66" s="200" t="s">
        <v>907</v>
      </c>
      <c r="AL66" s="200"/>
      <c r="AM66" s="220">
        <v>32</v>
      </c>
      <c r="AN66" s="221" t="s">
        <v>908</v>
      </c>
    </row>
    <row r="67" spans="1:109" s="222" customFormat="1" ht="162" hidden="1">
      <c r="A67" s="205"/>
      <c r="B67" s="223" t="str">
        <f>B66</f>
        <v xml:space="preserve">Котельная №1.п. Плесецк,ул. Ударников, д.1. Год ввода в эксплуатацию предположительно 2017. </v>
      </c>
      <c r="C67" s="205"/>
      <c r="D67" s="205"/>
      <c r="E67" s="205"/>
      <c r="F67" s="205"/>
      <c r="G67" s="228" t="s">
        <v>1015</v>
      </c>
      <c r="H67" s="218" t="s">
        <v>900</v>
      </c>
      <c r="I67" s="218" t="s">
        <v>900</v>
      </c>
      <c r="J67" s="218" t="s">
        <v>922</v>
      </c>
      <c r="K67" s="205"/>
      <c r="L67" s="205"/>
      <c r="M67" s="218" t="s">
        <v>923</v>
      </c>
      <c r="N67" s="218" t="s">
        <v>916</v>
      </c>
      <c r="O67" s="218"/>
      <c r="P67" s="205"/>
      <c r="Q67" s="205"/>
      <c r="R67" s="205"/>
      <c r="S67" s="219" t="s">
        <v>924</v>
      </c>
      <c r="T67" s="205">
        <f t="shared" si="0"/>
        <v>20.802</v>
      </c>
      <c r="U67" s="205">
        <f t="shared" si="1"/>
        <v>0</v>
      </c>
      <c r="V67" s="205">
        <v>0</v>
      </c>
      <c r="W67" s="205">
        <v>0</v>
      </c>
      <c r="X67" s="205">
        <v>0</v>
      </c>
      <c r="Y67" s="205">
        <f t="shared" si="2"/>
        <v>20.802</v>
      </c>
      <c r="Z67" s="205">
        <v>0</v>
      </c>
      <c r="AA67" s="205">
        <v>0</v>
      </c>
      <c r="AB67" s="205">
        <v>20.802</v>
      </c>
      <c r="AC67" s="205">
        <f t="shared" si="3"/>
        <v>0</v>
      </c>
      <c r="AD67" s="205">
        <v>0</v>
      </c>
      <c r="AE67" s="205">
        <v>0</v>
      </c>
      <c r="AF67" s="205">
        <v>0</v>
      </c>
      <c r="AG67" s="205">
        <f t="shared" si="4"/>
        <v>0</v>
      </c>
      <c r="AH67" s="205">
        <v>0</v>
      </c>
      <c r="AI67" s="205">
        <v>0</v>
      </c>
      <c r="AJ67" s="205">
        <v>0</v>
      </c>
      <c r="AK67" s="200" t="s">
        <v>907</v>
      </c>
      <c r="AL67" s="200"/>
      <c r="AM67" s="220">
        <v>20.802</v>
      </c>
      <c r="AN67" s="221" t="s">
        <v>908</v>
      </c>
    </row>
    <row r="68" spans="1:109" s="234" customFormat="1" ht="27.75" hidden="1" customHeight="1">
      <c r="A68" s="242" t="s">
        <v>1016</v>
      </c>
      <c r="B68" s="230" t="str">
        <f>B67</f>
        <v xml:space="preserve">Котельная №1.п. Плесецк,ул. Ударников, д.1. Год ввода в эксплуатацию предположительно 2017. </v>
      </c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05">
        <f t="shared" si="0"/>
        <v>62.875999999999998</v>
      </c>
      <c r="U68" s="205">
        <f t="shared" si="1"/>
        <v>10.074</v>
      </c>
      <c r="V68" s="205">
        <f>SUM(V65:V67)</f>
        <v>0</v>
      </c>
      <c r="W68" s="205">
        <f>SUM(W65:W67)</f>
        <v>10.074</v>
      </c>
      <c r="X68" s="205">
        <f>SUM(X65:X67)</f>
        <v>0</v>
      </c>
      <c r="Y68" s="205">
        <f t="shared" si="2"/>
        <v>52.802</v>
      </c>
      <c r="Z68" s="205">
        <f>SUM(Z65:Z67)</f>
        <v>0</v>
      </c>
      <c r="AA68" s="205">
        <f>SUM(AA65:AA67)</f>
        <v>0</v>
      </c>
      <c r="AB68" s="205">
        <f>SUM(AB65:AB67)</f>
        <v>52.802</v>
      </c>
      <c r="AC68" s="205">
        <f t="shared" si="3"/>
        <v>0</v>
      </c>
      <c r="AD68" s="205">
        <f>SUM(AD65:AD67)</f>
        <v>0</v>
      </c>
      <c r="AE68" s="205">
        <f>SUM(AE65:AE67)</f>
        <v>0</v>
      </c>
      <c r="AF68" s="205">
        <f>SUM(AF65:AF67)</f>
        <v>0</v>
      </c>
      <c r="AG68" s="205">
        <f t="shared" si="4"/>
        <v>0</v>
      </c>
      <c r="AH68" s="205">
        <f>SUM(AH65:AH67)</f>
        <v>0</v>
      </c>
      <c r="AI68" s="205">
        <f>SUM(AI65:AI67)</f>
        <v>0</v>
      </c>
      <c r="AJ68" s="205">
        <f>SUM(AJ65:AJ67)</f>
        <v>0</v>
      </c>
      <c r="AK68" s="200" t="s">
        <v>907</v>
      </c>
      <c r="AL68" s="233">
        <f>T68</f>
        <v>62.875999999999998</v>
      </c>
      <c r="AM68" s="220">
        <v>62.875999999999998</v>
      </c>
      <c r="AN68" s="221" t="s">
        <v>908</v>
      </c>
    </row>
    <row r="69" spans="1:109" s="236" customFormat="1" ht="27.75" hidden="1" customHeight="1">
      <c r="A69" s="235" t="s">
        <v>938</v>
      </c>
      <c r="B69" s="223" t="str">
        <f>B68</f>
        <v xml:space="preserve">Котельная №1.п. Плесецк,ул. Ударников, д.1. Год ввода в эксплуатацию предположительно 2017. </v>
      </c>
      <c r="C69" s="235"/>
      <c r="D69" s="235"/>
      <c r="E69" s="235"/>
      <c r="F69" s="235"/>
      <c r="G69" s="235"/>
      <c r="H69" s="235"/>
      <c r="I69" s="235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05">
        <f t="shared" si="0"/>
        <v>0</v>
      </c>
      <c r="U69" s="205">
        <f t="shared" si="1"/>
        <v>0</v>
      </c>
      <c r="V69" s="205"/>
      <c r="W69" s="205"/>
      <c r="X69" s="205"/>
      <c r="Y69" s="205">
        <f t="shared" si="2"/>
        <v>0</v>
      </c>
      <c r="Z69" s="205"/>
      <c r="AA69" s="205"/>
      <c r="AB69" s="205"/>
      <c r="AC69" s="205">
        <f t="shared" si="3"/>
        <v>0</v>
      </c>
      <c r="AD69" s="205"/>
      <c r="AE69" s="205"/>
      <c r="AF69" s="205"/>
      <c r="AG69" s="205">
        <f t="shared" si="4"/>
        <v>0</v>
      </c>
      <c r="AH69" s="205"/>
      <c r="AI69" s="205"/>
      <c r="AJ69" s="205"/>
      <c r="AK69" s="200" t="s">
        <v>907</v>
      </c>
      <c r="AL69" s="233"/>
      <c r="AM69" s="220">
        <v>0</v>
      </c>
      <c r="AN69" s="221" t="s">
        <v>908</v>
      </c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  <c r="BP69" s="222"/>
      <c r="BQ69" s="222"/>
      <c r="BR69" s="222"/>
      <c r="BS69" s="222"/>
      <c r="BT69" s="222"/>
      <c r="BU69" s="222"/>
      <c r="BV69" s="222"/>
      <c r="BW69" s="222"/>
      <c r="BX69" s="222"/>
      <c r="BY69" s="222"/>
      <c r="BZ69" s="222"/>
      <c r="CA69" s="222"/>
      <c r="CB69" s="222"/>
      <c r="CC69" s="222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</row>
    <row r="70" spans="1:109" s="236" customFormat="1" ht="27.75" hidden="1" customHeight="1">
      <c r="A70" s="235" t="s">
        <v>939</v>
      </c>
      <c r="B70" s="223" t="str">
        <f>B69</f>
        <v xml:space="preserve">Котельная №1.п. Плесецк,ул. Ударников, д.1. Год ввода в эксплуатацию предположительно 2017. </v>
      </c>
      <c r="C70" s="235"/>
      <c r="D70" s="235"/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05">
        <f t="shared" si="0"/>
        <v>0</v>
      </c>
      <c r="U70" s="205">
        <f t="shared" si="1"/>
        <v>0</v>
      </c>
      <c r="V70" s="205"/>
      <c r="W70" s="205"/>
      <c r="X70" s="205"/>
      <c r="Y70" s="205">
        <f t="shared" si="2"/>
        <v>0</v>
      </c>
      <c r="Z70" s="205"/>
      <c r="AA70" s="205"/>
      <c r="AB70" s="205"/>
      <c r="AC70" s="205">
        <f t="shared" si="3"/>
        <v>0</v>
      </c>
      <c r="AD70" s="205"/>
      <c r="AE70" s="205"/>
      <c r="AF70" s="205"/>
      <c r="AG70" s="205">
        <f t="shared" si="4"/>
        <v>0</v>
      </c>
      <c r="AH70" s="205"/>
      <c r="AI70" s="205"/>
      <c r="AJ70" s="205"/>
      <c r="AK70" s="200" t="s">
        <v>907</v>
      </c>
      <c r="AL70" s="233"/>
      <c r="AM70" s="220">
        <v>0</v>
      </c>
      <c r="AN70" s="221" t="s">
        <v>908</v>
      </c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  <c r="BP70" s="222"/>
      <c r="BQ70" s="222"/>
      <c r="BR70" s="222"/>
      <c r="BS70" s="222"/>
      <c r="BT70" s="222"/>
      <c r="BU70" s="222"/>
      <c r="BV70" s="222"/>
      <c r="BW70" s="222"/>
      <c r="BX70" s="222"/>
      <c r="BY70" s="222"/>
      <c r="BZ70" s="222"/>
      <c r="CA70" s="222"/>
      <c r="CB70" s="222"/>
      <c r="CC70" s="222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</row>
    <row r="71" spans="1:109" s="222" customFormat="1" ht="162" hidden="1">
      <c r="A71" s="215">
        <v>7</v>
      </c>
      <c r="B71" s="215" t="s">
        <v>1017</v>
      </c>
      <c r="C71" s="238" t="s">
        <v>900</v>
      </c>
      <c r="D71" s="238" t="s">
        <v>896</v>
      </c>
      <c r="E71" s="238" t="s">
        <v>1018</v>
      </c>
      <c r="F71" s="238" t="s">
        <v>1019</v>
      </c>
      <c r="G71" s="237" t="s">
        <v>1020</v>
      </c>
      <c r="H71" s="218" t="s">
        <v>900</v>
      </c>
      <c r="I71" s="218" t="s">
        <v>932</v>
      </c>
      <c r="J71" s="228" t="s">
        <v>933</v>
      </c>
      <c r="K71" s="228"/>
      <c r="L71" s="228"/>
      <c r="M71" s="218" t="s">
        <v>934</v>
      </c>
      <c r="N71" s="218" t="s">
        <v>935</v>
      </c>
      <c r="O71" s="228"/>
      <c r="P71" s="205"/>
      <c r="Q71" s="205"/>
      <c r="R71" s="205"/>
      <c r="S71" s="219" t="s">
        <v>936</v>
      </c>
      <c r="T71" s="200">
        <f t="shared" si="0"/>
        <v>9.5039999999999996</v>
      </c>
      <c r="U71" s="205">
        <f t="shared" si="1"/>
        <v>9.5039999999999996</v>
      </c>
      <c r="V71" s="200"/>
      <c r="W71" s="200">
        <v>9.5039999999999996</v>
      </c>
      <c r="X71" s="200"/>
      <c r="Y71" s="200">
        <f t="shared" si="2"/>
        <v>0</v>
      </c>
      <c r="Z71" s="205"/>
      <c r="AA71" s="205"/>
      <c r="AB71" s="205"/>
      <c r="AC71" s="205">
        <f t="shared" si="3"/>
        <v>0</v>
      </c>
      <c r="AD71" s="205"/>
      <c r="AE71" s="205"/>
      <c r="AF71" s="205"/>
      <c r="AG71" s="205">
        <f t="shared" si="4"/>
        <v>0</v>
      </c>
      <c r="AH71" s="205"/>
      <c r="AI71" s="205"/>
      <c r="AJ71" s="205"/>
      <c r="AK71" s="200" t="s">
        <v>907</v>
      </c>
      <c r="AL71" s="200"/>
      <c r="AM71" s="220">
        <v>9.5039999999999996</v>
      </c>
      <c r="AN71" s="221" t="s">
        <v>908</v>
      </c>
    </row>
    <row r="72" spans="1:109" s="222" customFormat="1" ht="81" hidden="1">
      <c r="A72" s="223"/>
      <c r="B72" s="223" t="str">
        <f t="shared" ref="B72:B80" si="10">B71</f>
        <v xml:space="preserve"> Котельная №7.с. Конево,ул. Восточная</v>
      </c>
      <c r="C72" s="246"/>
      <c r="D72" s="246"/>
      <c r="E72" s="246"/>
      <c r="F72" s="246"/>
      <c r="G72" s="239"/>
      <c r="H72" s="218"/>
      <c r="I72" s="218" t="s">
        <v>1021</v>
      </c>
      <c r="J72" s="218" t="s">
        <v>902</v>
      </c>
      <c r="K72" s="205"/>
      <c r="L72" s="205"/>
      <c r="M72" s="218" t="s">
        <v>965</v>
      </c>
      <c r="N72" s="218" t="s">
        <v>1022</v>
      </c>
      <c r="O72" s="218"/>
      <c r="P72" s="205"/>
      <c r="Q72" s="205"/>
      <c r="R72" s="205"/>
      <c r="S72" s="219" t="s">
        <v>906</v>
      </c>
      <c r="T72" s="200">
        <f>U72+Y72+AC72+AG72</f>
        <v>60</v>
      </c>
      <c r="U72" s="205">
        <f>SUM(V72:X72)</f>
        <v>60</v>
      </c>
      <c r="V72" s="200"/>
      <c r="W72" s="200">
        <v>60</v>
      </c>
      <c r="X72" s="200"/>
      <c r="Y72" s="200">
        <f>SUM(Z72:AB72)</f>
        <v>0</v>
      </c>
      <c r="Z72" s="205"/>
      <c r="AA72" s="205"/>
      <c r="AB72" s="205"/>
      <c r="AC72" s="205">
        <f>SUM(AD72:AF72)</f>
        <v>0</v>
      </c>
      <c r="AD72" s="205"/>
      <c r="AE72" s="205"/>
      <c r="AF72" s="205"/>
      <c r="AG72" s="205">
        <f>SUM(AH72:AJ72)</f>
        <v>0</v>
      </c>
      <c r="AH72" s="205"/>
      <c r="AI72" s="205"/>
      <c r="AJ72" s="205"/>
      <c r="AK72" s="200" t="s">
        <v>907</v>
      </c>
      <c r="AL72" s="200"/>
      <c r="AM72" s="220">
        <v>60</v>
      </c>
      <c r="AN72" s="221" t="s">
        <v>908</v>
      </c>
    </row>
    <row r="73" spans="1:109" s="222" customFormat="1" ht="54" hidden="1">
      <c r="A73" s="223"/>
      <c r="B73" s="223" t="str">
        <f t="shared" si="10"/>
        <v xml:space="preserve"> Котельная №7.с. Конево,ул. Восточная</v>
      </c>
      <c r="C73" s="246"/>
      <c r="D73" s="246"/>
      <c r="E73" s="246"/>
      <c r="F73" s="246"/>
      <c r="G73" s="216" t="s">
        <v>1023</v>
      </c>
      <c r="H73" s="205" t="s">
        <v>900</v>
      </c>
      <c r="I73" s="205" t="s">
        <v>900</v>
      </c>
      <c r="J73" s="218" t="s">
        <v>914</v>
      </c>
      <c r="K73" s="205" t="s">
        <v>900</v>
      </c>
      <c r="L73" s="205" t="s">
        <v>900</v>
      </c>
      <c r="M73" s="218" t="s">
        <v>915</v>
      </c>
      <c r="N73" s="218"/>
      <c r="O73" s="218"/>
      <c r="P73" s="205"/>
      <c r="Q73" s="205"/>
      <c r="R73" s="205"/>
      <c r="S73" s="219" t="s">
        <v>917</v>
      </c>
      <c r="T73" s="200">
        <f t="shared" si="0"/>
        <v>6</v>
      </c>
      <c r="U73" s="205">
        <f t="shared" si="1"/>
        <v>0</v>
      </c>
      <c r="V73" s="200">
        <v>0</v>
      </c>
      <c r="W73" s="200">
        <v>0</v>
      </c>
      <c r="X73" s="200">
        <v>0</v>
      </c>
      <c r="Y73" s="249">
        <f>SUM(Z73:AB73)</f>
        <v>6</v>
      </c>
      <c r="Z73" s="205">
        <v>0</v>
      </c>
      <c r="AA73" s="205">
        <v>0</v>
      </c>
      <c r="AB73" s="250">
        <v>6</v>
      </c>
      <c r="AC73" s="205">
        <f t="shared" si="3"/>
        <v>0</v>
      </c>
      <c r="AD73" s="205">
        <v>0</v>
      </c>
      <c r="AE73" s="205">
        <v>0</v>
      </c>
      <c r="AF73" s="205">
        <v>0</v>
      </c>
      <c r="AG73" s="205">
        <f t="shared" si="4"/>
        <v>0</v>
      </c>
      <c r="AH73" s="205">
        <v>0</v>
      </c>
      <c r="AI73" s="205">
        <v>0</v>
      </c>
      <c r="AJ73" s="205">
        <v>0</v>
      </c>
      <c r="AK73" s="200" t="s">
        <v>907</v>
      </c>
      <c r="AL73" s="200"/>
      <c r="AM73" s="220">
        <v>6</v>
      </c>
      <c r="AN73" s="221" t="s">
        <v>908</v>
      </c>
    </row>
    <row r="74" spans="1:109" s="222" customFormat="1" ht="81" hidden="1">
      <c r="A74" s="251" t="s">
        <v>1024</v>
      </c>
      <c r="B74" s="223" t="str">
        <f t="shared" si="10"/>
        <v xml:space="preserve"> Котельная №7.с. Конево,ул. Восточная</v>
      </c>
      <c r="C74" s="246"/>
      <c r="D74" s="246"/>
      <c r="E74" s="246"/>
      <c r="F74" s="246"/>
      <c r="G74" s="228" t="s">
        <v>1025</v>
      </c>
      <c r="H74" s="218" t="s">
        <v>1026</v>
      </c>
      <c r="I74" s="218" t="s">
        <v>900</v>
      </c>
      <c r="J74" s="218" t="s">
        <v>927</v>
      </c>
      <c r="K74" s="205" t="s">
        <v>900</v>
      </c>
      <c r="L74" s="205" t="s">
        <v>900</v>
      </c>
      <c r="M74" s="227" t="s">
        <v>991</v>
      </c>
      <c r="N74" s="218"/>
      <c r="O74" s="218"/>
      <c r="P74" s="205"/>
      <c r="Q74" s="205"/>
      <c r="R74" s="205"/>
      <c r="S74" s="219" t="s">
        <v>930</v>
      </c>
      <c r="T74" s="200">
        <f t="shared" si="0"/>
        <v>30</v>
      </c>
      <c r="U74" s="205">
        <f t="shared" si="1"/>
        <v>30</v>
      </c>
      <c r="V74" s="200">
        <v>30</v>
      </c>
      <c r="W74" s="200">
        <v>0</v>
      </c>
      <c r="X74" s="200">
        <v>0</v>
      </c>
      <c r="Y74" s="200">
        <f t="shared" si="2"/>
        <v>0</v>
      </c>
      <c r="Z74" s="205">
        <v>0</v>
      </c>
      <c r="AA74" s="205">
        <v>0</v>
      </c>
      <c r="AB74" s="205">
        <v>0</v>
      </c>
      <c r="AC74" s="205">
        <f t="shared" si="3"/>
        <v>0</v>
      </c>
      <c r="AD74" s="205">
        <v>0</v>
      </c>
      <c r="AE74" s="205">
        <v>0</v>
      </c>
      <c r="AF74" s="205">
        <v>0</v>
      </c>
      <c r="AG74" s="205">
        <f t="shared" si="4"/>
        <v>0</v>
      </c>
      <c r="AH74" s="205">
        <v>0</v>
      </c>
      <c r="AI74" s="205">
        <v>0</v>
      </c>
      <c r="AJ74" s="205">
        <v>0</v>
      </c>
      <c r="AK74" s="200" t="s">
        <v>907</v>
      </c>
      <c r="AL74" s="200"/>
      <c r="AM74" s="220">
        <v>30</v>
      </c>
      <c r="AN74" s="221" t="s">
        <v>908</v>
      </c>
    </row>
    <row r="75" spans="1:109" s="222" customFormat="1" ht="81" hidden="1">
      <c r="A75" s="251"/>
      <c r="B75" s="223" t="str">
        <f t="shared" si="10"/>
        <v xml:space="preserve"> Котельная №7.с. Конево,ул. Восточная</v>
      </c>
      <c r="C75" s="246"/>
      <c r="D75" s="246"/>
      <c r="E75" s="246"/>
      <c r="F75" s="246"/>
      <c r="G75" s="228" t="s">
        <v>1027</v>
      </c>
      <c r="H75" s="218" t="s">
        <v>900</v>
      </c>
      <c r="I75" s="218" t="s">
        <v>900</v>
      </c>
      <c r="J75" s="218" t="s">
        <v>996</v>
      </c>
      <c r="K75" s="205" t="s">
        <v>900</v>
      </c>
      <c r="L75" s="205" t="s">
        <v>900</v>
      </c>
      <c r="M75" s="218" t="s">
        <v>1028</v>
      </c>
      <c r="N75" s="218" t="s">
        <v>993</v>
      </c>
      <c r="O75" s="218"/>
      <c r="P75" s="205"/>
      <c r="Q75" s="205"/>
      <c r="R75" s="205"/>
      <c r="S75" s="219" t="s">
        <v>906</v>
      </c>
      <c r="T75" s="200">
        <f>U75+Y75+AC75+AG75</f>
        <v>30</v>
      </c>
      <c r="U75" s="205">
        <f>SUM(V75:X75)</f>
        <v>30</v>
      </c>
      <c r="V75" s="200">
        <v>0</v>
      </c>
      <c r="W75" s="200">
        <v>30</v>
      </c>
      <c r="X75" s="200">
        <v>0</v>
      </c>
      <c r="Y75" s="200">
        <f>SUM(Z75:AB75)</f>
        <v>0</v>
      </c>
      <c r="Z75" s="205">
        <v>0</v>
      </c>
      <c r="AA75" s="205">
        <v>0</v>
      </c>
      <c r="AB75" s="205">
        <v>0</v>
      </c>
      <c r="AC75" s="205">
        <f>SUM(AD75:AF75)</f>
        <v>0</v>
      </c>
      <c r="AD75" s="205">
        <v>0</v>
      </c>
      <c r="AE75" s="205">
        <v>0</v>
      </c>
      <c r="AF75" s="205">
        <v>0</v>
      </c>
      <c r="AG75" s="205">
        <f>SUM(AH75:AJ75)</f>
        <v>0</v>
      </c>
      <c r="AH75" s="205">
        <v>0</v>
      </c>
      <c r="AI75" s="205">
        <v>0</v>
      </c>
      <c r="AJ75" s="205">
        <v>0</v>
      </c>
      <c r="AK75" s="200" t="s">
        <v>907</v>
      </c>
      <c r="AL75" s="200"/>
      <c r="AM75" s="220">
        <v>30</v>
      </c>
      <c r="AN75" s="221" t="s">
        <v>908</v>
      </c>
    </row>
    <row r="76" spans="1:109" s="222" customFormat="1" ht="108" hidden="1">
      <c r="A76" s="251"/>
      <c r="B76" s="223" t="str">
        <f t="shared" si="10"/>
        <v xml:space="preserve"> Котельная №7.с. Конево,ул. Восточная</v>
      </c>
      <c r="C76" s="246"/>
      <c r="D76" s="246"/>
      <c r="E76" s="246"/>
      <c r="F76" s="246"/>
      <c r="G76" s="228" t="s">
        <v>1029</v>
      </c>
      <c r="H76" s="218" t="s">
        <v>900</v>
      </c>
      <c r="I76" s="218" t="s">
        <v>900</v>
      </c>
      <c r="J76" s="218" t="s">
        <v>922</v>
      </c>
      <c r="K76" s="205"/>
      <c r="L76" s="205"/>
      <c r="M76" s="218" t="s">
        <v>923</v>
      </c>
      <c r="N76" s="218" t="s">
        <v>916</v>
      </c>
      <c r="O76" s="218"/>
      <c r="P76" s="205"/>
      <c r="Q76" s="205"/>
      <c r="R76" s="205"/>
      <c r="S76" s="219" t="s">
        <v>924</v>
      </c>
      <c r="T76" s="200">
        <f>U76+Y76+AC76+AG76</f>
        <v>17.442</v>
      </c>
      <c r="U76" s="205">
        <f>SUM(V76:X76)</f>
        <v>0</v>
      </c>
      <c r="V76" s="200">
        <v>0</v>
      </c>
      <c r="W76" s="200">
        <v>0</v>
      </c>
      <c r="X76" s="200">
        <v>0</v>
      </c>
      <c r="Y76" s="200">
        <f>SUM(Z76:AB76)</f>
        <v>17.442</v>
      </c>
      <c r="Z76" s="205">
        <v>0</v>
      </c>
      <c r="AA76" s="205">
        <v>0</v>
      </c>
      <c r="AB76" s="248">
        <v>17.442</v>
      </c>
      <c r="AC76" s="205">
        <f>SUM(AD76:AF76)</f>
        <v>0</v>
      </c>
      <c r="AD76" s="205">
        <v>0</v>
      </c>
      <c r="AE76" s="205">
        <v>0</v>
      </c>
      <c r="AF76" s="205">
        <v>0</v>
      </c>
      <c r="AG76" s="205">
        <f>SUM(AH76:AJ76)</f>
        <v>0</v>
      </c>
      <c r="AH76" s="205">
        <v>0</v>
      </c>
      <c r="AI76" s="205">
        <v>0</v>
      </c>
      <c r="AJ76" s="205">
        <v>0</v>
      </c>
      <c r="AK76" s="200" t="s">
        <v>907</v>
      </c>
      <c r="AL76" s="200"/>
      <c r="AM76" s="220">
        <v>17.442</v>
      </c>
      <c r="AN76" s="221" t="s">
        <v>908</v>
      </c>
    </row>
    <row r="77" spans="1:109" s="222" customFormat="1" ht="81" hidden="1">
      <c r="A77" s="205"/>
      <c r="B77" s="223" t="str">
        <f t="shared" si="10"/>
        <v xml:space="preserve"> Котельная №7.с. Конево,ул. Восточная</v>
      </c>
      <c r="C77" s="240"/>
      <c r="D77" s="240"/>
      <c r="E77" s="240"/>
      <c r="F77" s="240"/>
      <c r="G77" s="252" t="s">
        <v>1030</v>
      </c>
      <c r="H77" s="218" t="s">
        <v>900</v>
      </c>
      <c r="I77" s="218" t="s">
        <v>900</v>
      </c>
      <c r="J77" s="218" t="s">
        <v>1031</v>
      </c>
      <c r="K77" s="205" t="s">
        <v>900</v>
      </c>
      <c r="L77" s="205" t="s">
        <v>900</v>
      </c>
      <c r="M77" s="218" t="s">
        <v>1032</v>
      </c>
      <c r="N77" s="218" t="s">
        <v>904</v>
      </c>
      <c r="O77" s="218"/>
      <c r="P77" s="205"/>
      <c r="Q77" s="205"/>
      <c r="R77" s="205"/>
      <c r="S77" s="219" t="s">
        <v>1033</v>
      </c>
      <c r="T77" s="200">
        <f>U77+Y77+AC77+AG77</f>
        <v>50</v>
      </c>
      <c r="U77" s="205">
        <f>SUM(V77:X77)</f>
        <v>50</v>
      </c>
      <c r="V77" s="200">
        <v>0</v>
      </c>
      <c r="W77" s="200">
        <v>50</v>
      </c>
      <c r="X77" s="200">
        <v>0</v>
      </c>
      <c r="Y77" s="200">
        <f>SUM(Z77:AB77)</f>
        <v>0</v>
      </c>
      <c r="Z77" s="205">
        <v>0</v>
      </c>
      <c r="AA77" s="205">
        <v>0</v>
      </c>
      <c r="AB77" s="205">
        <v>0</v>
      </c>
      <c r="AC77" s="205">
        <f>SUM(AD77:AF77)</f>
        <v>0</v>
      </c>
      <c r="AD77" s="205">
        <v>0</v>
      </c>
      <c r="AE77" s="205">
        <v>0</v>
      </c>
      <c r="AF77" s="205">
        <v>0</v>
      </c>
      <c r="AG77" s="205">
        <f>SUM(AH77:AJ77)</f>
        <v>0</v>
      </c>
      <c r="AH77" s="205">
        <v>0</v>
      </c>
      <c r="AI77" s="205">
        <v>0</v>
      </c>
      <c r="AJ77" s="205">
        <v>0</v>
      </c>
      <c r="AK77" s="200"/>
      <c r="AL77" s="200"/>
      <c r="AM77" s="220">
        <v>50</v>
      </c>
      <c r="AN77" s="221" t="s">
        <v>908</v>
      </c>
    </row>
    <row r="78" spans="1:109" s="234" customFormat="1" ht="27.75" hidden="1" customHeight="1">
      <c r="A78" s="229" t="s">
        <v>1034</v>
      </c>
      <c r="B78" s="223" t="str">
        <f t="shared" si="10"/>
        <v xml:space="preserve"> Котельная №7.с. Конево,ул. Восточная</v>
      </c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2"/>
      <c r="T78" s="205">
        <f t="shared" si="0"/>
        <v>202.94600000000003</v>
      </c>
      <c r="U78" s="205">
        <f t="shared" si="1"/>
        <v>179.50400000000002</v>
      </c>
      <c r="V78" s="205">
        <f>SUM(V71:V74)</f>
        <v>30</v>
      </c>
      <c r="W78" s="205">
        <f>SUM(W71:W77)</f>
        <v>149.50400000000002</v>
      </c>
      <c r="X78" s="205">
        <f>SUM(X71:X74)</f>
        <v>0</v>
      </c>
      <c r="Y78" s="205">
        <f>SUM(Z78:AB78)</f>
        <v>23.442</v>
      </c>
      <c r="Z78" s="205">
        <v>0</v>
      </c>
      <c r="AA78" s="205">
        <v>0</v>
      </c>
      <c r="AB78" s="205">
        <f>SUM(AB71:AB77)</f>
        <v>23.442</v>
      </c>
      <c r="AC78" s="205">
        <f>SUM(AD78:AF78)</f>
        <v>0</v>
      </c>
      <c r="AD78" s="205">
        <v>0</v>
      </c>
      <c r="AE78" s="205">
        <v>0</v>
      </c>
      <c r="AF78" s="205">
        <v>0</v>
      </c>
      <c r="AG78" s="205">
        <f>SUM(AH78:AJ78)</f>
        <v>0</v>
      </c>
      <c r="AH78" s="205">
        <v>0</v>
      </c>
      <c r="AI78" s="205">
        <v>0</v>
      </c>
      <c r="AJ78" s="205">
        <v>0</v>
      </c>
      <c r="AK78" s="200" t="s">
        <v>907</v>
      </c>
      <c r="AL78" s="233">
        <f>T78</f>
        <v>202.94600000000003</v>
      </c>
      <c r="AM78" s="220">
        <v>202.94600000000003</v>
      </c>
      <c r="AN78" s="221" t="s">
        <v>908</v>
      </c>
    </row>
    <row r="79" spans="1:109" s="236" customFormat="1" ht="27.75" hidden="1" customHeight="1">
      <c r="A79" s="253" t="s">
        <v>938</v>
      </c>
      <c r="B79" s="223" t="str">
        <f t="shared" si="10"/>
        <v xml:space="preserve"> Котельная №7.с. Конево,ул. Восточная</v>
      </c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5"/>
      <c r="T79" s="205">
        <f t="shared" si="0"/>
        <v>0</v>
      </c>
      <c r="U79" s="205">
        <f t="shared" si="1"/>
        <v>0</v>
      </c>
      <c r="V79" s="205"/>
      <c r="W79" s="205"/>
      <c r="X79" s="205"/>
      <c r="Y79" s="205">
        <f t="shared" si="2"/>
        <v>0</v>
      </c>
      <c r="Z79" s="205"/>
      <c r="AA79" s="205"/>
      <c r="AB79" s="205"/>
      <c r="AC79" s="205">
        <f t="shared" si="3"/>
        <v>0</v>
      </c>
      <c r="AD79" s="205"/>
      <c r="AE79" s="205"/>
      <c r="AF79" s="205"/>
      <c r="AG79" s="205">
        <f t="shared" si="4"/>
        <v>0</v>
      </c>
      <c r="AH79" s="205"/>
      <c r="AI79" s="205"/>
      <c r="AJ79" s="205"/>
      <c r="AK79" s="200" t="s">
        <v>907</v>
      </c>
      <c r="AL79" s="233"/>
      <c r="AM79" s="220">
        <v>0</v>
      </c>
      <c r="AN79" s="221" t="s">
        <v>908</v>
      </c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  <c r="BY79" s="222"/>
      <c r="BZ79" s="222"/>
      <c r="CA79" s="222"/>
      <c r="CB79" s="222"/>
      <c r="CC79" s="222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</row>
    <row r="80" spans="1:109" s="236" customFormat="1" ht="27.75" hidden="1" customHeight="1">
      <c r="A80" s="253" t="s">
        <v>939</v>
      </c>
      <c r="B80" s="223" t="str">
        <f t="shared" si="10"/>
        <v xml:space="preserve"> Котельная №7.с. Конево,ул. Восточная</v>
      </c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5"/>
      <c r="T80" s="205">
        <f t="shared" si="0"/>
        <v>0</v>
      </c>
      <c r="U80" s="205">
        <f t="shared" si="1"/>
        <v>0</v>
      </c>
      <c r="V80" s="205"/>
      <c r="W80" s="205"/>
      <c r="X80" s="205"/>
      <c r="Y80" s="205">
        <f t="shared" si="2"/>
        <v>0</v>
      </c>
      <c r="Z80" s="205"/>
      <c r="AA80" s="205"/>
      <c r="AB80" s="205"/>
      <c r="AC80" s="205">
        <f t="shared" si="3"/>
        <v>0</v>
      </c>
      <c r="AD80" s="205"/>
      <c r="AE80" s="205"/>
      <c r="AF80" s="205"/>
      <c r="AG80" s="205">
        <f t="shared" si="4"/>
        <v>0</v>
      </c>
      <c r="AH80" s="205"/>
      <c r="AI80" s="205"/>
      <c r="AJ80" s="205"/>
      <c r="AK80" s="200" t="s">
        <v>907</v>
      </c>
      <c r="AL80" s="233"/>
      <c r="AM80" s="220">
        <v>0</v>
      </c>
      <c r="AN80" s="221" t="s">
        <v>908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  <c r="BP80" s="222"/>
      <c r="BQ80" s="222"/>
      <c r="BR80" s="222"/>
      <c r="BS80" s="222"/>
      <c r="BT80" s="222"/>
      <c r="BU80" s="222"/>
      <c r="BV80" s="222"/>
      <c r="BW80" s="222"/>
      <c r="BX80" s="222"/>
      <c r="BY80" s="222"/>
      <c r="BZ80" s="222"/>
      <c r="CA80" s="222"/>
      <c r="CB80" s="222"/>
      <c r="CC80" s="222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</row>
    <row r="81" spans="1:109" s="222" customFormat="1" ht="162" hidden="1">
      <c r="A81" s="205">
        <v>8</v>
      </c>
      <c r="B81" s="215" t="s">
        <v>1035</v>
      </c>
      <c r="C81" s="205" t="s">
        <v>900</v>
      </c>
      <c r="D81" s="205" t="s">
        <v>896</v>
      </c>
      <c r="E81" s="205" t="s">
        <v>1036</v>
      </c>
      <c r="F81" s="205" t="s">
        <v>1037</v>
      </c>
      <c r="G81" s="237" t="s">
        <v>1038</v>
      </c>
      <c r="H81" s="218" t="s">
        <v>1013</v>
      </c>
      <c r="I81" s="218" t="s">
        <v>932</v>
      </c>
      <c r="J81" s="228" t="s">
        <v>933</v>
      </c>
      <c r="K81" s="228"/>
      <c r="L81" s="228"/>
      <c r="M81" s="218" t="s">
        <v>934</v>
      </c>
      <c r="N81" s="218" t="s">
        <v>935</v>
      </c>
      <c r="O81" s="228"/>
      <c r="P81" s="205"/>
      <c r="Q81" s="205"/>
      <c r="R81" s="205"/>
      <c r="S81" s="219" t="s">
        <v>936</v>
      </c>
      <c r="T81" s="205">
        <f t="shared" si="0"/>
        <v>10.074</v>
      </c>
      <c r="U81" s="205">
        <f t="shared" si="1"/>
        <v>10.074</v>
      </c>
      <c r="V81" s="205"/>
      <c r="W81" s="205">
        <v>10.074</v>
      </c>
      <c r="X81" s="205"/>
      <c r="Y81" s="205">
        <f t="shared" si="2"/>
        <v>0</v>
      </c>
      <c r="Z81" s="205"/>
      <c r="AA81" s="205"/>
      <c r="AB81" s="205"/>
      <c r="AC81" s="205">
        <f t="shared" si="3"/>
        <v>0</v>
      </c>
      <c r="AD81" s="205"/>
      <c r="AE81" s="205"/>
      <c r="AF81" s="205"/>
      <c r="AG81" s="205">
        <f t="shared" si="4"/>
        <v>0</v>
      </c>
      <c r="AH81" s="205"/>
      <c r="AI81" s="205"/>
      <c r="AJ81" s="205"/>
      <c r="AK81" s="200" t="s">
        <v>907</v>
      </c>
      <c r="AL81" s="200"/>
      <c r="AM81" s="220">
        <v>10.074</v>
      </c>
      <c r="AN81" s="221" t="s">
        <v>908</v>
      </c>
    </row>
    <row r="82" spans="1:109" s="222" customFormat="1" ht="81" hidden="1">
      <c r="A82" s="205"/>
      <c r="B82" s="223" t="str">
        <f t="shared" ref="B82:B89" si="11">B81</f>
        <v xml:space="preserve"> Котельная №8.с. Конево,ул. Мира</v>
      </c>
      <c r="C82" s="205"/>
      <c r="D82" s="205"/>
      <c r="E82" s="205"/>
      <c r="F82" s="205"/>
      <c r="G82" s="239"/>
      <c r="H82" s="218"/>
      <c r="I82" s="218" t="s">
        <v>1021</v>
      </c>
      <c r="J82" s="218" t="s">
        <v>902</v>
      </c>
      <c r="K82" s="205"/>
      <c r="L82" s="205"/>
      <c r="M82" s="218" t="s">
        <v>965</v>
      </c>
      <c r="N82" s="218" t="s">
        <v>1022</v>
      </c>
      <c r="O82" s="218"/>
      <c r="P82" s="205"/>
      <c r="Q82" s="205"/>
      <c r="R82" s="205"/>
      <c r="S82" s="219" t="s">
        <v>906</v>
      </c>
      <c r="T82" s="205">
        <f>U82+Y82+AC82+AG82</f>
        <v>60</v>
      </c>
      <c r="U82" s="205">
        <f>SUM(V82:X82)</f>
        <v>60</v>
      </c>
      <c r="V82" s="205"/>
      <c r="W82" s="205">
        <v>60</v>
      </c>
      <c r="X82" s="205"/>
      <c r="Y82" s="205">
        <f>SUM(Z82:AB82)</f>
        <v>0</v>
      </c>
      <c r="Z82" s="205"/>
      <c r="AA82" s="205"/>
      <c r="AB82" s="205"/>
      <c r="AC82" s="205">
        <f>SUM(AD82:AF82)</f>
        <v>0</v>
      </c>
      <c r="AD82" s="205"/>
      <c r="AE82" s="205"/>
      <c r="AF82" s="205"/>
      <c r="AG82" s="205">
        <f>SUM(AH82:AJ82)</f>
        <v>0</v>
      </c>
      <c r="AH82" s="205"/>
      <c r="AI82" s="205"/>
      <c r="AJ82" s="205"/>
      <c r="AK82" s="200" t="s">
        <v>907</v>
      </c>
      <c r="AL82" s="200"/>
      <c r="AM82" s="220">
        <v>60</v>
      </c>
      <c r="AN82" s="221" t="s">
        <v>908</v>
      </c>
    </row>
    <row r="83" spans="1:109" s="222" customFormat="1" ht="54" hidden="1">
      <c r="A83" s="205"/>
      <c r="B83" s="223" t="str">
        <f t="shared" si="11"/>
        <v xml:space="preserve"> Котельная №8.с. Конево,ул. Мира</v>
      </c>
      <c r="C83" s="205"/>
      <c r="D83" s="205"/>
      <c r="E83" s="205"/>
      <c r="F83" s="205"/>
      <c r="G83" s="216" t="s">
        <v>1039</v>
      </c>
      <c r="H83" s="205" t="s">
        <v>900</v>
      </c>
      <c r="I83" s="205" t="s">
        <v>900</v>
      </c>
      <c r="J83" s="218" t="s">
        <v>914</v>
      </c>
      <c r="K83" s="205" t="s">
        <v>900</v>
      </c>
      <c r="L83" s="205" t="s">
        <v>900</v>
      </c>
      <c r="M83" s="218" t="s">
        <v>915</v>
      </c>
      <c r="N83" s="218"/>
      <c r="O83" s="218"/>
      <c r="P83" s="205"/>
      <c r="Q83" s="205"/>
      <c r="R83" s="205"/>
      <c r="S83" s="219" t="s">
        <v>917</v>
      </c>
      <c r="T83" s="205">
        <f t="shared" si="0"/>
        <v>30</v>
      </c>
      <c r="U83" s="205">
        <f t="shared" si="1"/>
        <v>0</v>
      </c>
      <c r="V83" s="205">
        <v>0</v>
      </c>
      <c r="W83" s="205">
        <v>0</v>
      </c>
      <c r="X83" s="205">
        <v>0</v>
      </c>
      <c r="Y83" s="205">
        <f t="shared" si="2"/>
        <v>30</v>
      </c>
      <c r="Z83" s="205">
        <v>0</v>
      </c>
      <c r="AA83" s="205">
        <v>0</v>
      </c>
      <c r="AB83" s="205">
        <v>30</v>
      </c>
      <c r="AC83" s="205">
        <f t="shared" si="3"/>
        <v>0</v>
      </c>
      <c r="AD83" s="205">
        <v>0</v>
      </c>
      <c r="AE83" s="205">
        <v>0</v>
      </c>
      <c r="AF83" s="205">
        <v>0</v>
      </c>
      <c r="AG83" s="205">
        <f t="shared" si="4"/>
        <v>0</v>
      </c>
      <c r="AH83" s="205">
        <v>0</v>
      </c>
      <c r="AI83" s="205">
        <v>0</v>
      </c>
      <c r="AJ83" s="205">
        <v>0</v>
      </c>
      <c r="AK83" s="200" t="s">
        <v>907</v>
      </c>
      <c r="AL83" s="200"/>
      <c r="AM83" s="220">
        <v>30</v>
      </c>
      <c r="AN83" s="221" t="s">
        <v>908</v>
      </c>
    </row>
    <row r="84" spans="1:109" s="222" customFormat="1" ht="81" hidden="1">
      <c r="A84" s="205"/>
      <c r="B84" s="223" t="str">
        <f t="shared" si="11"/>
        <v xml:space="preserve"> Котельная №8.с. Конево,ул. Мира</v>
      </c>
      <c r="C84" s="205"/>
      <c r="D84" s="205"/>
      <c r="E84" s="205"/>
      <c r="F84" s="205"/>
      <c r="G84" s="216" t="s">
        <v>1040</v>
      </c>
      <c r="H84" s="205" t="s">
        <v>900</v>
      </c>
      <c r="I84" s="205" t="s">
        <v>900</v>
      </c>
      <c r="J84" s="227" t="s">
        <v>996</v>
      </c>
      <c r="K84" s="205" t="s">
        <v>900</v>
      </c>
      <c r="L84" s="205" t="s">
        <v>900</v>
      </c>
      <c r="M84" s="218"/>
      <c r="N84" s="218" t="s">
        <v>993</v>
      </c>
      <c r="O84" s="218"/>
      <c r="P84" s="205"/>
      <c r="Q84" s="205"/>
      <c r="R84" s="205"/>
      <c r="S84" s="219" t="s">
        <v>906</v>
      </c>
      <c r="T84" s="205">
        <f>U84+Y84+AC84+AG84</f>
        <v>30</v>
      </c>
      <c r="U84" s="205">
        <f>SUM(V84:X84)</f>
        <v>30</v>
      </c>
      <c r="V84" s="205">
        <v>0</v>
      </c>
      <c r="W84" s="205">
        <v>30</v>
      </c>
      <c r="X84" s="205">
        <v>0</v>
      </c>
      <c r="Y84" s="205">
        <f>SUM(Z84:AB84)</f>
        <v>0</v>
      </c>
      <c r="Z84" s="205">
        <v>0</v>
      </c>
      <c r="AA84" s="205">
        <v>0</v>
      </c>
      <c r="AB84" s="205">
        <v>0</v>
      </c>
      <c r="AC84" s="205">
        <f>SUM(AD84:AF84)</f>
        <v>0</v>
      </c>
      <c r="AD84" s="205">
        <v>0</v>
      </c>
      <c r="AE84" s="205">
        <v>0</v>
      </c>
      <c r="AF84" s="205">
        <v>0</v>
      </c>
      <c r="AG84" s="205">
        <f>SUM(AH84:AJ84)</f>
        <v>0</v>
      </c>
      <c r="AH84" s="205">
        <v>0</v>
      </c>
      <c r="AI84" s="205">
        <v>0</v>
      </c>
      <c r="AJ84" s="205">
        <v>0</v>
      </c>
      <c r="AK84" s="200"/>
      <c r="AL84" s="200"/>
      <c r="AM84" s="220">
        <v>30</v>
      </c>
      <c r="AN84" s="221" t="s">
        <v>908</v>
      </c>
    </row>
    <row r="85" spans="1:109" s="222" customFormat="1" ht="108" hidden="1">
      <c r="A85" s="205"/>
      <c r="B85" s="223" t="str">
        <f t="shared" si="11"/>
        <v xml:space="preserve"> Котельная №8.с. Конево,ул. Мира</v>
      </c>
      <c r="C85" s="205"/>
      <c r="D85" s="205"/>
      <c r="E85" s="205"/>
      <c r="F85" s="205"/>
      <c r="G85" s="216" t="s">
        <v>1041</v>
      </c>
      <c r="H85" s="205" t="s">
        <v>900</v>
      </c>
      <c r="I85" s="205" t="s">
        <v>900</v>
      </c>
      <c r="J85" s="218" t="s">
        <v>922</v>
      </c>
      <c r="K85" s="205"/>
      <c r="L85" s="205"/>
      <c r="M85" s="218" t="s">
        <v>923</v>
      </c>
      <c r="N85" s="218" t="s">
        <v>916</v>
      </c>
      <c r="O85" s="218"/>
      <c r="P85" s="205"/>
      <c r="Q85" s="205"/>
      <c r="R85" s="205"/>
      <c r="S85" s="219" t="s">
        <v>924</v>
      </c>
      <c r="T85" s="205">
        <f>U85+Y85+AC85+AG85</f>
        <v>17.442</v>
      </c>
      <c r="U85" s="205">
        <f>SUM(V85:X85)</f>
        <v>0</v>
      </c>
      <c r="V85" s="205">
        <v>0</v>
      </c>
      <c r="W85" s="205">
        <v>0</v>
      </c>
      <c r="X85" s="205">
        <v>0</v>
      </c>
      <c r="Y85" s="205">
        <f>SUM(Z85:AB85)</f>
        <v>17.442</v>
      </c>
      <c r="Z85" s="205">
        <v>0</v>
      </c>
      <c r="AA85" s="205">
        <v>0</v>
      </c>
      <c r="AB85" s="256">
        <v>17.442</v>
      </c>
      <c r="AC85" s="205">
        <f>SUM(AD85:AF85)</f>
        <v>0</v>
      </c>
      <c r="AD85" s="205">
        <v>0</v>
      </c>
      <c r="AE85" s="205">
        <v>0</v>
      </c>
      <c r="AF85" s="205">
        <v>0</v>
      </c>
      <c r="AG85" s="205">
        <f>SUM(AH85:AJ85)</f>
        <v>0</v>
      </c>
      <c r="AH85" s="205">
        <v>0</v>
      </c>
      <c r="AI85" s="205">
        <v>0</v>
      </c>
      <c r="AJ85" s="205">
        <v>0</v>
      </c>
      <c r="AK85" s="200"/>
      <c r="AL85" s="200"/>
      <c r="AM85" s="220">
        <v>17.442</v>
      </c>
      <c r="AN85" s="221" t="s">
        <v>908</v>
      </c>
    </row>
    <row r="86" spans="1:109" s="222" customFormat="1" ht="81" hidden="1">
      <c r="A86" s="205" t="s">
        <v>1024</v>
      </c>
      <c r="B86" s="223" t="str">
        <f t="shared" si="11"/>
        <v xml:space="preserve"> Котельная №8.с. Конево,ул. Мира</v>
      </c>
      <c r="C86" s="205"/>
      <c r="D86" s="205"/>
      <c r="E86" s="205"/>
      <c r="F86" s="205"/>
      <c r="G86" s="228" t="s">
        <v>1042</v>
      </c>
      <c r="H86" s="218" t="s">
        <v>1026</v>
      </c>
      <c r="I86" s="218" t="s">
        <v>900</v>
      </c>
      <c r="J86" s="218" t="s">
        <v>927</v>
      </c>
      <c r="K86" s="205" t="s">
        <v>900</v>
      </c>
      <c r="L86" s="205" t="s">
        <v>900</v>
      </c>
      <c r="M86" s="227" t="s">
        <v>991</v>
      </c>
      <c r="N86" s="218"/>
      <c r="O86" s="218"/>
      <c r="P86" s="205"/>
      <c r="Q86" s="205"/>
      <c r="R86" s="205"/>
      <c r="S86" s="219" t="s">
        <v>930</v>
      </c>
      <c r="T86" s="205">
        <f t="shared" si="0"/>
        <v>30</v>
      </c>
      <c r="U86" s="205">
        <f t="shared" si="1"/>
        <v>30</v>
      </c>
      <c r="V86" s="205">
        <v>0</v>
      </c>
      <c r="W86" s="205">
        <v>30</v>
      </c>
      <c r="X86" s="205">
        <v>0</v>
      </c>
      <c r="Y86" s="205">
        <f t="shared" si="2"/>
        <v>0</v>
      </c>
      <c r="Z86" s="205">
        <v>0</v>
      </c>
      <c r="AA86" s="205">
        <v>0</v>
      </c>
      <c r="AB86" s="205">
        <v>0</v>
      </c>
      <c r="AC86" s="205">
        <f t="shared" si="3"/>
        <v>0</v>
      </c>
      <c r="AD86" s="205">
        <v>0</v>
      </c>
      <c r="AE86" s="205">
        <v>0</v>
      </c>
      <c r="AF86" s="205">
        <v>0</v>
      </c>
      <c r="AG86" s="205">
        <f t="shared" si="4"/>
        <v>0</v>
      </c>
      <c r="AH86" s="205">
        <v>0</v>
      </c>
      <c r="AI86" s="205">
        <v>0</v>
      </c>
      <c r="AJ86" s="205">
        <v>0</v>
      </c>
      <c r="AK86" s="200" t="s">
        <v>907</v>
      </c>
      <c r="AL86" s="200"/>
      <c r="AM86" s="220">
        <v>30</v>
      </c>
      <c r="AN86" s="221" t="s">
        <v>908</v>
      </c>
    </row>
    <row r="87" spans="1:109" s="234" customFormat="1" ht="27.75" hidden="1" customHeight="1">
      <c r="A87" s="229" t="s">
        <v>1043</v>
      </c>
      <c r="B87" s="223" t="str">
        <f t="shared" si="11"/>
        <v xml:space="preserve"> Котельная №8.с. Конево,ул. Мира</v>
      </c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2"/>
      <c r="T87" s="205">
        <f t="shared" si="0"/>
        <v>177.51600000000002</v>
      </c>
      <c r="U87" s="205">
        <f t="shared" si="1"/>
        <v>130.07400000000001</v>
      </c>
      <c r="V87" s="205">
        <f>SUM(V81:V86)</f>
        <v>0</v>
      </c>
      <c r="W87" s="205">
        <f>SUM(W81:W86)</f>
        <v>130.07400000000001</v>
      </c>
      <c r="X87" s="205">
        <f>SUM(X81:X86)</f>
        <v>0</v>
      </c>
      <c r="Y87" s="205">
        <f t="shared" si="2"/>
        <v>47.442</v>
      </c>
      <c r="Z87" s="205">
        <f>SUM(Z81:Z86)</f>
        <v>0</v>
      </c>
      <c r="AA87" s="205">
        <f>SUM(AA81:AA86)</f>
        <v>0</v>
      </c>
      <c r="AB87" s="205">
        <f>SUM(AB81:AB86)</f>
        <v>47.442</v>
      </c>
      <c r="AC87" s="205">
        <f t="shared" si="3"/>
        <v>0</v>
      </c>
      <c r="AD87" s="205">
        <f>SUM(AD81:AD86)</f>
        <v>0</v>
      </c>
      <c r="AE87" s="205">
        <f>SUM(AE81:AE86)</f>
        <v>0</v>
      </c>
      <c r="AF87" s="205">
        <f>SUM(AF81:AF86)</f>
        <v>0</v>
      </c>
      <c r="AG87" s="205">
        <f t="shared" si="4"/>
        <v>0</v>
      </c>
      <c r="AH87" s="205">
        <f>SUM(AH81:AH86)</f>
        <v>0</v>
      </c>
      <c r="AI87" s="205">
        <f>SUM(AI81:AI86)</f>
        <v>0</v>
      </c>
      <c r="AJ87" s="205">
        <f>SUM(AJ81:AJ86)</f>
        <v>0</v>
      </c>
      <c r="AK87" s="200" t="s">
        <v>907</v>
      </c>
      <c r="AL87" s="233">
        <f>T87</f>
        <v>177.51600000000002</v>
      </c>
      <c r="AM87" s="220">
        <v>177.51600000000002</v>
      </c>
      <c r="AN87" s="221" t="s">
        <v>908</v>
      </c>
    </row>
    <row r="88" spans="1:109" s="236" customFormat="1" ht="27.75" hidden="1" customHeight="1">
      <c r="A88" s="253" t="s">
        <v>938</v>
      </c>
      <c r="B88" s="223" t="str">
        <f t="shared" si="11"/>
        <v xml:space="preserve"> Котельная №8.с. Конево,ул. Мира</v>
      </c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5"/>
      <c r="T88" s="205">
        <f t="shared" si="0"/>
        <v>0</v>
      </c>
      <c r="U88" s="205">
        <f t="shared" si="1"/>
        <v>0</v>
      </c>
      <c r="V88" s="205"/>
      <c r="W88" s="205"/>
      <c r="X88" s="205"/>
      <c r="Y88" s="205">
        <f t="shared" si="2"/>
        <v>0</v>
      </c>
      <c r="Z88" s="205"/>
      <c r="AA88" s="205"/>
      <c r="AB88" s="205"/>
      <c r="AC88" s="205">
        <f t="shared" si="3"/>
        <v>0</v>
      </c>
      <c r="AD88" s="205"/>
      <c r="AE88" s="205"/>
      <c r="AF88" s="205"/>
      <c r="AG88" s="205">
        <f t="shared" si="4"/>
        <v>0</v>
      </c>
      <c r="AH88" s="205"/>
      <c r="AI88" s="205"/>
      <c r="AJ88" s="205"/>
      <c r="AK88" s="200" t="s">
        <v>907</v>
      </c>
      <c r="AL88" s="233"/>
      <c r="AM88" s="220">
        <v>0</v>
      </c>
      <c r="AN88" s="221" t="s">
        <v>908</v>
      </c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  <c r="BP88" s="222"/>
      <c r="BQ88" s="222"/>
      <c r="BR88" s="222"/>
      <c r="BS88" s="222"/>
      <c r="BT88" s="222"/>
      <c r="BU88" s="222"/>
      <c r="BV88" s="222"/>
      <c r="BW88" s="222"/>
      <c r="BX88" s="222"/>
      <c r="BY88" s="222"/>
      <c r="BZ88" s="222"/>
      <c r="CA88" s="222"/>
      <c r="CB88" s="222"/>
      <c r="CC88" s="222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</row>
    <row r="89" spans="1:109" s="236" customFormat="1" ht="27.75" hidden="1" customHeight="1">
      <c r="A89" s="253" t="s">
        <v>939</v>
      </c>
      <c r="B89" s="223" t="str">
        <f t="shared" si="11"/>
        <v xml:space="preserve"> Котельная №8.с. Конево,ул. Мира</v>
      </c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5"/>
      <c r="T89" s="205">
        <f t="shared" ref="T89:T102" si="12">U89+Y89+AC89+AG89</f>
        <v>0</v>
      </c>
      <c r="U89" s="205">
        <f t="shared" ref="U89:U94" si="13">SUM(V89:X89)</f>
        <v>0</v>
      </c>
      <c r="V89" s="205"/>
      <c r="W89" s="205"/>
      <c r="X89" s="205"/>
      <c r="Y89" s="205">
        <f t="shared" ref="Y89:Y94" si="14">SUM(Z89:AB89)</f>
        <v>0</v>
      </c>
      <c r="Z89" s="205"/>
      <c r="AA89" s="205"/>
      <c r="AB89" s="205"/>
      <c r="AC89" s="205">
        <f t="shared" ref="AC89:AC102" si="15">SUM(AD89:AF89)</f>
        <v>0</v>
      </c>
      <c r="AD89" s="205"/>
      <c r="AE89" s="205"/>
      <c r="AF89" s="205"/>
      <c r="AG89" s="205">
        <f t="shared" ref="AG89:AG95" si="16">SUM(AH89:AJ89)</f>
        <v>0</v>
      </c>
      <c r="AH89" s="205"/>
      <c r="AI89" s="205"/>
      <c r="AJ89" s="205"/>
      <c r="AK89" s="200" t="s">
        <v>907</v>
      </c>
      <c r="AL89" s="233"/>
      <c r="AM89" s="220">
        <v>0</v>
      </c>
      <c r="AN89" s="221" t="s">
        <v>908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  <c r="BP89" s="222"/>
      <c r="BQ89" s="222"/>
      <c r="BR89" s="222"/>
      <c r="BS89" s="222"/>
      <c r="BT89" s="222"/>
      <c r="BU89" s="222"/>
      <c r="BV89" s="222"/>
      <c r="BW89" s="222"/>
      <c r="BX89" s="222"/>
      <c r="BY89" s="222"/>
      <c r="BZ89" s="222"/>
      <c r="CA89" s="222"/>
      <c r="CB89" s="222"/>
      <c r="CC89" s="22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</row>
    <row r="90" spans="1:109" s="222" customFormat="1" ht="81" hidden="1">
      <c r="A90" s="238">
        <v>9</v>
      </c>
      <c r="B90" s="215" t="s">
        <v>1044</v>
      </c>
      <c r="C90" s="238" t="s">
        <v>900</v>
      </c>
      <c r="D90" s="238" t="s">
        <v>896</v>
      </c>
      <c r="E90" s="238" t="s">
        <v>1018</v>
      </c>
      <c r="F90" s="238" t="s">
        <v>1037</v>
      </c>
      <c r="G90" s="237" t="s">
        <v>900</v>
      </c>
      <c r="H90" s="238" t="s">
        <v>900</v>
      </c>
      <c r="I90" s="238" t="s">
        <v>900</v>
      </c>
      <c r="J90" s="218" t="s">
        <v>971</v>
      </c>
      <c r="K90" s="218" t="s">
        <v>900</v>
      </c>
      <c r="L90" s="218" t="s">
        <v>900</v>
      </c>
      <c r="M90" s="218" t="s">
        <v>972</v>
      </c>
      <c r="N90" s="227" t="s">
        <v>1045</v>
      </c>
      <c r="O90" s="228"/>
      <c r="P90" s="205"/>
      <c r="Q90" s="205"/>
      <c r="R90" s="205"/>
      <c r="S90" s="219" t="s">
        <v>975</v>
      </c>
      <c r="T90" s="205">
        <f t="shared" si="12"/>
        <v>67.866</v>
      </c>
      <c r="U90" s="205">
        <f t="shared" si="13"/>
        <v>15.299999999999999</v>
      </c>
      <c r="V90" s="205">
        <v>5.0999999999999996</v>
      </c>
      <c r="W90" s="205">
        <v>5.0999999999999996</v>
      </c>
      <c r="X90" s="205">
        <v>5.0999999999999996</v>
      </c>
      <c r="Y90" s="205">
        <f t="shared" si="14"/>
        <v>15.299999999999999</v>
      </c>
      <c r="Z90" s="205">
        <v>5.0999999999999996</v>
      </c>
      <c r="AA90" s="205">
        <v>5.0999999999999996</v>
      </c>
      <c r="AB90" s="205">
        <v>5.0999999999999996</v>
      </c>
      <c r="AC90" s="205">
        <f t="shared" si="15"/>
        <v>15.299999999999999</v>
      </c>
      <c r="AD90" s="205">
        <v>5.0999999999999996</v>
      </c>
      <c r="AE90" s="205">
        <v>5.0999999999999996</v>
      </c>
      <c r="AF90" s="205">
        <v>5.0999999999999996</v>
      </c>
      <c r="AG90" s="205">
        <v>21.966000000000001</v>
      </c>
      <c r="AH90" s="205">
        <v>5.0999999999999996</v>
      </c>
      <c r="AI90" s="205">
        <v>5.0999999999999996</v>
      </c>
      <c r="AJ90" s="205">
        <v>5.0999999999999996</v>
      </c>
      <c r="AK90" s="200" t="s">
        <v>907</v>
      </c>
      <c r="AL90" s="200"/>
      <c r="AM90" s="220">
        <v>67.866</v>
      </c>
      <c r="AN90" s="221" t="s">
        <v>908</v>
      </c>
    </row>
    <row r="91" spans="1:109" s="222" customFormat="1" ht="108" hidden="1">
      <c r="A91" s="240"/>
      <c r="B91" s="223" t="str">
        <f>B90</f>
        <v>Скважина,с. Конево,ул. Восточная</v>
      </c>
      <c r="C91" s="240"/>
      <c r="D91" s="240"/>
      <c r="E91" s="240"/>
      <c r="F91" s="240"/>
      <c r="G91" s="239"/>
      <c r="H91" s="240"/>
      <c r="I91" s="240"/>
      <c r="J91" s="228" t="s">
        <v>1002</v>
      </c>
      <c r="K91" s="218" t="s">
        <v>900</v>
      </c>
      <c r="L91" s="218" t="s">
        <v>900</v>
      </c>
      <c r="M91" s="218" t="s">
        <v>961</v>
      </c>
      <c r="N91" s="227" t="s">
        <v>962</v>
      </c>
      <c r="O91" s="228"/>
      <c r="P91" s="205"/>
      <c r="Q91" s="205"/>
      <c r="R91" s="205"/>
      <c r="S91" s="219" t="s">
        <v>964</v>
      </c>
      <c r="T91" s="205">
        <f t="shared" si="12"/>
        <v>29</v>
      </c>
      <c r="U91" s="205">
        <f>SUM(V91:X91)</f>
        <v>14.5</v>
      </c>
      <c r="V91" s="205">
        <v>0</v>
      </c>
      <c r="W91" s="205">
        <v>14.5</v>
      </c>
      <c r="X91" s="205">
        <v>0</v>
      </c>
      <c r="Y91" s="205">
        <f>SUM(Z91:AB91)</f>
        <v>0</v>
      </c>
      <c r="Z91" s="205">
        <v>0</v>
      </c>
      <c r="AA91" s="205">
        <v>0</v>
      </c>
      <c r="AB91" s="205">
        <v>0</v>
      </c>
      <c r="AC91" s="205">
        <f>SUM(AD91:AF91)</f>
        <v>0</v>
      </c>
      <c r="AD91" s="205">
        <v>0</v>
      </c>
      <c r="AE91" s="205">
        <v>0</v>
      </c>
      <c r="AF91" s="205">
        <v>0</v>
      </c>
      <c r="AG91" s="205">
        <f>SUM(AH91:AJ91)</f>
        <v>14.5</v>
      </c>
      <c r="AH91" s="205">
        <v>0</v>
      </c>
      <c r="AI91" s="205">
        <v>14.5</v>
      </c>
      <c r="AJ91" s="205">
        <v>0</v>
      </c>
      <c r="AK91" s="200"/>
      <c r="AL91" s="200"/>
      <c r="AM91" s="220">
        <v>29</v>
      </c>
      <c r="AN91" s="221" t="s">
        <v>908</v>
      </c>
    </row>
    <row r="92" spans="1:109" s="234" customFormat="1" ht="27.75" hidden="1" customHeight="1">
      <c r="A92" s="229" t="s">
        <v>1046</v>
      </c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2"/>
      <c r="T92" s="205">
        <f t="shared" si="12"/>
        <v>96.865999999999985</v>
      </c>
      <c r="U92" s="205">
        <f>SUM(U90:U91)</f>
        <v>29.799999999999997</v>
      </c>
      <c r="V92" s="205">
        <f>V90</f>
        <v>5.0999999999999996</v>
      </c>
      <c r="W92" s="205">
        <f>SUM(W90:W91)</f>
        <v>19.600000000000001</v>
      </c>
      <c r="X92" s="205">
        <f t="shared" ref="X92:AJ92" si="17">X90</f>
        <v>5.0999999999999996</v>
      </c>
      <c r="Y92" s="205">
        <f>SUM(Y90:Y91)</f>
        <v>15.299999999999999</v>
      </c>
      <c r="Z92" s="205">
        <f t="shared" si="17"/>
        <v>5.0999999999999996</v>
      </c>
      <c r="AA92" s="205">
        <f t="shared" si="17"/>
        <v>5.0999999999999996</v>
      </c>
      <c r="AB92" s="205">
        <f t="shared" si="17"/>
        <v>5.0999999999999996</v>
      </c>
      <c r="AC92" s="205">
        <f t="shared" si="15"/>
        <v>15.299999999999999</v>
      </c>
      <c r="AD92" s="205">
        <f t="shared" si="17"/>
        <v>5.0999999999999996</v>
      </c>
      <c r="AE92" s="205">
        <f t="shared" si="17"/>
        <v>5.0999999999999996</v>
      </c>
      <c r="AF92" s="205">
        <f t="shared" si="17"/>
        <v>5.0999999999999996</v>
      </c>
      <c r="AG92" s="205">
        <f>SUM(AG90:AG91)</f>
        <v>36.466000000000001</v>
      </c>
      <c r="AH92" s="205">
        <f t="shared" si="17"/>
        <v>5.0999999999999996</v>
      </c>
      <c r="AI92" s="205">
        <f>SUM(AI90:AI91)</f>
        <v>19.600000000000001</v>
      </c>
      <c r="AJ92" s="205">
        <f t="shared" si="17"/>
        <v>5.0999999999999996</v>
      </c>
      <c r="AK92" s="200" t="s">
        <v>907</v>
      </c>
      <c r="AL92" s="233">
        <v>48</v>
      </c>
      <c r="AM92" s="220">
        <v>96.865999999999985</v>
      </c>
      <c r="AN92" s="221" t="s">
        <v>908</v>
      </c>
    </row>
    <row r="93" spans="1:109" s="236" customFormat="1" ht="27.75" hidden="1" customHeight="1">
      <c r="A93" s="253" t="s">
        <v>938</v>
      </c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5"/>
      <c r="T93" s="205">
        <f t="shared" si="12"/>
        <v>0</v>
      </c>
      <c r="U93" s="205">
        <f t="shared" si="13"/>
        <v>0</v>
      </c>
      <c r="V93" s="205"/>
      <c r="W93" s="205"/>
      <c r="X93" s="205"/>
      <c r="Y93" s="205">
        <f t="shared" si="14"/>
        <v>0</v>
      </c>
      <c r="Z93" s="205"/>
      <c r="AA93" s="205"/>
      <c r="AB93" s="205"/>
      <c r="AC93" s="205">
        <f t="shared" si="15"/>
        <v>0</v>
      </c>
      <c r="AD93" s="205"/>
      <c r="AE93" s="205"/>
      <c r="AF93" s="205"/>
      <c r="AG93" s="205">
        <f t="shared" si="16"/>
        <v>0</v>
      </c>
      <c r="AH93" s="205"/>
      <c r="AI93" s="205"/>
      <c r="AJ93" s="205"/>
      <c r="AK93" s="200" t="s">
        <v>907</v>
      </c>
      <c r="AL93" s="233"/>
      <c r="AM93" s="220">
        <v>0</v>
      </c>
      <c r="AN93" s="221" t="s">
        <v>908</v>
      </c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2"/>
      <c r="BN93" s="222"/>
      <c r="BO93" s="222"/>
      <c r="BP93" s="222"/>
      <c r="BQ93" s="22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</row>
    <row r="94" spans="1:109" s="236" customFormat="1" ht="27.75" hidden="1" customHeight="1">
      <c r="A94" s="253" t="s">
        <v>939</v>
      </c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5"/>
      <c r="T94" s="205">
        <f t="shared" si="12"/>
        <v>0</v>
      </c>
      <c r="U94" s="205">
        <f t="shared" si="13"/>
        <v>0</v>
      </c>
      <c r="V94" s="205"/>
      <c r="W94" s="205"/>
      <c r="X94" s="205"/>
      <c r="Y94" s="205">
        <f t="shared" si="14"/>
        <v>0</v>
      </c>
      <c r="Z94" s="205"/>
      <c r="AA94" s="205"/>
      <c r="AB94" s="205"/>
      <c r="AC94" s="205">
        <f t="shared" si="15"/>
        <v>0</v>
      </c>
      <c r="AD94" s="205"/>
      <c r="AE94" s="205"/>
      <c r="AF94" s="205"/>
      <c r="AG94" s="205">
        <f t="shared" si="16"/>
        <v>0</v>
      </c>
      <c r="AH94" s="205"/>
      <c r="AI94" s="205"/>
      <c r="AJ94" s="205"/>
      <c r="AK94" s="200" t="s">
        <v>907</v>
      </c>
      <c r="AL94" s="233"/>
      <c r="AM94" s="220">
        <v>0</v>
      </c>
      <c r="AN94" s="221" t="s">
        <v>908</v>
      </c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2"/>
      <c r="BN94" s="222"/>
      <c r="BO94" s="222"/>
      <c r="BP94" s="222"/>
      <c r="BQ94" s="222"/>
      <c r="BR94" s="222"/>
      <c r="BS94" s="222"/>
      <c r="BT94" s="222"/>
      <c r="BU94" s="222"/>
      <c r="BV94" s="222"/>
      <c r="BW94" s="222"/>
      <c r="BX94" s="222"/>
      <c r="BY94" s="222"/>
      <c r="BZ94" s="222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</row>
    <row r="95" spans="1:109" s="222" customFormat="1" ht="108" hidden="1">
      <c r="A95" s="238">
        <v>10</v>
      </c>
      <c r="B95" s="238" t="s">
        <v>1047</v>
      </c>
      <c r="C95" s="238" t="s">
        <v>900</v>
      </c>
      <c r="D95" s="238" t="s">
        <v>896</v>
      </c>
      <c r="E95" s="238" t="s">
        <v>1011</v>
      </c>
      <c r="F95" s="238" t="s">
        <v>1037</v>
      </c>
      <c r="G95" s="237" t="s">
        <v>900</v>
      </c>
      <c r="H95" s="238" t="s">
        <v>900</v>
      </c>
      <c r="I95" s="238" t="s">
        <v>900</v>
      </c>
      <c r="J95" s="218" t="s">
        <v>922</v>
      </c>
      <c r="K95" s="218"/>
      <c r="L95" s="218"/>
      <c r="M95" s="218" t="s">
        <v>923</v>
      </c>
      <c r="N95" s="227" t="s">
        <v>916</v>
      </c>
      <c r="O95" s="228"/>
      <c r="P95" s="205"/>
      <c r="Q95" s="205"/>
      <c r="R95" s="205"/>
      <c r="S95" s="219" t="s">
        <v>924</v>
      </c>
      <c r="T95" s="205">
        <f t="shared" si="12"/>
        <v>6.8109999999999999</v>
      </c>
      <c r="U95" s="205">
        <f>SUM(V95:X95)</f>
        <v>0</v>
      </c>
      <c r="V95" s="205">
        <v>0</v>
      </c>
      <c r="W95" s="205">
        <v>0</v>
      </c>
      <c r="X95" s="205">
        <v>0</v>
      </c>
      <c r="Y95" s="205">
        <f>SUM(Z95:AB95)</f>
        <v>6.8109999999999999</v>
      </c>
      <c r="Z95" s="205">
        <v>0</v>
      </c>
      <c r="AA95" s="205">
        <v>0</v>
      </c>
      <c r="AB95" s="205">
        <v>6.8109999999999999</v>
      </c>
      <c r="AC95" s="205">
        <f t="shared" si="15"/>
        <v>0</v>
      </c>
      <c r="AD95" s="205">
        <v>0</v>
      </c>
      <c r="AE95" s="205">
        <v>0</v>
      </c>
      <c r="AF95" s="205">
        <v>0</v>
      </c>
      <c r="AG95" s="205">
        <f t="shared" si="16"/>
        <v>0</v>
      </c>
      <c r="AH95" s="205">
        <v>0</v>
      </c>
      <c r="AI95" s="205">
        <v>0</v>
      </c>
      <c r="AJ95" s="205">
        <v>0</v>
      </c>
      <c r="AK95" s="200" t="s">
        <v>907</v>
      </c>
      <c r="AL95" s="200"/>
      <c r="AM95" s="220">
        <v>6.8109999999999999</v>
      </c>
      <c r="AN95" s="221" t="s">
        <v>908</v>
      </c>
    </row>
    <row r="96" spans="1:109" s="234" customFormat="1" ht="27.75" hidden="1" customHeight="1">
      <c r="A96" s="229" t="s">
        <v>1046</v>
      </c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2"/>
      <c r="T96" s="205">
        <f t="shared" si="12"/>
        <v>6.8109999999999999</v>
      </c>
      <c r="U96" s="205">
        <f>SUM(U95:U95)</f>
        <v>0</v>
      </c>
      <c r="V96" s="205">
        <f>V95</f>
        <v>0</v>
      </c>
      <c r="W96" s="205">
        <f>W95</f>
        <v>0</v>
      </c>
      <c r="X96" s="205">
        <f>X95</f>
        <v>0</v>
      </c>
      <c r="Y96" s="205">
        <f>SUM(Y95:Y95)</f>
        <v>6.8109999999999999</v>
      </c>
      <c r="Z96" s="205">
        <f>Z95</f>
        <v>0</v>
      </c>
      <c r="AA96" s="205">
        <f>AA95</f>
        <v>0</v>
      </c>
      <c r="AB96" s="205">
        <f>AB95</f>
        <v>6.8109999999999999</v>
      </c>
      <c r="AC96" s="205">
        <f t="shared" si="15"/>
        <v>0</v>
      </c>
      <c r="AD96" s="205">
        <f>AD95</f>
        <v>0</v>
      </c>
      <c r="AE96" s="205">
        <f>AE95</f>
        <v>0</v>
      </c>
      <c r="AF96" s="205">
        <f>AF95</f>
        <v>0</v>
      </c>
      <c r="AG96" s="205">
        <f>SUM(AG95:AG95)</f>
        <v>0</v>
      </c>
      <c r="AH96" s="205">
        <f>AH95</f>
        <v>0</v>
      </c>
      <c r="AI96" s="205">
        <f>AI95</f>
        <v>0</v>
      </c>
      <c r="AJ96" s="205">
        <f>AJ95</f>
        <v>0</v>
      </c>
      <c r="AK96" s="200" t="s">
        <v>907</v>
      </c>
      <c r="AL96" s="233">
        <v>48</v>
      </c>
      <c r="AM96" s="220">
        <v>6.8109999999999999</v>
      </c>
      <c r="AN96" s="221" t="s">
        <v>908</v>
      </c>
    </row>
    <row r="97" spans="1:109" s="236" customFormat="1" ht="27.75" hidden="1" customHeight="1">
      <c r="A97" s="253" t="s">
        <v>938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5"/>
      <c r="T97" s="205">
        <f t="shared" si="12"/>
        <v>0</v>
      </c>
      <c r="U97" s="205">
        <f>SUM(V97:X97)</f>
        <v>0</v>
      </c>
      <c r="V97" s="205"/>
      <c r="W97" s="205"/>
      <c r="X97" s="205"/>
      <c r="Y97" s="205">
        <f>SUM(Z97:AB97)</f>
        <v>0</v>
      </c>
      <c r="Z97" s="205"/>
      <c r="AA97" s="205"/>
      <c r="AB97" s="205"/>
      <c r="AC97" s="205">
        <f t="shared" si="15"/>
        <v>0</v>
      </c>
      <c r="AD97" s="205"/>
      <c r="AE97" s="205"/>
      <c r="AF97" s="205"/>
      <c r="AG97" s="205">
        <f t="shared" ref="AG97:AG102" si="18">SUM(AH97:AJ97)</f>
        <v>0</v>
      </c>
      <c r="AH97" s="205"/>
      <c r="AI97" s="205"/>
      <c r="AJ97" s="205"/>
      <c r="AK97" s="200" t="s">
        <v>907</v>
      </c>
      <c r="AL97" s="233"/>
      <c r="AM97" s="220">
        <v>0</v>
      </c>
      <c r="AN97" s="221" t="s">
        <v>908</v>
      </c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2"/>
      <c r="BB97" s="222"/>
      <c r="BC97" s="222"/>
      <c r="BD97" s="222"/>
      <c r="BE97" s="222"/>
      <c r="BF97" s="222"/>
      <c r="BG97" s="222"/>
      <c r="BH97" s="222"/>
      <c r="BI97" s="222"/>
      <c r="BJ97" s="222"/>
      <c r="BK97" s="222"/>
      <c r="BL97" s="222"/>
      <c r="BM97" s="222"/>
      <c r="BN97" s="222"/>
      <c r="BO97" s="222"/>
      <c r="BP97" s="222"/>
      <c r="BQ97" s="222"/>
      <c r="BR97" s="222"/>
      <c r="BS97" s="222"/>
      <c r="BT97" s="222"/>
      <c r="BU97" s="222"/>
      <c r="BV97" s="222"/>
      <c r="BW97" s="222"/>
      <c r="BX97" s="222"/>
      <c r="BY97" s="222"/>
      <c r="BZ97" s="22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</row>
    <row r="98" spans="1:109" s="236" customFormat="1" ht="27.75" hidden="1" customHeight="1">
      <c r="A98" s="253" t="s">
        <v>939</v>
      </c>
      <c r="B98" s="254"/>
      <c r="C98" s="254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5"/>
      <c r="T98" s="205">
        <f t="shared" si="12"/>
        <v>0</v>
      </c>
      <c r="U98" s="205">
        <f>SUM(V98:X98)</f>
        <v>0</v>
      </c>
      <c r="V98" s="205"/>
      <c r="W98" s="205"/>
      <c r="X98" s="205"/>
      <c r="Y98" s="205">
        <f>SUM(Z98:AB98)</f>
        <v>0</v>
      </c>
      <c r="Z98" s="205"/>
      <c r="AA98" s="205"/>
      <c r="AB98" s="205"/>
      <c r="AC98" s="205">
        <f t="shared" si="15"/>
        <v>0</v>
      </c>
      <c r="AD98" s="205"/>
      <c r="AE98" s="205"/>
      <c r="AF98" s="205"/>
      <c r="AG98" s="205">
        <f t="shared" si="18"/>
        <v>0</v>
      </c>
      <c r="AH98" s="205"/>
      <c r="AI98" s="205"/>
      <c r="AJ98" s="205"/>
      <c r="AK98" s="200" t="s">
        <v>907</v>
      </c>
      <c r="AL98" s="233"/>
      <c r="AM98" s="220">
        <v>0</v>
      </c>
      <c r="AN98" s="221" t="s">
        <v>908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</row>
    <row r="99" spans="1:109" s="222" customFormat="1" ht="108" hidden="1">
      <c r="A99" s="238">
        <v>11</v>
      </c>
      <c r="B99" s="238" t="s">
        <v>1048</v>
      </c>
      <c r="C99" s="238" t="s">
        <v>900</v>
      </c>
      <c r="D99" s="238" t="s">
        <v>896</v>
      </c>
      <c r="E99" s="238" t="s">
        <v>1011</v>
      </c>
      <c r="F99" s="238" t="s">
        <v>1037</v>
      </c>
      <c r="G99" s="237" t="s">
        <v>900</v>
      </c>
      <c r="H99" s="238" t="s">
        <v>900</v>
      </c>
      <c r="I99" s="238" t="s">
        <v>900</v>
      </c>
      <c r="J99" s="218" t="s">
        <v>922</v>
      </c>
      <c r="K99" s="218"/>
      <c r="L99" s="218"/>
      <c r="M99" s="218" t="s">
        <v>923</v>
      </c>
      <c r="N99" s="227" t="s">
        <v>916</v>
      </c>
      <c r="O99" s="228"/>
      <c r="P99" s="205"/>
      <c r="Q99" s="205"/>
      <c r="R99" s="205"/>
      <c r="S99" s="219" t="s">
        <v>924</v>
      </c>
      <c r="T99" s="205">
        <f t="shared" si="12"/>
        <v>37.795000000000002</v>
      </c>
      <c r="U99" s="205">
        <f>SUM(V99:X99)</f>
        <v>0</v>
      </c>
      <c r="V99" s="205">
        <v>0</v>
      </c>
      <c r="W99" s="205">
        <v>0</v>
      </c>
      <c r="X99" s="205">
        <v>0</v>
      </c>
      <c r="Y99" s="205">
        <f>SUM(Z99:AB99)</f>
        <v>37.795000000000002</v>
      </c>
      <c r="Z99" s="205">
        <v>0</v>
      </c>
      <c r="AA99" s="205">
        <v>0</v>
      </c>
      <c r="AB99" s="205">
        <v>37.795000000000002</v>
      </c>
      <c r="AC99" s="205">
        <f t="shared" si="15"/>
        <v>0</v>
      </c>
      <c r="AD99" s="205">
        <v>0</v>
      </c>
      <c r="AE99" s="205">
        <v>0</v>
      </c>
      <c r="AF99" s="205">
        <v>0</v>
      </c>
      <c r="AG99" s="205">
        <f t="shared" si="18"/>
        <v>0</v>
      </c>
      <c r="AH99" s="205">
        <v>0</v>
      </c>
      <c r="AI99" s="205">
        <v>0</v>
      </c>
      <c r="AJ99" s="205">
        <v>0</v>
      </c>
      <c r="AK99" s="200" t="s">
        <v>907</v>
      </c>
      <c r="AL99" s="200"/>
      <c r="AM99" s="220">
        <v>37.795000000000002</v>
      </c>
      <c r="AN99" s="221" t="s">
        <v>908</v>
      </c>
    </row>
    <row r="100" spans="1:109" s="234" customFormat="1" ht="27.75" hidden="1" customHeight="1">
      <c r="A100" s="242" t="s">
        <v>1046</v>
      </c>
      <c r="B100" s="242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05">
        <f t="shared" si="12"/>
        <v>37.795000000000002</v>
      </c>
      <c r="U100" s="205">
        <f>SUM(U99:U99)</f>
        <v>0</v>
      </c>
      <c r="V100" s="205">
        <f>V99</f>
        <v>0</v>
      </c>
      <c r="W100" s="205">
        <f>W99</f>
        <v>0</v>
      </c>
      <c r="X100" s="205">
        <f>X99</f>
        <v>0</v>
      </c>
      <c r="Y100" s="205">
        <f>SUM(Y99:Y99)</f>
        <v>37.795000000000002</v>
      </c>
      <c r="Z100" s="205">
        <f>Z99</f>
        <v>0</v>
      </c>
      <c r="AA100" s="205">
        <f>AA99</f>
        <v>0</v>
      </c>
      <c r="AB100" s="205">
        <f>AB99</f>
        <v>37.795000000000002</v>
      </c>
      <c r="AC100" s="205">
        <f t="shared" si="15"/>
        <v>0</v>
      </c>
      <c r="AD100" s="205">
        <f>AD99</f>
        <v>0</v>
      </c>
      <c r="AE100" s="205">
        <f>AE99</f>
        <v>0</v>
      </c>
      <c r="AF100" s="205">
        <f>AF99</f>
        <v>0</v>
      </c>
      <c r="AG100" s="205">
        <f t="shared" si="18"/>
        <v>0</v>
      </c>
      <c r="AH100" s="205">
        <f>AH99</f>
        <v>0</v>
      </c>
      <c r="AI100" s="205">
        <f>AI99</f>
        <v>0</v>
      </c>
      <c r="AJ100" s="205">
        <f>AJ99</f>
        <v>0</v>
      </c>
      <c r="AK100" s="200" t="s">
        <v>907</v>
      </c>
      <c r="AL100" s="233">
        <v>48</v>
      </c>
      <c r="AM100" s="220">
        <v>37.795000000000002</v>
      </c>
      <c r="AN100" s="221" t="s">
        <v>908</v>
      </c>
    </row>
    <row r="101" spans="1:109" s="236" customFormat="1" ht="27.75" hidden="1" customHeight="1">
      <c r="A101" s="235" t="s">
        <v>938</v>
      </c>
      <c r="B101" s="235"/>
      <c r="C101" s="235"/>
      <c r="D101" s="235"/>
      <c r="E101" s="235"/>
      <c r="F101" s="235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05">
        <f t="shared" si="12"/>
        <v>0</v>
      </c>
      <c r="U101" s="205">
        <f>SUM(V101:X101)</f>
        <v>0</v>
      </c>
      <c r="V101" s="205"/>
      <c r="W101" s="205"/>
      <c r="X101" s="205"/>
      <c r="Y101" s="205">
        <f>SUM(Z101:AB101)</f>
        <v>0</v>
      </c>
      <c r="Z101" s="205"/>
      <c r="AA101" s="205"/>
      <c r="AB101" s="205"/>
      <c r="AC101" s="205">
        <f t="shared" si="15"/>
        <v>0</v>
      </c>
      <c r="AD101" s="205"/>
      <c r="AE101" s="205"/>
      <c r="AF101" s="205"/>
      <c r="AG101" s="205">
        <f t="shared" si="18"/>
        <v>0</v>
      </c>
      <c r="AH101" s="205"/>
      <c r="AI101" s="205"/>
      <c r="AJ101" s="205"/>
      <c r="AK101" s="200" t="s">
        <v>907</v>
      </c>
      <c r="AL101" s="233"/>
      <c r="AM101" s="220">
        <v>0</v>
      </c>
      <c r="AN101" s="221" t="s">
        <v>908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</row>
    <row r="102" spans="1:109" s="236" customFormat="1" ht="27.75" hidden="1" customHeight="1">
      <c r="A102" s="235" t="s">
        <v>939</v>
      </c>
      <c r="B102" s="235"/>
      <c r="C102" s="235"/>
      <c r="D102" s="235"/>
      <c r="E102" s="235"/>
      <c r="F102" s="235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05">
        <f t="shared" si="12"/>
        <v>0</v>
      </c>
      <c r="U102" s="205">
        <f>SUM(V102:X102)</f>
        <v>0</v>
      </c>
      <c r="V102" s="205"/>
      <c r="W102" s="205"/>
      <c r="X102" s="205"/>
      <c r="Y102" s="205">
        <f>SUM(Z102:AB102)</f>
        <v>0</v>
      </c>
      <c r="Z102" s="205"/>
      <c r="AA102" s="205"/>
      <c r="AB102" s="205"/>
      <c r="AC102" s="205">
        <f t="shared" si="15"/>
        <v>0</v>
      </c>
      <c r="AD102" s="205"/>
      <c r="AE102" s="205"/>
      <c r="AF102" s="205"/>
      <c r="AG102" s="205">
        <f t="shared" si="18"/>
        <v>0</v>
      </c>
      <c r="AH102" s="205"/>
      <c r="AI102" s="205"/>
      <c r="AJ102" s="205"/>
      <c r="AK102" s="200" t="s">
        <v>907</v>
      </c>
      <c r="AL102" s="233"/>
      <c r="AM102" s="220">
        <v>0</v>
      </c>
      <c r="AN102" s="221" t="s">
        <v>908</v>
      </c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</row>
    <row r="103" spans="1:109" s="236" customFormat="1" ht="27.75" hidden="1" customHeight="1">
      <c r="A103" s="257" t="s">
        <v>1049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05">
        <f>T21+T35+T42+T51+T62+T68+T78+T87+T92+T96+T100</f>
        <v>1822.492</v>
      </c>
      <c r="U103" s="205">
        <f t="shared" ref="U103:AJ103" si="19">U21+U35+U42+U51+U62+U68+U78+U87+U92+U96+U100</f>
        <v>711.91300000000001</v>
      </c>
      <c r="V103" s="205">
        <f t="shared" si="19"/>
        <v>40.200000000000003</v>
      </c>
      <c r="W103" s="205">
        <f t="shared" si="19"/>
        <v>661.51300000000015</v>
      </c>
      <c r="X103" s="205">
        <f t="shared" si="19"/>
        <v>10.199999999999999</v>
      </c>
      <c r="Y103" s="205">
        <f t="shared" si="19"/>
        <v>420.077</v>
      </c>
      <c r="Z103" s="205">
        <f t="shared" si="19"/>
        <v>10.199999999999999</v>
      </c>
      <c r="AA103" s="205">
        <f t="shared" si="19"/>
        <v>70.400000000000006</v>
      </c>
      <c r="AB103" s="205">
        <f t="shared" si="19"/>
        <v>339.47700000000003</v>
      </c>
      <c r="AC103" s="205">
        <f t="shared" si="19"/>
        <v>279.73600000000005</v>
      </c>
      <c r="AD103" s="205">
        <f t="shared" si="19"/>
        <v>192.23600000000002</v>
      </c>
      <c r="AE103" s="205">
        <f t="shared" si="19"/>
        <v>82.399999999999991</v>
      </c>
      <c r="AF103" s="205">
        <f t="shared" si="19"/>
        <v>5.0999999999999996</v>
      </c>
      <c r="AG103" s="205">
        <f t="shared" si="19"/>
        <v>410.76600000000002</v>
      </c>
      <c r="AH103" s="205">
        <f t="shared" si="19"/>
        <v>5.0999999999999996</v>
      </c>
      <c r="AI103" s="205">
        <f t="shared" si="19"/>
        <v>303.90000000000003</v>
      </c>
      <c r="AJ103" s="205">
        <f t="shared" si="19"/>
        <v>95.1</v>
      </c>
      <c r="AK103" s="233"/>
      <c r="AL103" s="233"/>
      <c r="AM103" s="220">
        <v>1822.492</v>
      </c>
      <c r="AN103" s="221" t="s">
        <v>908</v>
      </c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222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</row>
    <row r="104" spans="1:109" s="236" customFormat="1" ht="27.75" hidden="1" customHeight="1">
      <c r="A104" s="257" t="s">
        <v>938</v>
      </c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05">
        <f>U104+Y104+AC104+AG104</f>
        <v>0</v>
      </c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33"/>
      <c r="AL104" s="233"/>
      <c r="AM104" s="258"/>
      <c r="AN104" s="221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222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</row>
    <row r="105" spans="1:109" s="236" customFormat="1" ht="27.75" hidden="1" customHeight="1">
      <c r="A105" s="257" t="s">
        <v>939</v>
      </c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05">
        <f>U105+Y105+AC105+AG105</f>
        <v>0</v>
      </c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33"/>
      <c r="AL105" s="233"/>
      <c r="AM105" s="258"/>
      <c r="AN105" s="221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222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</row>
    <row r="106" spans="1:109" s="236" customFormat="1" ht="27.75" hidden="1" customHeight="1">
      <c r="A106" s="257" t="s">
        <v>1050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05">
        <f>U106+Y106+AC106+AG106</f>
        <v>0</v>
      </c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33"/>
      <c r="AL106" s="233"/>
      <c r="AM106" s="258"/>
      <c r="AN106" s="221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222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</row>
    <row r="107" spans="1:109" s="236" customFormat="1" ht="27.75" hidden="1" customHeight="1">
      <c r="A107" s="259" t="s">
        <v>1051</v>
      </c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59"/>
      <c r="Q107" s="259"/>
      <c r="R107" s="259"/>
      <c r="S107" s="259"/>
      <c r="T107" s="260">
        <f>U107+Y107+AC107+AG107</f>
        <v>0</v>
      </c>
      <c r="U107" s="260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33"/>
      <c r="AL107" s="233"/>
      <c r="AM107" s="258"/>
      <c r="AN107" s="221"/>
    </row>
    <row r="108" spans="1:109" s="236" customFormat="1" ht="27.75" hidden="1" customHeight="1">
      <c r="A108" s="259" t="s">
        <v>1052</v>
      </c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  <c r="O108" s="259"/>
      <c r="P108" s="259"/>
      <c r="Q108" s="259"/>
      <c r="R108" s="259"/>
      <c r="S108" s="259"/>
      <c r="T108" s="260">
        <f>U108+Y108+AC108+AG108</f>
        <v>0</v>
      </c>
      <c r="U108" s="260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33"/>
      <c r="AL108" s="233"/>
      <c r="AM108" s="258"/>
      <c r="AN108" s="221"/>
    </row>
    <row r="109" spans="1:109" ht="25.5">
      <c r="A109" s="261"/>
      <c r="B109" s="262"/>
      <c r="C109" s="261"/>
      <c r="D109" s="261"/>
      <c r="E109" s="261"/>
      <c r="F109" s="261"/>
      <c r="G109" s="263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  <c r="R109" s="261"/>
      <c r="S109" s="264"/>
      <c r="T109" s="265"/>
      <c r="U109" s="265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7"/>
      <c r="AL109" s="267"/>
      <c r="AM109" s="266"/>
      <c r="AN109" s="268"/>
    </row>
    <row r="110" spans="1:109" ht="25.5">
      <c r="A110" s="261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4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5"/>
      <c r="AI110" s="265"/>
      <c r="AJ110" s="265"/>
      <c r="AK110" s="269"/>
      <c r="AL110" s="269"/>
      <c r="AM110" s="270">
        <f>AM103-AM92-AM78</f>
        <v>1522.6799999999998</v>
      </c>
    </row>
    <row r="111" spans="1:109">
      <c r="AK111" s="271"/>
      <c r="AL111" s="271"/>
    </row>
    <row r="112" spans="1:109">
      <c r="AK112" s="271"/>
      <c r="AL112" s="271"/>
    </row>
    <row r="113" spans="20:38" ht="28.5">
      <c r="T113" s="272" t="s">
        <v>1053</v>
      </c>
      <c r="U113" s="273"/>
      <c r="V113" s="272"/>
      <c r="W113" s="272"/>
      <c r="X113" s="274"/>
      <c r="Y113" s="274"/>
      <c r="Z113" s="274"/>
      <c r="AA113" s="274"/>
      <c r="AB113" s="275"/>
      <c r="AC113" s="276"/>
      <c r="AD113" s="277"/>
      <c r="AE113" s="278" t="s">
        <v>1054</v>
      </c>
      <c r="AF113" s="279"/>
      <c r="AG113" s="280"/>
      <c r="AH113" s="280"/>
      <c r="AI113" s="280"/>
      <c r="AK113" s="271"/>
      <c r="AL113" s="271"/>
    </row>
    <row r="114" spans="20:38" ht="28.5">
      <c r="T114" s="272"/>
      <c r="U114" s="273"/>
      <c r="V114" s="272"/>
      <c r="W114" s="272"/>
      <c r="X114" s="281"/>
      <c r="Y114" s="272"/>
      <c r="Z114" s="272"/>
      <c r="AA114" s="272"/>
      <c r="AB114" s="278"/>
      <c r="AC114" s="278"/>
      <c r="AD114" s="277" t="s">
        <v>1055</v>
      </c>
      <c r="AE114" s="278"/>
      <c r="AF114" s="279"/>
      <c r="AG114" s="280"/>
      <c r="AH114" s="280"/>
      <c r="AI114" s="280"/>
      <c r="AK114" s="271"/>
      <c r="AL114" s="271"/>
    </row>
    <row r="115" spans="20:38" ht="28.5">
      <c r="T115" s="272" t="s">
        <v>1056</v>
      </c>
      <c r="U115" s="273"/>
      <c r="V115" s="272"/>
      <c r="W115" s="272"/>
      <c r="X115" s="281"/>
      <c r="Y115" s="272"/>
      <c r="Z115" s="272"/>
      <c r="AA115" s="272"/>
      <c r="AB115" s="278"/>
      <c r="AC115" s="278"/>
      <c r="AD115" s="277"/>
      <c r="AE115" s="278" t="s">
        <v>1057</v>
      </c>
      <c r="AF115" s="279"/>
      <c r="AG115" s="280"/>
      <c r="AH115" s="280"/>
      <c r="AI115" s="280"/>
      <c r="AK115" s="271"/>
      <c r="AL115" s="271"/>
    </row>
    <row r="116" spans="20:38" ht="28.5">
      <c r="T116" s="272"/>
      <c r="U116" s="273"/>
      <c r="V116" s="272"/>
      <c r="W116" s="272"/>
      <c r="X116" s="272"/>
      <c r="Y116" s="272"/>
      <c r="Z116" s="272"/>
      <c r="AA116" s="272"/>
      <c r="AB116" s="278"/>
      <c r="AC116" s="278"/>
      <c r="AD116" s="277" t="s">
        <v>1055</v>
      </c>
      <c r="AE116" s="278"/>
      <c r="AF116" s="279"/>
      <c r="AG116" s="280"/>
      <c r="AH116" s="280"/>
      <c r="AI116" s="280"/>
      <c r="AK116" s="271"/>
      <c r="AL116" s="271"/>
    </row>
    <row r="117" spans="20:38" ht="28.5">
      <c r="T117" s="272" t="s">
        <v>1058</v>
      </c>
      <c r="U117" s="273"/>
      <c r="V117" s="272"/>
      <c r="W117" s="272"/>
      <c r="X117" s="272"/>
      <c r="Y117" s="272"/>
      <c r="Z117" s="272"/>
      <c r="AA117" s="272"/>
      <c r="AB117" s="278"/>
      <c r="AC117" s="278"/>
      <c r="AD117" s="277"/>
      <c r="AE117" s="278" t="s">
        <v>1059</v>
      </c>
      <c r="AF117" s="279"/>
      <c r="AG117" s="280"/>
      <c r="AH117" s="280"/>
      <c r="AI117" s="280"/>
      <c r="AK117" s="271"/>
      <c r="AL117" s="271"/>
    </row>
    <row r="118" spans="20:38" ht="28.5">
      <c r="T118" s="272"/>
      <c r="U118" s="273"/>
      <c r="V118" s="272"/>
      <c r="W118" s="272"/>
      <c r="X118" s="272"/>
      <c r="Y118" s="272"/>
      <c r="Z118" s="272"/>
      <c r="AA118" s="272"/>
      <c r="AB118" s="278"/>
      <c r="AC118" s="278"/>
      <c r="AD118" s="277" t="s">
        <v>1055</v>
      </c>
      <c r="AE118" s="278"/>
      <c r="AF118" s="279"/>
      <c r="AG118" s="280"/>
      <c r="AH118" s="280"/>
      <c r="AI118" s="280"/>
      <c r="AK118" s="271"/>
      <c r="AL118" s="271"/>
    </row>
    <row r="119" spans="20:38" ht="28.5">
      <c r="T119" s="272" t="s">
        <v>1060</v>
      </c>
      <c r="U119" s="273"/>
      <c r="V119" s="272"/>
      <c r="W119" s="272"/>
      <c r="X119" s="272"/>
      <c r="Y119" s="272"/>
      <c r="Z119" s="272"/>
      <c r="AA119" s="272"/>
      <c r="AB119" s="278"/>
      <c r="AC119" s="278"/>
      <c r="AD119" s="277"/>
      <c r="AE119" s="278" t="s">
        <v>1061</v>
      </c>
      <c r="AF119" s="279"/>
      <c r="AG119" s="280"/>
      <c r="AH119" s="280"/>
      <c r="AI119" s="280"/>
      <c r="AK119" s="271"/>
      <c r="AL119" s="271"/>
    </row>
    <row r="120" spans="20:38" ht="28.5">
      <c r="T120" s="272"/>
      <c r="U120" s="273"/>
      <c r="V120" s="272"/>
      <c r="W120" s="272"/>
      <c r="X120" s="272"/>
      <c r="Y120" s="272"/>
      <c r="Z120" s="272"/>
      <c r="AA120" s="272"/>
      <c r="AB120" s="278"/>
      <c r="AC120" s="278"/>
      <c r="AD120" s="277" t="s">
        <v>1055</v>
      </c>
      <c r="AE120" s="278"/>
      <c r="AF120" s="279"/>
      <c r="AG120" s="280"/>
      <c r="AH120" s="280"/>
      <c r="AI120" s="280"/>
      <c r="AK120" s="271"/>
      <c r="AL120" s="271"/>
    </row>
    <row r="121" spans="20:38" ht="28.5">
      <c r="T121" s="272" t="s">
        <v>1062</v>
      </c>
      <c r="U121" s="273"/>
      <c r="V121" s="272"/>
      <c r="W121" s="272"/>
      <c r="X121" s="272"/>
      <c r="Y121" s="272"/>
      <c r="Z121" s="272"/>
      <c r="AA121" s="272"/>
      <c r="AB121" s="278"/>
      <c r="AC121" s="278"/>
      <c r="AD121" s="277"/>
      <c r="AE121" s="278" t="s">
        <v>1063</v>
      </c>
      <c r="AF121" s="279"/>
      <c r="AG121" s="280"/>
      <c r="AH121" s="280"/>
      <c r="AI121" s="280"/>
    </row>
    <row r="122" spans="20:38" ht="28.5">
      <c r="T122" s="272"/>
      <c r="U122" s="273"/>
      <c r="V122" s="272"/>
      <c r="W122" s="272"/>
      <c r="X122" s="272"/>
      <c r="Y122" s="272"/>
      <c r="Z122" s="272"/>
      <c r="AA122" s="272"/>
      <c r="AB122" s="278"/>
      <c r="AC122" s="278"/>
      <c r="AD122" s="277" t="s">
        <v>1055</v>
      </c>
      <c r="AE122" s="278"/>
      <c r="AF122" s="279"/>
      <c r="AG122" s="280"/>
      <c r="AH122" s="280"/>
      <c r="AI122" s="280"/>
    </row>
    <row r="123" spans="20:38" ht="28.5">
      <c r="T123" s="272"/>
      <c r="U123" s="273"/>
      <c r="V123" s="272"/>
      <c r="W123" s="272"/>
      <c r="X123" s="272"/>
      <c r="Y123" s="272"/>
      <c r="Z123" s="272"/>
      <c r="AA123" s="272"/>
      <c r="AB123" s="278"/>
      <c r="AC123" s="278"/>
      <c r="AD123" s="277"/>
      <c r="AE123" s="278"/>
      <c r="AF123" s="279"/>
      <c r="AG123" s="280"/>
      <c r="AH123" s="280"/>
      <c r="AI123" s="280"/>
    </row>
    <row r="124" spans="20:38" ht="28.5">
      <c r="T124" s="272" t="s">
        <v>1064</v>
      </c>
      <c r="U124" s="273"/>
      <c r="V124" s="283"/>
      <c r="W124" s="283"/>
      <c r="X124" s="283"/>
      <c r="Y124" s="283"/>
      <c r="Z124" s="283"/>
      <c r="AA124" s="283"/>
      <c r="AB124" s="284"/>
      <c r="AC124" s="284"/>
      <c r="AD124" s="277"/>
      <c r="AE124" s="285" t="s">
        <v>1065</v>
      </c>
      <c r="AF124" s="279"/>
      <c r="AG124" s="280"/>
      <c r="AH124" s="280"/>
      <c r="AI124" s="280"/>
    </row>
    <row r="125" spans="20:38" ht="28.5">
      <c r="T125" s="273"/>
      <c r="U125" s="273"/>
      <c r="V125" s="273"/>
      <c r="W125" s="273"/>
      <c r="X125" s="273"/>
      <c r="Y125" s="273"/>
      <c r="Z125" s="273"/>
      <c r="AA125" s="273"/>
      <c r="AB125" s="286"/>
      <c r="AC125" s="287"/>
      <c r="AD125" s="277" t="s">
        <v>1055</v>
      </c>
      <c r="AE125" s="278"/>
      <c r="AF125" s="279"/>
      <c r="AG125" s="280"/>
      <c r="AH125" s="280"/>
      <c r="AI125" s="280"/>
    </row>
    <row r="126" spans="20:38" ht="27.75">
      <c r="T126" s="280"/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80"/>
      <c r="AI126" s="280"/>
    </row>
  </sheetData>
  <autoFilter ref="A12:DE108">
    <filterColumn colId="1">
      <filters>
        <filter val="Биотопливная котельная  18 МВт. п.Североонежск,2 мкр.,д.40а.Год ввода в эксплуатацию 2008."/>
      </filters>
    </filterColumn>
    <filterColumn colId="9">
      <filters>
        <filter val="Бактериологический анализ воды"/>
        <filter val="Химический анализ воды"/>
      </filters>
    </filterColumn>
  </autoFilter>
  <pageMargins left="0" right="0" top="0.74803149606299213" bottom="0" header="0.31496062992125984" footer="0.31496062992125984"/>
  <pageSetup paperSize="8" scale="20" fitToWidth="2" fitToHeight="6" orientation="landscape" r:id="rId1"/>
  <colBreaks count="1" manualBreakCount="1">
    <brk id="4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F23"/>
  <sheetViews>
    <sheetView view="pageBreakPreview" zoomScaleSheetLayoutView="10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A18" sqref="A18:F18"/>
    </sheetView>
  </sheetViews>
  <sheetFormatPr defaultRowHeight="15"/>
  <cols>
    <col min="1" max="1" width="5.7109375" style="142" customWidth="1"/>
    <col min="2" max="2" width="24.7109375" style="142" customWidth="1"/>
    <col min="3" max="3" width="19" style="142" customWidth="1"/>
    <col min="4" max="4" width="14.85546875" style="142" customWidth="1"/>
    <col min="5" max="5" width="17" style="142" customWidth="1"/>
    <col min="6" max="6" width="36.5703125" style="142" customWidth="1"/>
    <col min="7" max="16384" width="9.140625" style="142"/>
  </cols>
  <sheetData>
    <row r="1" spans="1:6">
      <c r="F1" s="144" t="s">
        <v>437</v>
      </c>
    </row>
    <row r="3" spans="1:6" ht="15.75" customHeight="1"/>
    <row r="4" spans="1:6" ht="25.5" customHeight="1">
      <c r="A4" s="1097" t="s">
        <v>776</v>
      </c>
      <c r="B4" s="1097"/>
      <c r="C4" s="1097"/>
      <c r="D4" s="1097"/>
      <c r="E4" s="1097"/>
      <c r="F4" s="1097"/>
    </row>
    <row r="6" spans="1:6" ht="51.75" customHeight="1">
      <c r="A6" s="146" t="s">
        <v>141</v>
      </c>
      <c r="B6" s="146" t="s">
        <v>431</v>
      </c>
      <c r="C6" s="140" t="s">
        <v>426</v>
      </c>
      <c r="D6" s="140" t="s">
        <v>775</v>
      </c>
      <c r="E6" s="57" t="s">
        <v>432</v>
      </c>
      <c r="F6" s="58" t="s">
        <v>433</v>
      </c>
    </row>
    <row r="7" spans="1:6">
      <c r="A7" s="59" t="s">
        <v>3</v>
      </c>
      <c r="B7" s="59" t="s">
        <v>19</v>
      </c>
      <c r="C7" s="59" t="s">
        <v>23</v>
      </c>
      <c r="D7" s="59" t="s">
        <v>26</v>
      </c>
      <c r="E7" s="60" t="s">
        <v>87</v>
      </c>
      <c r="F7" s="60" t="s">
        <v>89</v>
      </c>
    </row>
    <row r="8" spans="1:6">
      <c r="B8" s="1098" t="s">
        <v>791</v>
      </c>
      <c r="C8" s="1099"/>
      <c r="D8" s="1099"/>
      <c r="E8" s="1099"/>
      <c r="F8" s="1100"/>
    </row>
    <row r="9" spans="1:6">
      <c r="A9" s="61">
        <v>1</v>
      </c>
      <c r="B9" s="62"/>
      <c r="C9" s="62"/>
      <c r="D9" s="62"/>
      <c r="E9" s="62"/>
      <c r="F9" s="62"/>
    </row>
    <row r="10" spans="1:6">
      <c r="A10" s="61">
        <v>2</v>
      </c>
      <c r="B10" s="62"/>
      <c r="C10" s="62"/>
      <c r="D10" s="62"/>
      <c r="E10" s="62"/>
      <c r="F10" s="62"/>
    </row>
    <row r="11" spans="1:6" ht="16.5" customHeight="1">
      <c r="A11" s="63" t="s">
        <v>405</v>
      </c>
      <c r="B11" s="64"/>
      <c r="C11" s="64"/>
      <c r="D11" s="64"/>
      <c r="E11" s="65"/>
      <c r="F11" s="66"/>
    </row>
    <row r="12" spans="1:6">
      <c r="A12" s="67"/>
      <c r="B12" s="67" t="s">
        <v>434</v>
      </c>
      <c r="C12" s="67"/>
      <c r="D12" s="67"/>
      <c r="E12" s="68">
        <f>SUM(E9:E11)</f>
        <v>0</v>
      </c>
      <c r="F12" s="69"/>
    </row>
    <row r="13" spans="1:6">
      <c r="B13" s="1098" t="s">
        <v>792</v>
      </c>
      <c r="C13" s="1099"/>
      <c r="D13" s="1099"/>
      <c r="E13" s="1099"/>
      <c r="F13" s="1100"/>
    </row>
    <row r="14" spans="1:6">
      <c r="A14" s="61">
        <v>1</v>
      </c>
      <c r="B14" s="62"/>
      <c r="C14" s="62"/>
      <c r="D14" s="62"/>
      <c r="E14" s="62"/>
      <c r="F14" s="62"/>
    </row>
    <row r="15" spans="1:6">
      <c r="A15" s="61">
        <v>2</v>
      </c>
      <c r="B15" s="62"/>
      <c r="C15" s="62"/>
      <c r="D15" s="62"/>
      <c r="E15" s="62"/>
      <c r="F15" s="62"/>
    </row>
    <row r="16" spans="1:6" ht="16.5" customHeight="1">
      <c r="A16" s="63" t="s">
        <v>405</v>
      </c>
      <c r="B16" s="64"/>
      <c r="C16" s="64"/>
      <c r="D16" s="64"/>
      <c r="E16" s="65"/>
      <c r="F16" s="66"/>
    </row>
    <row r="17" spans="1:6">
      <c r="A17" s="67"/>
      <c r="B17" s="67" t="s">
        <v>434</v>
      </c>
      <c r="C17" s="67"/>
      <c r="D17" s="67"/>
      <c r="E17" s="68">
        <f>SUM(E14:E16)</f>
        <v>0</v>
      </c>
      <c r="F17" s="69"/>
    </row>
    <row r="18" spans="1:6">
      <c r="A18" s="1108" t="s">
        <v>793</v>
      </c>
      <c r="B18" s="1109"/>
      <c r="C18" s="1109"/>
      <c r="D18" s="1109"/>
      <c r="E18" s="1109"/>
      <c r="F18" s="1110"/>
    </row>
    <row r="19" spans="1:6">
      <c r="A19" s="61">
        <v>1</v>
      </c>
      <c r="B19" s="62"/>
      <c r="C19" s="62"/>
      <c r="D19" s="62"/>
      <c r="E19" s="62"/>
      <c r="F19" s="62"/>
    </row>
    <row r="20" spans="1:6">
      <c r="A20" s="61">
        <v>2</v>
      </c>
      <c r="B20" s="62"/>
      <c r="C20" s="62"/>
      <c r="D20" s="62"/>
      <c r="E20" s="62"/>
      <c r="F20" s="62"/>
    </row>
    <row r="21" spans="1:6" ht="16.5" customHeight="1">
      <c r="A21" s="63" t="s">
        <v>405</v>
      </c>
      <c r="B21" s="64"/>
      <c r="C21" s="64"/>
      <c r="D21" s="64"/>
      <c r="E21" s="65"/>
      <c r="F21" s="66"/>
    </row>
    <row r="22" spans="1:6">
      <c r="A22" s="67"/>
      <c r="B22" s="67" t="s">
        <v>434</v>
      </c>
      <c r="C22" s="67"/>
      <c r="D22" s="67"/>
      <c r="E22" s="68">
        <f>SUM(E19:E21)</f>
        <v>0</v>
      </c>
      <c r="F22" s="69"/>
    </row>
    <row r="23" spans="1:6">
      <c r="A23" s="141"/>
      <c r="B23" s="141"/>
      <c r="C23" s="141"/>
      <c r="D23" s="141"/>
      <c r="E23" s="141"/>
      <c r="F23" s="141"/>
    </row>
  </sheetData>
  <protectedRanges>
    <protectedRange sqref="B16:F16 B21:F21 B11:F11" name="p7_edit"/>
  </protectedRanges>
  <mergeCells count="4">
    <mergeCell ref="A4:F4"/>
    <mergeCell ref="B8:F8"/>
    <mergeCell ref="B13:F13"/>
    <mergeCell ref="A18:F18"/>
  </mergeCells>
  <pageMargins left="0.7" right="0.7" top="0.75" bottom="0.75" header="0.3" footer="0.3"/>
  <pageSetup paperSize="9" scale="6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K34"/>
  <sheetViews>
    <sheetView view="pageBreakPreview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RowHeight="20.25"/>
  <cols>
    <col min="1" max="1" width="7" style="393" customWidth="1"/>
    <col min="2" max="2" width="57.140625" style="393" customWidth="1"/>
    <col min="3" max="3" width="19.42578125" style="393" customWidth="1"/>
    <col min="4" max="4" width="17" style="393" customWidth="1"/>
    <col min="5" max="5" width="18.7109375" style="393" customWidth="1"/>
    <col min="6" max="6" width="18.5703125" style="393" customWidth="1"/>
    <col min="7" max="7" width="17.140625" style="393" customWidth="1"/>
    <col min="8" max="8" width="18.7109375" style="393" customWidth="1"/>
    <col min="9" max="9" width="17.5703125" style="393" customWidth="1"/>
    <col min="10" max="10" width="20.42578125" style="393" customWidth="1"/>
    <col min="11" max="11" width="18.140625" style="393" customWidth="1"/>
    <col min="12" max="16384" width="9.140625" style="393"/>
  </cols>
  <sheetData>
    <row r="1" spans="1:11">
      <c r="K1" s="394" t="s">
        <v>458</v>
      </c>
    </row>
    <row r="3" spans="1:11" ht="20.25" customHeight="1">
      <c r="A3" s="1113" t="s">
        <v>438</v>
      </c>
      <c r="B3" s="1113"/>
      <c r="C3" s="1113"/>
      <c r="D3" s="1113"/>
      <c r="E3" s="1113"/>
      <c r="F3" s="1113"/>
      <c r="G3" s="1113"/>
      <c r="H3" s="1113"/>
      <c r="I3" s="1113"/>
      <c r="J3" s="1113"/>
      <c r="K3" s="1113"/>
    </row>
    <row r="5" spans="1:11" s="395" customFormat="1">
      <c r="A5" s="1114" t="s">
        <v>141</v>
      </c>
      <c r="B5" s="1116" t="s">
        <v>439</v>
      </c>
      <c r="C5" s="1111" t="s">
        <v>1383</v>
      </c>
      <c r="D5" s="1111"/>
      <c r="E5" s="1111"/>
      <c r="F5" s="1111" t="s">
        <v>1384</v>
      </c>
      <c r="G5" s="1111"/>
      <c r="H5" s="1111"/>
      <c r="I5" s="1111" t="s">
        <v>1336</v>
      </c>
      <c r="J5" s="1111"/>
      <c r="K5" s="1111"/>
    </row>
    <row r="6" spans="1:11" s="395" customFormat="1" ht="60.75" customHeight="1">
      <c r="A6" s="1115"/>
      <c r="B6" s="1116"/>
      <c r="C6" s="396" t="s">
        <v>440</v>
      </c>
      <c r="D6" s="397" t="s">
        <v>441</v>
      </c>
      <c r="E6" s="397" t="s">
        <v>442</v>
      </c>
      <c r="F6" s="396" t="s">
        <v>440</v>
      </c>
      <c r="G6" s="397" t="s">
        <v>441</v>
      </c>
      <c r="H6" s="397" t="s">
        <v>442</v>
      </c>
      <c r="I6" s="396" t="s">
        <v>440</v>
      </c>
      <c r="J6" s="397" t="s">
        <v>441</v>
      </c>
      <c r="K6" s="397" t="s">
        <v>442</v>
      </c>
    </row>
    <row r="7" spans="1:11" s="395" customFormat="1">
      <c r="A7" s="398">
        <v>1</v>
      </c>
      <c r="B7" s="399">
        <v>2</v>
      </c>
      <c r="C7" s="398" t="s">
        <v>23</v>
      </c>
      <c r="D7" s="398" t="s">
        <v>26</v>
      </c>
      <c r="E7" s="398" t="s">
        <v>87</v>
      </c>
      <c r="F7" s="398">
        <v>6</v>
      </c>
      <c r="G7" s="398">
        <v>7</v>
      </c>
      <c r="H7" s="398">
        <v>8</v>
      </c>
      <c r="I7" s="398">
        <v>9</v>
      </c>
      <c r="J7" s="398">
        <v>10</v>
      </c>
      <c r="K7" s="398">
        <v>11</v>
      </c>
    </row>
    <row r="8" spans="1:11" s="395" customFormat="1">
      <c r="A8" s="400">
        <v>1</v>
      </c>
      <c r="B8" s="401" t="s">
        <v>443</v>
      </c>
      <c r="C8" s="621">
        <v>1361.88608</v>
      </c>
      <c r="D8" s="402">
        <v>100</v>
      </c>
      <c r="E8" s="526">
        <v>1361.88608</v>
      </c>
      <c r="F8" s="526">
        <v>998.78106239999988</v>
      </c>
      <c r="G8" s="402">
        <v>100</v>
      </c>
      <c r="H8" s="526">
        <v>998.78106239999988</v>
      </c>
      <c r="I8" s="526">
        <v>1039.7310859583997</v>
      </c>
      <c r="J8" s="402">
        <v>100</v>
      </c>
      <c r="K8" s="526">
        <v>1039.7310859583997</v>
      </c>
    </row>
    <row r="9" spans="1:11" s="395" customFormat="1">
      <c r="A9" s="400">
        <v>2</v>
      </c>
      <c r="B9" s="401" t="s">
        <v>362</v>
      </c>
      <c r="C9" s="622">
        <v>411.28959616000003</v>
      </c>
      <c r="D9" s="402">
        <v>100</v>
      </c>
      <c r="E9" s="526">
        <v>411.28959616000003</v>
      </c>
      <c r="F9" s="619">
        <v>301.63188084479998</v>
      </c>
      <c r="G9" s="402">
        <v>100</v>
      </c>
      <c r="H9" s="526">
        <v>301.63188084479998</v>
      </c>
      <c r="I9" s="619">
        <v>313.9987879594367</v>
      </c>
      <c r="J9" s="402"/>
      <c r="K9" s="526">
        <v>313.9987879594367</v>
      </c>
    </row>
    <row r="10" spans="1:11" s="405" customFormat="1">
      <c r="A10" s="404"/>
      <c r="B10" s="404" t="s">
        <v>444</v>
      </c>
      <c r="C10" s="623">
        <v>2</v>
      </c>
      <c r="D10" s="402">
        <v>100</v>
      </c>
      <c r="E10" s="526">
        <v>2</v>
      </c>
      <c r="F10" s="620">
        <v>2</v>
      </c>
      <c r="G10" s="402">
        <v>100</v>
      </c>
      <c r="H10" s="526">
        <v>2</v>
      </c>
      <c r="I10" s="620">
        <v>2</v>
      </c>
      <c r="J10" s="402">
        <v>100</v>
      </c>
      <c r="K10" s="526">
        <v>2</v>
      </c>
    </row>
    <row r="11" spans="1:11" s="405" customFormat="1">
      <c r="A11" s="404"/>
      <c r="B11" s="404" t="s">
        <v>784</v>
      </c>
      <c r="C11" s="621">
        <v>56745.253333333334</v>
      </c>
      <c r="D11" s="402"/>
      <c r="E11" s="526">
        <v>56745.253333333334</v>
      </c>
      <c r="F11" s="526">
        <v>41615.8776</v>
      </c>
      <c r="G11" s="402"/>
      <c r="H11" s="526">
        <v>41615.8776</v>
      </c>
      <c r="I11" s="526"/>
      <c r="J11" s="402"/>
      <c r="K11" s="526">
        <v>0</v>
      </c>
    </row>
    <row r="12" spans="1:11" s="409" customFormat="1">
      <c r="A12" s="406">
        <v>3</v>
      </c>
      <c r="B12" s="407" t="s">
        <v>445</v>
      </c>
      <c r="C12" s="624">
        <v>1064.0093068723693</v>
      </c>
      <c r="D12" s="402">
        <v>100</v>
      </c>
      <c r="E12" s="465">
        <v>1064.0093068723693</v>
      </c>
      <c r="F12" s="465">
        <v>1110.88437936523</v>
      </c>
      <c r="G12" s="402">
        <v>100</v>
      </c>
      <c r="H12" s="465">
        <v>1110.88437936523</v>
      </c>
      <c r="I12" s="465">
        <v>1223.1847522618243</v>
      </c>
      <c r="J12" s="402">
        <v>100</v>
      </c>
      <c r="K12" s="526">
        <v>1223.1847522618243</v>
      </c>
    </row>
    <row r="13" spans="1:11" s="395" customFormat="1">
      <c r="A13" s="410" t="s">
        <v>446</v>
      </c>
      <c r="B13" s="401" t="s">
        <v>1094</v>
      </c>
      <c r="C13" s="622">
        <v>36.989789999999999</v>
      </c>
      <c r="D13" s="402">
        <v>100</v>
      </c>
      <c r="E13" s="440">
        <v>36.989789999999999</v>
      </c>
      <c r="F13" s="526">
        <v>52.116623999999995</v>
      </c>
      <c r="G13" s="402">
        <v>100</v>
      </c>
      <c r="H13" s="526">
        <v>52.116623999999995</v>
      </c>
      <c r="I13" s="526">
        <v>38.839279500000004</v>
      </c>
      <c r="J13" s="402">
        <v>100</v>
      </c>
      <c r="K13" s="526">
        <v>38.839279500000004</v>
      </c>
    </row>
    <row r="14" spans="1:11" s="395" customFormat="1">
      <c r="A14" s="410" t="s">
        <v>447</v>
      </c>
      <c r="B14" s="401" t="s">
        <v>840</v>
      </c>
      <c r="C14" s="622">
        <v>109.57911999999997</v>
      </c>
      <c r="D14" s="402">
        <v>100</v>
      </c>
      <c r="E14" s="440">
        <v>109.57911999999997</v>
      </c>
      <c r="F14" s="526">
        <v>130.10620939826998</v>
      </c>
      <c r="G14" s="402">
        <v>100</v>
      </c>
      <c r="H14" s="526">
        <v>130.10620939826998</v>
      </c>
      <c r="I14" s="526">
        <v>136.61151986818348</v>
      </c>
      <c r="J14" s="402">
        <v>100</v>
      </c>
      <c r="K14" s="526">
        <v>136.61151986818348</v>
      </c>
    </row>
    <row r="15" spans="1:11" s="395" customFormat="1">
      <c r="A15" s="410" t="s">
        <v>448</v>
      </c>
      <c r="B15" s="401" t="s">
        <v>1095</v>
      </c>
      <c r="C15" s="622">
        <v>172.14278999999999</v>
      </c>
      <c r="D15" s="402">
        <v>100</v>
      </c>
      <c r="E15" s="440">
        <v>172.14278999999999</v>
      </c>
      <c r="F15" s="526">
        <v>190.48231940030996</v>
      </c>
      <c r="G15" s="402">
        <v>100</v>
      </c>
      <c r="H15" s="526">
        <v>190.48231940030996</v>
      </c>
      <c r="I15" s="526">
        <v>235.73680367032549</v>
      </c>
      <c r="J15" s="402">
        <v>100</v>
      </c>
      <c r="K15" s="526">
        <v>235.73680367032549</v>
      </c>
    </row>
    <row r="16" spans="1:11" s="395" customFormat="1">
      <c r="A16" s="410"/>
      <c r="B16" s="401" t="s">
        <v>1301</v>
      </c>
      <c r="C16" s="622">
        <v>12.691759999999999</v>
      </c>
      <c r="D16" s="402">
        <v>100</v>
      </c>
      <c r="E16" s="440">
        <v>12.691759999999999</v>
      </c>
      <c r="F16" s="526">
        <v>79.252848933509981</v>
      </c>
      <c r="G16" s="402">
        <v>100</v>
      </c>
      <c r="H16" s="526">
        <v>79.252848933509981</v>
      </c>
      <c r="I16" s="526">
        <v>83.215491380185483</v>
      </c>
      <c r="J16" s="402">
        <v>100</v>
      </c>
      <c r="K16" s="526">
        <v>83.215491380185483</v>
      </c>
    </row>
    <row r="17" spans="1:11" s="395" customFormat="1">
      <c r="A17" s="410"/>
      <c r="B17" s="401" t="s">
        <v>1297</v>
      </c>
      <c r="C17" s="622">
        <v>64.957719999999995</v>
      </c>
      <c r="D17" s="402">
        <v>100</v>
      </c>
      <c r="E17" s="440">
        <v>64.957719999999995</v>
      </c>
      <c r="F17" s="526">
        <v>15.394881570179999</v>
      </c>
      <c r="G17" s="402">
        <v>100</v>
      </c>
      <c r="H17" s="526">
        <v>15.394881570179999</v>
      </c>
      <c r="I17" s="526">
        <v>16.164625648689</v>
      </c>
      <c r="J17" s="402">
        <v>100</v>
      </c>
      <c r="K17" s="526">
        <v>16.164625648689</v>
      </c>
    </row>
    <row r="18" spans="1:11" s="395" customFormat="1">
      <c r="A18" s="410"/>
      <c r="B18" s="401" t="s">
        <v>1215</v>
      </c>
      <c r="C18" s="622">
        <v>62.687609999999999</v>
      </c>
      <c r="D18" s="402">
        <v>100</v>
      </c>
      <c r="E18" s="440">
        <v>62.687609999999999</v>
      </c>
      <c r="F18" s="526">
        <v>43.570127406539989</v>
      </c>
      <c r="G18" s="402">
        <v>100</v>
      </c>
      <c r="H18" s="526">
        <v>43.570127406539989</v>
      </c>
      <c r="I18" s="526">
        <v>45.748633776866988</v>
      </c>
      <c r="J18" s="402">
        <v>100</v>
      </c>
      <c r="K18" s="526">
        <v>45.748633776866988</v>
      </c>
    </row>
    <row r="19" spans="1:11" s="395" customFormat="1">
      <c r="A19" s="410"/>
      <c r="B19" s="401" t="s">
        <v>1298</v>
      </c>
      <c r="C19" s="622">
        <v>2.50787</v>
      </c>
      <c r="D19" s="402">
        <v>100</v>
      </c>
      <c r="E19" s="440">
        <v>2.50787</v>
      </c>
      <c r="F19" s="526">
        <v>30.345121476599996</v>
      </c>
      <c r="G19" s="402">
        <v>100</v>
      </c>
      <c r="H19" s="526">
        <v>30.345121476599996</v>
      </c>
      <c r="I19" s="526">
        <v>31.862377550429997</v>
      </c>
      <c r="J19" s="402">
        <v>100</v>
      </c>
      <c r="K19" s="526">
        <v>31.862377550429997</v>
      </c>
    </row>
    <row r="20" spans="1:11" s="395" customFormat="1">
      <c r="A20" s="410"/>
      <c r="B20" s="401" t="s">
        <v>1299</v>
      </c>
      <c r="C20" s="622">
        <v>29.297829999999998</v>
      </c>
      <c r="D20" s="402">
        <v>100</v>
      </c>
      <c r="E20" s="440">
        <v>29.297829999999998</v>
      </c>
      <c r="F20" s="526">
        <v>21.919340013479996</v>
      </c>
      <c r="G20" s="402">
        <v>100</v>
      </c>
      <c r="H20" s="526">
        <v>21.919340013479996</v>
      </c>
      <c r="I20" s="526">
        <v>23.015307014153997</v>
      </c>
      <c r="J20" s="402">
        <v>100</v>
      </c>
      <c r="K20" s="526">
        <v>23.015307014153997</v>
      </c>
    </row>
    <row r="21" spans="1:11" s="395" customFormat="1">
      <c r="A21" s="400" t="s">
        <v>1096</v>
      </c>
      <c r="B21" s="401" t="s">
        <v>1097</v>
      </c>
      <c r="C21" s="622">
        <v>29.529229999999995</v>
      </c>
      <c r="D21" s="402">
        <v>100</v>
      </c>
      <c r="E21" s="440">
        <v>29.529229999999995</v>
      </c>
      <c r="F21" s="526">
        <v>32.482152999999997</v>
      </c>
      <c r="G21" s="402">
        <v>100</v>
      </c>
      <c r="H21" s="526">
        <v>32.482152999999997</v>
      </c>
      <c r="I21" s="526">
        <v>35.730368300000002</v>
      </c>
      <c r="J21" s="402">
        <v>100</v>
      </c>
      <c r="K21" s="526">
        <v>35.730368300000002</v>
      </c>
    </row>
    <row r="22" spans="1:11" s="395" customFormat="1">
      <c r="A22" s="400" t="s">
        <v>1098</v>
      </c>
      <c r="B22" s="401" t="s">
        <v>1099</v>
      </c>
      <c r="C22" s="622">
        <v>0</v>
      </c>
      <c r="D22" s="402">
        <v>100</v>
      </c>
      <c r="E22" s="440">
        <v>0</v>
      </c>
      <c r="F22" s="526"/>
      <c r="G22" s="402"/>
      <c r="H22" s="526">
        <v>0</v>
      </c>
      <c r="I22" s="526"/>
      <c r="J22" s="402"/>
      <c r="K22" s="526">
        <v>0</v>
      </c>
    </row>
    <row r="23" spans="1:11" s="395" customFormat="1">
      <c r="A23" s="400" t="s">
        <v>1100</v>
      </c>
      <c r="B23" s="401" t="s">
        <v>834</v>
      </c>
      <c r="C23" s="622">
        <v>18.74579</v>
      </c>
      <c r="D23" s="402">
        <v>100</v>
      </c>
      <c r="E23" s="440">
        <v>18.74579</v>
      </c>
      <c r="F23" s="526">
        <v>5.1432593309999994</v>
      </c>
      <c r="G23" s="402">
        <v>100</v>
      </c>
      <c r="H23" s="526">
        <v>5.1432593309999994</v>
      </c>
      <c r="I23" s="526">
        <v>5.6575852640999997</v>
      </c>
      <c r="J23" s="402">
        <v>100</v>
      </c>
      <c r="K23" s="526">
        <v>5.6575852640999997</v>
      </c>
    </row>
    <row r="24" spans="1:11" s="395" customFormat="1">
      <c r="A24" s="410" t="s">
        <v>1302</v>
      </c>
      <c r="B24" s="401" t="s">
        <v>1300</v>
      </c>
      <c r="C24" s="622">
        <v>697.02258687236929</v>
      </c>
      <c r="D24" s="402">
        <v>100</v>
      </c>
      <c r="E24" s="440">
        <v>697.02258687236929</v>
      </c>
      <c r="F24" s="526">
        <v>700.55381423565018</v>
      </c>
      <c r="G24" s="402">
        <v>100</v>
      </c>
      <c r="H24" s="526">
        <v>700.55381423565018</v>
      </c>
      <c r="I24" s="526">
        <v>770.60919565921529</v>
      </c>
      <c r="J24" s="402">
        <v>100</v>
      </c>
      <c r="K24" s="526">
        <v>770.60919565921529</v>
      </c>
    </row>
    <row r="25" spans="1:11" s="409" customFormat="1">
      <c r="A25" s="411">
        <v>4</v>
      </c>
      <c r="B25" s="407" t="s">
        <v>449</v>
      </c>
      <c r="C25" s="624">
        <v>2837.184983032369</v>
      </c>
      <c r="D25" s="402">
        <v>100</v>
      </c>
      <c r="E25" s="465">
        <v>2837.184983032369</v>
      </c>
      <c r="F25" s="465">
        <v>2408.3519890561579</v>
      </c>
      <c r="G25" s="402">
        <v>100</v>
      </c>
      <c r="H25" s="465">
        <v>2411.2973226100298</v>
      </c>
      <c r="I25" s="465">
        <v>2576.9146261796604</v>
      </c>
      <c r="J25" s="402">
        <v>100</v>
      </c>
      <c r="K25" s="526">
        <v>2576.9146261796604</v>
      </c>
    </row>
    <row r="26" spans="1:11" s="409" customFormat="1">
      <c r="A26" s="412"/>
      <c r="B26" s="413"/>
      <c r="C26" s="414"/>
      <c r="D26" s="414"/>
      <c r="E26" s="414"/>
      <c r="F26" s="414"/>
      <c r="G26" s="414"/>
      <c r="H26" s="414"/>
      <c r="I26" s="625"/>
    </row>
    <row r="27" spans="1:11" s="395" customFormat="1" ht="27.75" customHeight="1">
      <c r="A27" s="1112" t="s">
        <v>450</v>
      </c>
      <c r="B27" s="1112"/>
      <c r="C27" s="1112"/>
      <c r="D27" s="1112"/>
      <c r="E27" s="1112"/>
      <c r="F27" s="1112"/>
      <c r="G27" s="1112"/>
      <c r="H27" s="1112"/>
    </row>
    <row r="28" spans="1:11" s="395" customFormat="1" ht="100.5" customHeight="1">
      <c r="A28" s="415"/>
      <c r="B28" s="416" t="s">
        <v>457</v>
      </c>
      <c r="C28" s="417" t="s">
        <v>807</v>
      </c>
      <c r="D28" s="418" t="s">
        <v>451</v>
      </c>
      <c r="E28" s="417" t="s">
        <v>808</v>
      </c>
      <c r="F28" s="418" t="s">
        <v>451</v>
      </c>
      <c r="G28" s="417" t="s">
        <v>809</v>
      </c>
      <c r="H28" s="397" t="s">
        <v>451</v>
      </c>
      <c r="I28" s="419"/>
      <c r="J28" s="419"/>
    </row>
    <row r="29" spans="1:11" s="395" customFormat="1" ht="96" customHeight="1">
      <c r="A29" s="415" t="s">
        <v>452</v>
      </c>
      <c r="B29" s="420" t="s">
        <v>455</v>
      </c>
      <c r="C29" s="421">
        <v>1</v>
      </c>
      <c r="D29" s="421">
        <v>100</v>
      </c>
      <c r="E29" s="421">
        <v>1</v>
      </c>
      <c r="F29" s="421">
        <v>100</v>
      </c>
      <c r="G29" s="422">
        <v>1</v>
      </c>
      <c r="H29" s="423">
        <v>100</v>
      </c>
    </row>
    <row r="30" spans="1:11" s="395" customFormat="1" ht="39.75" customHeight="1">
      <c r="A30" s="415" t="s">
        <v>453</v>
      </c>
      <c r="B30" s="420" t="s">
        <v>456</v>
      </c>
      <c r="C30" s="421"/>
      <c r="D30" s="421">
        <v>0</v>
      </c>
      <c r="E30" s="421"/>
      <c r="F30" s="421">
        <v>0</v>
      </c>
      <c r="G30" s="422"/>
      <c r="H30" s="421">
        <v>0</v>
      </c>
    </row>
    <row r="31" spans="1:11" s="395" customFormat="1" ht="12.75" customHeight="1">
      <c r="A31" s="415"/>
      <c r="B31" s="416"/>
      <c r="C31" s="421"/>
      <c r="D31" s="421"/>
      <c r="E31" s="421"/>
      <c r="F31" s="421"/>
      <c r="G31" s="422"/>
      <c r="H31" s="421"/>
    </row>
    <row r="32" spans="1:11" s="409" customFormat="1" ht="16.5" customHeight="1">
      <c r="A32" s="424"/>
      <c r="B32" s="425" t="s">
        <v>299</v>
      </c>
      <c r="C32" s="426">
        <v>1</v>
      </c>
      <c r="D32" s="426">
        <v>100</v>
      </c>
      <c r="E32" s="426">
        <v>1</v>
      </c>
      <c r="F32" s="426">
        <v>100</v>
      </c>
      <c r="G32" s="426">
        <v>1</v>
      </c>
      <c r="H32" s="426">
        <v>100</v>
      </c>
    </row>
    <row r="34" spans="2:4">
      <c r="B34" s="427" t="s">
        <v>1103</v>
      </c>
      <c r="D34" s="393" t="s">
        <v>1390</v>
      </c>
    </row>
  </sheetData>
  <protectedRanges>
    <protectedRange sqref="C13:C24 B22:B24 F13:F24 I13:I24" name="p_d"/>
    <protectedRange sqref="B21" name="p_d_1"/>
  </protectedRanges>
  <mergeCells count="7">
    <mergeCell ref="C5:E5"/>
    <mergeCell ref="A27:H27"/>
    <mergeCell ref="A3:K3"/>
    <mergeCell ref="A5:A6"/>
    <mergeCell ref="B5:B6"/>
    <mergeCell ref="F5:H5"/>
    <mergeCell ref="I5:K5"/>
  </mergeCells>
  <hyperlinks>
    <hyperlink ref="A2" location="'Список листов'!A1" display="Список листов"/>
  </hyperlink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61"/>
  <sheetViews>
    <sheetView view="pageBreakPreview" zoomScale="70" zoomScaleSheetLayoutView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RowHeight="20.25"/>
  <cols>
    <col min="1" max="1" width="7" style="428" customWidth="1"/>
    <col min="2" max="2" width="69.140625" style="428" customWidth="1"/>
    <col min="3" max="3" width="26.5703125" style="428" customWidth="1"/>
    <col min="4" max="4" width="19.42578125" style="428" customWidth="1"/>
    <col min="5" max="6" width="22.42578125" style="428" customWidth="1"/>
    <col min="7" max="7" width="19.5703125" style="428" customWidth="1"/>
    <col min="8" max="8" width="21.7109375" style="428" customWidth="1"/>
    <col min="9" max="9" width="15" style="428" customWidth="1"/>
    <col min="10" max="10" width="19.28515625" style="428" customWidth="1"/>
    <col min="11" max="11" width="17.140625" style="428" customWidth="1"/>
    <col min="12" max="16384" width="9.140625" style="428"/>
  </cols>
  <sheetData>
    <row r="1" spans="1:11">
      <c r="K1" s="429" t="s">
        <v>492</v>
      </c>
    </row>
    <row r="3" spans="1:11" ht="20.25" customHeight="1">
      <c r="A3" s="1118" t="s">
        <v>1405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</row>
    <row r="5" spans="1:11" s="430" customFormat="1">
      <c r="A5" s="1114" t="s">
        <v>141</v>
      </c>
      <c r="B5" s="1116" t="s">
        <v>439</v>
      </c>
      <c r="C5" s="1119" t="s">
        <v>1383</v>
      </c>
      <c r="D5" s="1119"/>
      <c r="E5" s="1119"/>
      <c r="F5" s="1111" t="s">
        <v>1384</v>
      </c>
      <c r="G5" s="1111"/>
      <c r="H5" s="1111"/>
      <c r="I5" s="1111" t="s">
        <v>1336</v>
      </c>
      <c r="J5" s="1111"/>
      <c r="K5" s="1111"/>
    </row>
    <row r="6" spans="1:11" s="430" customFormat="1" ht="122.25" customHeight="1">
      <c r="A6" s="1115"/>
      <c r="B6" s="1116"/>
      <c r="C6" s="626" t="s">
        <v>440</v>
      </c>
      <c r="D6" s="627" t="s">
        <v>441</v>
      </c>
      <c r="E6" s="627" t="s">
        <v>442</v>
      </c>
      <c r="F6" s="396" t="s">
        <v>440</v>
      </c>
      <c r="G6" s="397" t="s">
        <v>441</v>
      </c>
      <c r="H6" s="397" t="s">
        <v>442</v>
      </c>
      <c r="I6" s="396" t="s">
        <v>440</v>
      </c>
      <c r="J6" s="397" t="s">
        <v>441</v>
      </c>
      <c r="K6" s="397" t="s">
        <v>442</v>
      </c>
    </row>
    <row r="7" spans="1:11" s="430" customFormat="1">
      <c r="A7" s="398">
        <v>1</v>
      </c>
      <c r="B7" s="399">
        <v>2</v>
      </c>
      <c r="C7" s="628" t="s">
        <v>23</v>
      </c>
      <c r="D7" s="628" t="s">
        <v>26</v>
      </c>
      <c r="E7" s="628" t="s">
        <v>87</v>
      </c>
      <c r="F7" s="398">
        <v>6</v>
      </c>
      <c r="G7" s="398">
        <v>7</v>
      </c>
      <c r="H7" s="398">
        <v>8</v>
      </c>
      <c r="I7" s="398">
        <v>9</v>
      </c>
      <c r="J7" s="398">
        <v>10</v>
      </c>
      <c r="K7" s="398">
        <v>11</v>
      </c>
    </row>
    <row r="8" spans="1:11" s="430" customFormat="1" ht="40.5">
      <c r="A8" s="400">
        <v>1</v>
      </c>
      <c r="B8" s="416" t="s">
        <v>459</v>
      </c>
      <c r="C8" s="629">
        <v>10609.621949999999</v>
      </c>
      <c r="D8" s="630">
        <v>0.40050000000000002</v>
      </c>
      <c r="E8" s="631">
        <v>4249.153590975</v>
      </c>
      <c r="F8" s="632">
        <v>10265.280000000001</v>
      </c>
      <c r="G8" s="579">
        <v>0.85</v>
      </c>
      <c r="H8" s="632">
        <v>8725.4880000000012</v>
      </c>
      <c r="I8" s="431">
        <v>10675.891200000002</v>
      </c>
      <c r="J8" s="579">
        <v>0.85</v>
      </c>
      <c r="K8" s="431">
        <v>9074.507520000001</v>
      </c>
    </row>
    <row r="9" spans="1:11" s="430" customFormat="1">
      <c r="A9" s="400">
        <v>2</v>
      </c>
      <c r="B9" s="401" t="s">
        <v>362</v>
      </c>
      <c r="C9" s="403">
        <v>2451.42994</v>
      </c>
      <c r="D9" s="630">
        <v>0.40050000000000002</v>
      </c>
      <c r="E9" s="631">
        <v>981.79769097000008</v>
      </c>
      <c r="F9" s="403">
        <v>3100.11456</v>
      </c>
      <c r="G9" s="657">
        <v>0.85</v>
      </c>
      <c r="H9" s="632">
        <v>2635.0973759999997</v>
      </c>
      <c r="I9" s="403">
        <v>3224.1191424000003</v>
      </c>
      <c r="J9" s="579">
        <v>0.85</v>
      </c>
      <c r="K9" s="403">
        <v>2740.5012710400001</v>
      </c>
    </row>
    <row r="10" spans="1:11" s="434" customFormat="1">
      <c r="A10" s="404"/>
      <c r="B10" s="404" t="s">
        <v>444</v>
      </c>
      <c r="C10" s="633">
        <v>18</v>
      </c>
      <c r="D10" s="630">
        <v>0.40050000000000002</v>
      </c>
      <c r="E10" s="631">
        <v>7.2090000000000005</v>
      </c>
      <c r="F10" s="433">
        <v>17.5</v>
      </c>
      <c r="G10" s="581">
        <v>0.85</v>
      </c>
      <c r="H10" s="632">
        <v>14.875</v>
      </c>
      <c r="I10" s="433">
        <v>17.5</v>
      </c>
      <c r="J10" s="579"/>
      <c r="K10" s="433">
        <v>9</v>
      </c>
    </row>
    <row r="11" spans="1:11" s="434" customFormat="1">
      <c r="A11" s="404"/>
      <c r="B11" s="404" t="s">
        <v>784</v>
      </c>
      <c r="C11" s="634">
        <v>49118.62013888888</v>
      </c>
      <c r="D11" s="630"/>
      <c r="E11" s="635"/>
      <c r="F11" s="636">
        <v>48.882285714285722</v>
      </c>
      <c r="G11" s="637"/>
      <c r="H11" s="632">
        <v>48.882285714285722</v>
      </c>
      <c r="I11" s="636">
        <v>50.838000000000001</v>
      </c>
      <c r="J11" s="579"/>
      <c r="K11" s="435">
        <v>84023.217777777783</v>
      </c>
    </row>
    <row r="12" spans="1:11" s="437" customFormat="1">
      <c r="A12" s="406">
        <v>3</v>
      </c>
      <c r="B12" s="407" t="s">
        <v>445</v>
      </c>
      <c r="C12" s="638">
        <v>4210.8366899999992</v>
      </c>
      <c r="D12" s="639">
        <v>0.40050000000000002</v>
      </c>
      <c r="E12" s="666">
        <v>1686.440094345</v>
      </c>
      <c r="F12" s="408">
        <v>2485.9499999999998</v>
      </c>
      <c r="G12" s="640">
        <v>0.85</v>
      </c>
      <c r="H12" s="465">
        <v>2112.8575000000001</v>
      </c>
      <c r="I12" s="408">
        <v>2575.1601000000001</v>
      </c>
      <c r="J12" s="579">
        <v>0.85</v>
      </c>
      <c r="K12" s="408">
        <v>2188.8860850000001</v>
      </c>
    </row>
    <row r="13" spans="1:11" s="430" customFormat="1">
      <c r="A13" s="438" t="s">
        <v>24</v>
      </c>
      <c r="B13" s="401" t="s">
        <v>1228</v>
      </c>
      <c r="C13" s="641">
        <v>139.96644000000001</v>
      </c>
      <c r="D13" s="630">
        <v>0.40050000000000002</v>
      </c>
      <c r="E13" s="642">
        <v>56.056559220000004</v>
      </c>
      <c r="F13" s="439">
        <v>133.93</v>
      </c>
      <c r="G13" s="580">
        <v>0.85</v>
      </c>
      <c r="H13" s="661">
        <v>113.84050000000001</v>
      </c>
      <c r="I13" s="659">
        <v>139.28720000000001</v>
      </c>
      <c r="J13" s="579">
        <v>0.85</v>
      </c>
      <c r="K13" s="659">
        <v>118.39412</v>
      </c>
    </row>
    <row r="14" spans="1:11" s="430" customFormat="1">
      <c r="A14" s="438" t="s">
        <v>275</v>
      </c>
      <c r="B14" s="401" t="s">
        <v>1148</v>
      </c>
      <c r="C14" s="641">
        <v>92.907839999999993</v>
      </c>
      <c r="D14" s="630">
        <v>0.40050000000000002</v>
      </c>
      <c r="E14" s="642">
        <v>37.209589919999999</v>
      </c>
      <c r="F14" s="439">
        <v>66.349999999999994</v>
      </c>
      <c r="G14" s="580">
        <v>0.85</v>
      </c>
      <c r="H14" s="661">
        <v>56.397499999999994</v>
      </c>
      <c r="I14" s="659">
        <v>69.003999999999991</v>
      </c>
      <c r="J14" s="579">
        <v>0.85</v>
      </c>
      <c r="K14" s="659">
        <v>58.653399999999991</v>
      </c>
    </row>
    <row r="15" spans="1:11" s="430" customFormat="1">
      <c r="A15" s="438" t="s">
        <v>276</v>
      </c>
      <c r="B15" s="401" t="s">
        <v>1229</v>
      </c>
      <c r="C15" s="641">
        <v>136.15593000000001</v>
      </c>
      <c r="D15" s="630">
        <v>0.40050000000000002</v>
      </c>
      <c r="E15" s="642">
        <v>54.53044996500001</v>
      </c>
      <c r="F15" s="439">
        <v>108.45</v>
      </c>
      <c r="G15" s="580">
        <v>0.85</v>
      </c>
      <c r="H15" s="661">
        <v>92.182500000000005</v>
      </c>
      <c r="I15" s="659">
        <v>113.8725</v>
      </c>
      <c r="J15" s="579">
        <v>0.85</v>
      </c>
      <c r="K15" s="659">
        <v>96.791624999999996</v>
      </c>
    </row>
    <row r="16" spans="1:11" s="430" customFormat="1">
      <c r="A16" s="438" t="s">
        <v>277</v>
      </c>
      <c r="B16" s="401" t="s">
        <v>1230</v>
      </c>
      <c r="C16" s="641">
        <v>14.6</v>
      </c>
      <c r="D16" s="630">
        <v>0.40050000000000002</v>
      </c>
      <c r="E16" s="642">
        <v>5.8473000000000006</v>
      </c>
      <c r="F16" s="439">
        <v>5.25</v>
      </c>
      <c r="G16" s="580">
        <v>0.85</v>
      </c>
      <c r="H16" s="661">
        <v>4.4625000000000004</v>
      </c>
      <c r="I16" s="659">
        <v>5.5125000000000002</v>
      </c>
      <c r="J16" s="579">
        <v>0.85</v>
      </c>
      <c r="K16" s="659">
        <v>4.6856249999999999</v>
      </c>
    </row>
    <row r="17" spans="1:11" s="430" customFormat="1">
      <c r="A17" s="438" t="s">
        <v>460</v>
      </c>
      <c r="B17" s="401" t="s">
        <v>1404</v>
      </c>
      <c r="C17" s="641">
        <v>81.355930000000001</v>
      </c>
      <c r="D17" s="630">
        <v>0.40050000000000002</v>
      </c>
      <c r="E17" s="642">
        <v>32.583049965000001</v>
      </c>
      <c r="F17" s="439" t="s">
        <v>1428</v>
      </c>
      <c r="G17" s="580">
        <v>0.85</v>
      </c>
      <c r="H17" s="661"/>
      <c r="I17" s="659"/>
      <c r="J17" s="579"/>
      <c r="K17" s="659"/>
    </row>
    <row r="18" spans="1:11" s="430" customFormat="1">
      <c r="A18" s="438" t="s">
        <v>461</v>
      </c>
      <c r="B18" s="401" t="s">
        <v>464</v>
      </c>
      <c r="C18" s="641">
        <v>181.72033999999999</v>
      </c>
      <c r="D18" s="630">
        <v>0.40050000000000002</v>
      </c>
      <c r="E18" s="642">
        <v>72.778996169999999</v>
      </c>
      <c r="F18" s="439">
        <v>168.36</v>
      </c>
      <c r="G18" s="580">
        <v>0.85</v>
      </c>
      <c r="H18" s="661">
        <v>143.10599999999999</v>
      </c>
      <c r="I18" s="659">
        <v>176.77800000000002</v>
      </c>
      <c r="J18" s="579">
        <v>0.85</v>
      </c>
      <c r="K18" s="659">
        <v>150.26130000000001</v>
      </c>
    </row>
    <row r="19" spans="1:11" s="430" customFormat="1">
      <c r="A19" s="438" t="s">
        <v>462</v>
      </c>
      <c r="B19" s="401" t="s">
        <v>1157</v>
      </c>
      <c r="C19" s="641">
        <v>441.29818</v>
      </c>
      <c r="D19" s="630">
        <v>0.40050000000000002</v>
      </c>
      <c r="E19" s="642">
        <v>176.73992109000002</v>
      </c>
      <c r="F19" s="439">
        <v>327.02999999999997</v>
      </c>
      <c r="G19" s="580">
        <v>0.85</v>
      </c>
      <c r="H19" s="661">
        <v>277.97550000000001</v>
      </c>
      <c r="I19" s="659">
        <v>343.38149999999996</v>
      </c>
      <c r="J19" s="579">
        <v>0.85</v>
      </c>
      <c r="K19" s="659">
        <v>291.87427499999995</v>
      </c>
    </row>
    <row r="20" spans="1:11" s="430" customFormat="1">
      <c r="A20" s="438" t="s">
        <v>463</v>
      </c>
      <c r="B20" s="401" t="s">
        <v>1406</v>
      </c>
      <c r="C20" s="641">
        <v>332.50846999999999</v>
      </c>
      <c r="D20" s="630">
        <v>0.40050000000000002</v>
      </c>
      <c r="E20" s="642">
        <v>133.169642235</v>
      </c>
      <c r="F20" s="439" t="s">
        <v>1428</v>
      </c>
      <c r="G20" s="580">
        <v>0.85</v>
      </c>
      <c r="H20" s="661"/>
      <c r="I20" s="659"/>
      <c r="J20" s="579">
        <v>0.85</v>
      </c>
      <c r="K20" s="659">
        <v>0</v>
      </c>
    </row>
    <row r="21" spans="1:11" s="430" customFormat="1">
      <c r="A21" s="438" t="s">
        <v>465</v>
      </c>
      <c r="B21" s="401" t="s">
        <v>1231</v>
      </c>
      <c r="C21" s="641">
        <v>4.84</v>
      </c>
      <c r="D21" s="630">
        <v>0.40050000000000002</v>
      </c>
      <c r="E21" s="642">
        <v>1.93842</v>
      </c>
      <c r="F21" s="439"/>
      <c r="G21" s="580">
        <v>0.85</v>
      </c>
      <c r="H21" s="661">
        <v>0</v>
      </c>
      <c r="I21" s="659"/>
      <c r="J21" s="579">
        <v>0.85</v>
      </c>
      <c r="K21" s="659">
        <v>0</v>
      </c>
    </row>
    <row r="22" spans="1:11" s="430" customFormat="1">
      <c r="A22" s="438" t="s">
        <v>1158</v>
      </c>
      <c r="B22" s="401" t="s">
        <v>1212</v>
      </c>
      <c r="C22" s="641">
        <v>117.11518</v>
      </c>
      <c r="D22" s="630">
        <v>0.40050000000000002</v>
      </c>
      <c r="E22" s="642">
        <v>46.904629589999999</v>
      </c>
      <c r="F22" s="439">
        <v>124.61</v>
      </c>
      <c r="G22" s="580">
        <v>0.85</v>
      </c>
      <c r="H22" s="661">
        <v>105.91850000000001</v>
      </c>
      <c r="I22" s="659">
        <v>130.84049999999999</v>
      </c>
      <c r="J22" s="579">
        <v>0.85</v>
      </c>
      <c r="K22" s="659">
        <v>111.21442499999999</v>
      </c>
    </row>
    <row r="23" spans="1:11" s="430" customFormat="1">
      <c r="A23" s="438" t="s">
        <v>1159</v>
      </c>
      <c r="B23" s="401" t="s">
        <v>1217</v>
      </c>
      <c r="C23" s="641">
        <v>83.503460000000004</v>
      </c>
      <c r="D23" s="630">
        <v>0.40050000000000002</v>
      </c>
      <c r="E23" s="642">
        <v>33.443135730000002</v>
      </c>
      <c r="F23" s="439">
        <v>108.06</v>
      </c>
      <c r="G23" s="580">
        <v>0.85</v>
      </c>
      <c r="H23" s="661">
        <v>91.850999999999999</v>
      </c>
      <c r="I23" s="659">
        <v>112.3824</v>
      </c>
      <c r="J23" s="579">
        <v>0.85</v>
      </c>
      <c r="K23" s="659">
        <v>95.525040000000004</v>
      </c>
    </row>
    <row r="24" spans="1:11" s="430" customFormat="1">
      <c r="A24" s="438" t="s">
        <v>1160</v>
      </c>
      <c r="B24" s="401" t="s">
        <v>1216</v>
      </c>
      <c r="C24" s="641">
        <v>14.84836</v>
      </c>
      <c r="D24" s="630">
        <v>0.40050000000000002</v>
      </c>
      <c r="E24" s="642">
        <v>5.9467681800000003</v>
      </c>
      <c r="F24" s="439">
        <v>18.95</v>
      </c>
      <c r="G24" s="580">
        <v>0.85</v>
      </c>
      <c r="H24" s="661">
        <v>16.107500000000002</v>
      </c>
      <c r="I24" s="659">
        <v>19.897500000000001</v>
      </c>
      <c r="J24" s="579">
        <v>0.85</v>
      </c>
      <c r="K24" s="659">
        <v>16.912875</v>
      </c>
    </row>
    <row r="25" spans="1:11" s="430" customFormat="1">
      <c r="A25" s="438" t="s">
        <v>1161</v>
      </c>
      <c r="B25" s="401" t="s">
        <v>1214</v>
      </c>
      <c r="C25" s="641">
        <v>38.549999999999997</v>
      </c>
      <c r="D25" s="630">
        <v>0.40050000000000002</v>
      </c>
      <c r="E25" s="642">
        <v>15.439275</v>
      </c>
      <c r="F25" s="439">
        <v>38.71</v>
      </c>
      <c r="G25" s="580">
        <v>0.85</v>
      </c>
      <c r="H25" s="661">
        <v>32.903500000000001</v>
      </c>
      <c r="I25" s="659">
        <v>40.645500000000006</v>
      </c>
      <c r="J25" s="579">
        <v>0.85</v>
      </c>
      <c r="K25" s="659">
        <v>34.548675000000003</v>
      </c>
    </row>
    <row r="26" spans="1:11" s="430" customFormat="1">
      <c r="A26" s="438" t="s">
        <v>1162</v>
      </c>
      <c r="B26" s="401" t="s">
        <v>1215</v>
      </c>
      <c r="C26" s="641">
        <v>35.4</v>
      </c>
      <c r="D26" s="630">
        <v>0.40050000000000002</v>
      </c>
      <c r="E26" s="642">
        <v>14.1777</v>
      </c>
      <c r="F26" s="439">
        <v>30.48</v>
      </c>
      <c r="G26" s="580">
        <v>0.85</v>
      </c>
      <c r="H26" s="661">
        <v>25.908000000000001</v>
      </c>
      <c r="I26" s="659"/>
      <c r="J26" s="579">
        <v>0.85</v>
      </c>
      <c r="K26" s="659">
        <v>0</v>
      </c>
    </row>
    <row r="27" spans="1:11" s="430" customFormat="1">
      <c r="A27" s="438" t="s">
        <v>1163</v>
      </c>
      <c r="B27" s="401" t="s">
        <v>1407</v>
      </c>
      <c r="C27" s="641">
        <v>84.16807</v>
      </c>
      <c r="D27" s="630">
        <v>0.40050000000000002</v>
      </c>
      <c r="E27" s="642">
        <v>33.709312035000004</v>
      </c>
      <c r="F27" s="439"/>
      <c r="G27" s="580">
        <v>0.85</v>
      </c>
      <c r="H27" s="661">
        <v>0</v>
      </c>
      <c r="I27" s="659"/>
      <c r="J27" s="579">
        <v>0.85</v>
      </c>
      <c r="K27" s="659">
        <v>0</v>
      </c>
    </row>
    <row r="28" spans="1:11" s="430" customFormat="1">
      <c r="A28" s="438" t="s">
        <v>1164</v>
      </c>
      <c r="B28" s="401" t="s">
        <v>1232</v>
      </c>
      <c r="C28" s="641">
        <v>91.424790000000002</v>
      </c>
      <c r="D28" s="630">
        <v>0.40050000000000002</v>
      </c>
      <c r="E28" s="642">
        <v>36.615628395000002</v>
      </c>
      <c r="F28" s="439">
        <v>128.44999999999999</v>
      </c>
      <c r="G28" s="580">
        <v>0.85</v>
      </c>
      <c r="H28" s="661">
        <v>109.18249999999998</v>
      </c>
      <c r="I28" s="659">
        <v>134.8725</v>
      </c>
      <c r="J28" s="579">
        <v>0.85</v>
      </c>
      <c r="K28" s="659">
        <v>114.641625</v>
      </c>
    </row>
    <row r="29" spans="1:11" s="430" customFormat="1">
      <c r="A29" s="438" t="s">
        <v>1165</v>
      </c>
      <c r="B29" s="401" t="s">
        <v>1219</v>
      </c>
      <c r="C29" s="641">
        <v>145.28399999999999</v>
      </c>
      <c r="D29" s="630">
        <v>0.40050000000000002</v>
      </c>
      <c r="E29" s="642">
        <v>58.186242</v>
      </c>
      <c r="F29" s="439">
        <v>231.93</v>
      </c>
      <c r="G29" s="580">
        <v>0.85</v>
      </c>
      <c r="H29" s="661">
        <v>197.1405</v>
      </c>
      <c r="I29" s="659">
        <v>243.52650000000003</v>
      </c>
      <c r="J29" s="579">
        <v>0.85</v>
      </c>
      <c r="K29" s="659">
        <v>206.99752500000002</v>
      </c>
    </row>
    <row r="30" spans="1:11" s="430" customFormat="1">
      <c r="A30" s="438" t="s">
        <v>1166</v>
      </c>
      <c r="B30" s="401" t="s">
        <v>1220</v>
      </c>
      <c r="C30" s="641">
        <v>1384.53891</v>
      </c>
      <c r="D30" s="630">
        <v>0.40050000000000002</v>
      </c>
      <c r="E30" s="642">
        <v>554.50783345500008</v>
      </c>
      <c r="F30" s="439"/>
      <c r="G30" s="580">
        <v>0.85</v>
      </c>
      <c r="H30" s="661">
        <v>0</v>
      </c>
      <c r="I30" s="659"/>
      <c r="J30" s="579">
        <v>0.85</v>
      </c>
      <c r="K30" s="659">
        <v>0</v>
      </c>
    </row>
    <row r="31" spans="1:11" s="430" customFormat="1">
      <c r="A31" s="438" t="s">
        <v>1167</v>
      </c>
      <c r="B31" s="401" t="s">
        <v>1218</v>
      </c>
      <c r="C31" s="641">
        <v>22.341760000000001</v>
      </c>
      <c r="D31" s="630">
        <v>0.40050000000000002</v>
      </c>
      <c r="E31" s="642">
        <v>8.9478748800000005</v>
      </c>
      <c r="F31" s="439"/>
      <c r="G31" s="580">
        <v>0.85</v>
      </c>
      <c r="H31" s="661">
        <v>0</v>
      </c>
      <c r="I31" s="659"/>
      <c r="J31" s="579">
        <v>0.85</v>
      </c>
      <c r="K31" s="659">
        <v>0</v>
      </c>
    </row>
    <row r="32" spans="1:11" s="430" customFormat="1">
      <c r="A32" s="438" t="s">
        <v>1168</v>
      </c>
      <c r="B32" s="401" t="s">
        <v>1233</v>
      </c>
      <c r="C32" s="641">
        <v>412.64573000000001</v>
      </c>
      <c r="D32" s="630">
        <v>0.40050000000000002</v>
      </c>
      <c r="E32" s="642">
        <v>165.26461486500003</v>
      </c>
      <c r="F32" s="439">
        <v>518.48</v>
      </c>
      <c r="G32" s="580">
        <v>0.85</v>
      </c>
      <c r="H32" s="661">
        <v>440.70800000000003</v>
      </c>
      <c r="I32" s="659">
        <v>544.404</v>
      </c>
      <c r="J32" s="579">
        <v>0.85</v>
      </c>
      <c r="K32" s="659">
        <v>462.74340000000001</v>
      </c>
    </row>
    <row r="33" spans="1:11" s="430" customFormat="1">
      <c r="A33" s="438" t="s">
        <v>1169</v>
      </c>
      <c r="B33" s="401" t="s">
        <v>829</v>
      </c>
      <c r="C33" s="641">
        <v>59.230170000000001</v>
      </c>
      <c r="D33" s="630">
        <v>0.40050000000000002</v>
      </c>
      <c r="E33" s="642">
        <v>23.721683085000002</v>
      </c>
      <c r="F33" s="439">
        <v>87.98</v>
      </c>
      <c r="G33" s="580">
        <v>0.85</v>
      </c>
      <c r="H33" s="661">
        <v>74.582999999999998</v>
      </c>
      <c r="I33" s="659">
        <v>92.379000000000005</v>
      </c>
      <c r="J33" s="579">
        <v>0.85</v>
      </c>
      <c r="K33" s="659">
        <v>78.522149999999996</v>
      </c>
    </row>
    <row r="34" spans="1:11" s="430" customFormat="1">
      <c r="A34" s="438" t="s">
        <v>1408</v>
      </c>
      <c r="B34" s="401" t="s">
        <v>834</v>
      </c>
      <c r="C34" s="641">
        <v>293.23777999999999</v>
      </c>
      <c r="D34" s="630">
        <v>0.40050000000000002</v>
      </c>
      <c r="E34" s="642">
        <v>117.44173089</v>
      </c>
      <c r="F34" s="439">
        <v>337.76</v>
      </c>
      <c r="G34" s="580">
        <v>0.85</v>
      </c>
      <c r="H34" s="661">
        <v>287.096</v>
      </c>
      <c r="I34" s="659">
        <v>354.64800000000002</v>
      </c>
      <c r="J34" s="579">
        <v>0.85</v>
      </c>
      <c r="K34" s="659">
        <v>301.45080000000002</v>
      </c>
    </row>
    <row r="35" spans="1:11" s="430" customFormat="1">
      <c r="A35" s="438" t="s">
        <v>1409</v>
      </c>
      <c r="B35" s="401" t="s">
        <v>1213</v>
      </c>
      <c r="C35" s="641">
        <v>3.1953499999999999</v>
      </c>
      <c r="D35" s="630">
        <v>0.40050000000000002</v>
      </c>
      <c r="E35" s="642">
        <v>1.279737675</v>
      </c>
      <c r="F35" s="439">
        <v>51.17</v>
      </c>
      <c r="G35" s="580">
        <v>0.85</v>
      </c>
      <c r="H35" s="661">
        <v>43.494499999999995</v>
      </c>
      <c r="I35" s="659">
        <v>53.728500000000004</v>
      </c>
      <c r="J35" s="579">
        <v>0.85</v>
      </c>
      <c r="K35" s="659">
        <v>45.669225000000004</v>
      </c>
    </row>
    <row r="36" spans="1:11" s="430" customFormat="1">
      <c r="A36" s="411"/>
      <c r="B36" s="407" t="s">
        <v>466</v>
      </c>
      <c r="C36" s="643">
        <v>17271.888579999999</v>
      </c>
      <c r="D36" s="432">
        <v>0.40050000000000002</v>
      </c>
      <c r="E36" s="644">
        <v>6917.3913762900002</v>
      </c>
      <c r="F36" s="408">
        <v>15851.344560000001</v>
      </c>
      <c r="G36" s="580">
        <v>0.85</v>
      </c>
      <c r="H36" s="660">
        <v>13473.442876000001</v>
      </c>
      <c r="I36" s="408">
        <v>16475.170442400002</v>
      </c>
      <c r="J36" s="579">
        <v>0.85</v>
      </c>
      <c r="K36" s="645">
        <v>14003.894876040002</v>
      </c>
    </row>
    <row r="38" spans="1:11" s="430" customFormat="1" ht="27.75" customHeight="1">
      <c r="A38" s="1112" t="s">
        <v>467</v>
      </c>
      <c r="B38" s="1112"/>
      <c r="C38" s="1112"/>
      <c r="D38" s="1112"/>
      <c r="E38" s="1112"/>
      <c r="F38" s="1112"/>
      <c r="G38" s="1112"/>
      <c r="H38" s="1112"/>
    </row>
    <row r="39" spans="1:11" s="430" customFormat="1" ht="83.25" customHeight="1">
      <c r="A39" s="614"/>
      <c r="B39" s="441" t="s">
        <v>1170</v>
      </c>
      <c r="C39" s="417" t="s">
        <v>1410</v>
      </c>
      <c r="D39" s="418" t="s">
        <v>451</v>
      </c>
      <c r="E39" s="417" t="s">
        <v>1411</v>
      </c>
      <c r="F39" s="418" t="s">
        <v>451</v>
      </c>
      <c r="G39" s="417" t="s">
        <v>1412</v>
      </c>
      <c r="H39" s="397" t="s">
        <v>451</v>
      </c>
      <c r="I39" s="442"/>
      <c r="J39" s="658"/>
    </row>
    <row r="40" spans="1:11" s="430" customFormat="1" ht="56.25" customHeight="1">
      <c r="A40" s="614" t="s">
        <v>452</v>
      </c>
      <c r="B40" s="646" t="s">
        <v>1413</v>
      </c>
      <c r="C40" s="447">
        <v>188983.16683999999</v>
      </c>
      <c r="D40" s="436">
        <v>0.9970500000000001</v>
      </c>
      <c r="E40" s="443">
        <v>191149.62</v>
      </c>
      <c r="F40" s="443">
        <v>100</v>
      </c>
      <c r="G40" s="445"/>
      <c r="H40" s="446">
        <v>100</v>
      </c>
    </row>
    <row r="41" spans="1:11" s="430" customFormat="1" ht="58.5" customHeight="1">
      <c r="A41" s="614" t="s">
        <v>453</v>
      </c>
      <c r="B41" s="420" t="s">
        <v>1414</v>
      </c>
      <c r="C41" s="443">
        <v>109286.30402</v>
      </c>
      <c r="D41" s="444">
        <v>0.57830000000000004</v>
      </c>
      <c r="E41" s="443">
        <v>116104.51</v>
      </c>
      <c r="F41" s="443">
        <v>13.88</v>
      </c>
      <c r="G41" s="445"/>
      <c r="H41" s="443">
        <v>13.88</v>
      </c>
    </row>
    <row r="42" spans="1:11" s="430" customFormat="1" ht="39" customHeight="1">
      <c r="A42" s="614" t="s">
        <v>454</v>
      </c>
      <c r="B42" s="420" t="s">
        <v>1415</v>
      </c>
      <c r="C42" s="443">
        <v>76234</v>
      </c>
      <c r="D42" s="444">
        <v>0.40050000000000002</v>
      </c>
      <c r="E42" s="443">
        <v>73516.289999999994</v>
      </c>
      <c r="F42" s="443">
        <v>85</v>
      </c>
      <c r="G42" s="445"/>
      <c r="H42" s="443">
        <v>85</v>
      </c>
    </row>
    <row r="43" spans="1:11" s="430" customFormat="1" ht="71.25" customHeight="1">
      <c r="A43" s="614" t="s">
        <v>1171</v>
      </c>
      <c r="B43" s="420" t="s">
        <v>1416</v>
      </c>
      <c r="C43" s="443">
        <v>2128.7328200000002</v>
      </c>
      <c r="D43" s="444">
        <v>1.12E-2</v>
      </c>
      <c r="E43" s="443"/>
      <c r="F43" s="443"/>
      <c r="G43" s="445"/>
      <c r="H43" s="443"/>
    </row>
    <row r="44" spans="1:11" s="430" customFormat="1" ht="68.25" customHeight="1">
      <c r="A44" s="614">
        <v>6.5</v>
      </c>
      <c r="B44" s="420" t="s">
        <v>1417</v>
      </c>
      <c r="C44" s="443">
        <v>1334.13</v>
      </c>
      <c r="D44" s="444">
        <v>7.0499999999999998E-3</v>
      </c>
      <c r="E44" s="443">
        <v>1529.2</v>
      </c>
      <c r="F44" s="443">
        <v>1.1200000000000001</v>
      </c>
      <c r="G44" s="445"/>
      <c r="H44" s="443">
        <v>1</v>
      </c>
    </row>
    <row r="45" spans="1:11" s="430" customFormat="1" ht="41.25" customHeight="1">
      <c r="A45" s="614"/>
      <c r="B45" s="420"/>
      <c r="C45" s="443"/>
      <c r="D45" s="444"/>
      <c r="E45" s="443"/>
      <c r="F45" s="443"/>
      <c r="G45" s="445"/>
      <c r="H45" s="443"/>
    </row>
    <row r="46" spans="1:11" s="430" customFormat="1" ht="30" customHeight="1">
      <c r="A46" s="614"/>
      <c r="B46" s="420"/>
      <c r="C46" s="443"/>
      <c r="D46" s="444"/>
      <c r="E46" s="443"/>
      <c r="F46" s="443"/>
      <c r="G46" s="445"/>
      <c r="H46" s="443"/>
    </row>
    <row r="47" spans="1:11" s="437" customFormat="1" ht="16.5" customHeight="1">
      <c r="A47" s="424"/>
      <c r="B47" s="425"/>
      <c r="C47" s="447"/>
      <c r="D47" s="448"/>
      <c r="E47" s="447"/>
      <c r="F47" s="447"/>
      <c r="G47" s="447"/>
      <c r="H47" s="447"/>
    </row>
    <row r="48" spans="1:11" s="437" customFormat="1" ht="16.5" customHeight="1">
      <c r="A48" s="449"/>
      <c r="B48" s="450"/>
      <c r="C48" s="451"/>
      <c r="D48" s="452"/>
      <c r="E48" s="451"/>
      <c r="F48" s="451"/>
      <c r="G48" s="451"/>
      <c r="H48" s="451"/>
    </row>
    <row r="49" spans="1:10" ht="27.75" customHeight="1">
      <c r="B49" s="453"/>
    </row>
    <row r="50" spans="1:10" s="430" customFormat="1" ht="83.25" customHeight="1">
      <c r="A50" s="1117"/>
      <c r="B50" s="1117"/>
      <c r="C50" s="1117"/>
      <c r="D50" s="1117"/>
      <c r="E50" s="1117"/>
      <c r="F50" s="1117"/>
      <c r="G50" s="1117"/>
      <c r="H50" s="1117"/>
    </row>
    <row r="51" spans="1:10" s="430" customFormat="1" ht="41.25" customHeight="1">
      <c r="A51" s="647"/>
      <c r="B51" s="648"/>
      <c r="C51" s="649"/>
      <c r="D51" s="650"/>
      <c r="E51" s="649"/>
      <c r="F51" s="650"/>
      <c r="G51" s="649"/>
      <c r="H51" s="650"/>
      <c r="I51" s="442"/>
      <c r="J51" s="442"/>
    </row>
    <row r="52" spans="1:10" s="430" customFormat="1" ht="62.25" customHeight="1">
      <c r="A52" s="647"/>
      <c r="B52" s="651"/>
      <c r="C52" s="652"/>
      <c r="D52" s="653"/>
      <c r="E52" s="652"/>
      <c r="F52" s="654"/>
      <c r="G52" s="655"/>
      <c r="H52" s="654"/>
    </row>
    <row r="53" spans="1:10" s="430" customFormat="1" ht="42.75" customHeight="1">
      <c r="A53" s="647"/>
      <c r="B53" s="651"/>
      <c r="C53" s="652"/>
      <c r="D53" s="653"/>
      <c r="E53" s="652"/>
      <c r="F53" s="654"/>
      <c r="G53" s="655"/>
      <c r="H53" s="654"/>
    </row>
    <row r="54" spans="1:10" s="430" customFormat="1" ht="46.5" customHeight="1">
      <c r="A54" s="647"/>
      <c r="B54" s="651"/>
      <c r="C54" s="652"/>
      <c r="D54" s="653"/>
      <c r="E54" s="652"/>
      <c r="F54" s="654"/>
      <c r="G54" s="655"/>
      <c r="H54" s="654"/>
    </row>
    <row r="55" spans="1:10" s="430" customFormat="1" ht="54" customHeight="1">
      <c r="A55" s="647"/>
      <c r="B55" s="651"/>
      <c r="C55" s="652"/>
      <c r="D55" s="653"/>
      <c r="E55" s="652"/>
      <c r="F55" s="654"/>
      <c r="G55" s="655"/>
      <c r="H55" s="654"/>
    </row>
    <row r="56" spans="1:10" s="430" customFormat="1" ht="29.25" customHeight="1">
      <c r="A56" s="647"/>
      <c r="B56" s="651"/>
      <c r="C56" s="652"/>
      <c r="D56" s="653"/>
      <c r="E56" s="652"/>
      <c r="F56" s="654"/>
      <c r="G56" s="655"/>
      <c r="H56" s="654"/>
    </row>
    <row r="57" spans="1:10" s="430" customFormat="1" ht="16.5" customHeight="1">
      <c r="A57" s="647"/>
      <c r="B57" s="651"/>
      <c r="C57" s="652"/>
      <c r="D57" s="653"/>
      <c r="E57" s="652"/>
      <c r="F57" s="654"/>
      <c r="G57" s="655"/>
      <c r="H57" s="654"/>
    </row>
    <row r="58" spans="1:10" s="430" customFormat="1" ht="16.5" customHeight="1">
      <c r="A58" s="647"/>
      <c r="B58" s="651"/>
      <c r="C58" s="652"/>
      <c r="D58" s="653"/>
      <c r="E58" s="652"/>
      <c r="F58" s="654"/>
      <c r="G58" s="655"/>
      <c r="H58" s="654"/>
    </row>
    <row r="59" spans="1:10" s="437" customFormat="1">
      <c r="A59" s="449"/>
      <c r="B59" s="450"/>
      <c r="C59" s="451"/>
      <c r="D59" s="452"/>
      <c r="E59" s="451"/>
      <c r="F59" s="656"/>
      <c r="G59" s="451"/>
      <c r="H59" s="656"/>
    </row>
    <row r="60" spans="1:10" s="437" customFormat="1">
      <c r="A60" s="449"/>
      <c r="B60" s="450"/>
      <c r="C60" s="451"/>
      <c r="D60" s="452"/>
      <c r="E60" s="451"/>
      <c r="F60" s="451"/>
      <c r="G60" s="451"/>
      <c r="H60" s="451"/>
    </row>
    <row r="61" spans="1:10">
      <c r="B61" s="453" t="s">
        <v>1103</v>
      </c>
      <c r="D61" s="428" t="s">
        <v>1390</v>
      </c>
    </row>
  </sheetData>
  <protectedRanges>
    <protectedRange sqref="F13:F35 I13:I35" name="p_d_1"/>
    <protectedRange sqref="B22:B35 B18:B19" name="p_d_1_1_1"/>
  </protectedRanges>
  <mergeCells count="8">
    <mergeCell ref="A50:H50"/>
    <mergeCell ref="A3:K3"/>
    <mergeCell ref="A5:A6"/>
    <mergeCell ref="B5:B6"/>
    <mergeCell ref="C5:E5"/>
    <mergeCell ref="F5:H5"/>
    <mergeCell ref="I5:K5"/>
    <mergeCell ref="A38:H38"/>
  </mergeCells>
  <hyperlinks>
    <hyperlink ref="A2" location="'Список листов'!A1" display="Список листов"/>
  </hyperlinks>
  <pageMargins left="0.7" right="0.7" top="0.75" bottom="0.75" header="0.3" footer="0.3"/>
  <pageSetup paperSize="9" scale="3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DQ64"/>
  <sheetViews>
    <sheetView view="pageBreakPreview" zoomScaleSheetLayoutView="100" workbookViewId="0">
      <pane xSplit="73" ySplit="6" topLeftCell="BV7" activePane="bottomRight" state="frozen"/>
      <selection pane="topRight" activeCell="BV1" sqref="BV1"/>
      <selection pane="bottomLeft" activeCell="A7" sqref="A7"/>
      <selection pane="bottomRight" sqref="A1:XFD1048576"/>
    </sheetView>
  </sheetViews>
  <sheetFormatPr defaultColWidth="0.85546875" defaultRowHeight="15"/>
  <cols>
    <col min="1" max="8" width="0.85546875" style="1"/>
    <col min="9" max="9" width="1.85546875" style="1" customWidth="1"/>
    <col min="10" max="57" width="0.85546875" style="1"/>
    <col min="58" max="58" width="7.28515625" style="1" customWidth="1"/>
    <col min="59" max="120" width="0.85546875" style="1"/>
    <col min="121" max="121" width="1.7109375" style="1" customWidth="1"/>
    <col min="122" max="16384" width="0.85546875" style="1"/>
  </cols>
  <sheetData>
    <row r="1" spans="1:121" s="6" customFormat="1" ht="12.75" customHeight="1">
      <c r="DQ1" s="7" t="s">
        <v>32</v>
      </c>
    </row>
    <row r="2" spans="1:121" ht="12.75" customHeight="1"/>
    <row r="3" spans="1:121" ht="15.75">
      <c r="A3" s="728" t="s">
        <v>33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8"/>
      <c r="AY3" s="728"/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</row>
    <row r="4" spans="1:121" ht="12.75" customHeight="1"/>
    <row r="5" spans="1:121" s="3" customFormat="1" ht="60.75" customHeight="1">
      <c r="A5" s="729" t="s">
        <v>0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2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1379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1380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  <c r="DB5" s="729" t="s">
        <v>1381</v>
      </c>
      <c r="DC5" s="729"/>
      <c r="DD5" s="729"/>
      <c r="DE5" s="729"/>
      <c r="DF5" s="729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</row>
    <row r="6" spans="1:121" s="2" customForma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>
        <v>6</v>
      </c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317" customFormat="1" ht="30" customHeight="1">
      <c r="A7" s="701" t="s">
        <v>3</v>
      </c>
      <c r="B7" s="701"/>
      <c r="C7" s="701"/>
      <c r="D7" s="701"/>
      <c r="E7" s="701"/>
      <c r="F7" s="701"/>
      <c r="G7" s="701"/>
      <c r="H7" s="701"/>
      <c r="I7" s="701"/>
      <c r="J7" s="27"/>
      <c r="K7" s="702" t="s">
        <v>1172</v>
      </c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2"/>
      <c r="AZ7" s="702"/>
      <c r="BA7" s="702"/>
      <c r="BB7" s="702"/>
      <c r="BC7" s="702"/>
      <c r="BD7" s="702"/>
      <c r="BE7" s="702"/>
      <c r="BF7" s="703"/>
      <c r="BG7" s="704" t="s">
        <v>46</v>
      </c>
      <c r="BH7" s="704"/>
      <c r="BI7" s="704"/>
      <c r="BJ7" s="704"/>
      <c r="BK7" s="704"/>
      <c r="BL7" s="704"/>
      <c r="BM7" s="704"/>
      <c r="BN7" s="704"/>
      <c r="BO7" s="704"/>
      <c r="BP7" s="704"/>
      <c r="BQ7" s="704"/>
      <c r="BR7" s="704"/>
      <c r="BS7" s="704"/>
      <c r="BT7" s="704"/>
      <c r="BU7" s="704"/>
      <c r="BV7" s="726">
        <v>7.0221999999999998</v>
      </c>
      <c r="BW7" s="704"/>
      <c r="BX7" s="704"/>
      <c r="BY7" s="704"/>
      <c r="BZ7" s="704"/>
      <c r="CA7" s="704"/>
      <c r="CB7" s="704"/>
      <c r="CC7" s="704"/>
      <c r="CD7" s="704"/>
      <c r="CE7" s="704"/>
      <c r="CF7" s="704"/>
      <c r="CG7" s="704"/>
      <c r="CH7" s="704"/>
      <c r="CI7" s="704"/>
      <c r="CJ7" s="704"/>
      <c r="CK7" s="704"/>
      <c r="CL7" s="726">
        <v>7.0221999999999998</v>
      </c>
      <c r="CM7" s="704"/>
      <c r="CN7" s="704"/>
      <c r="CO7" s="704"/>
      <c r="CP7" s="704"/>
      <c r="CQ7" s="704"/>
      <c r="CR7" s="704"/>
      <c r="CS7" s="704"/>
      <c r="CT7" s="704"/>
      <c r="CU7" s="704"/>
      <c r="CV7" s="704"/>
      <c r="CW7" s="704"/>
      <c r="CX7" s="704"/>
      <c r="CY7" s="704"/>
      <c r="CZ7" s="704"/>
      <c r="DA7" s="704"/>
      <c r="DB7" s="726">
        <v>7.0221999999999998</v>
      </c>
      <c r="DC7" s="704"/>
      <c r="DD7" s="704"/>
      <c r="DE7" s="704"/>
      <c r="DF7" s="704"/>
      <c r="DG7" s="704"/>
      <c r="DH7" s="704"/>
      <c r="DI7" s="704"/>
      <c r="DJ7" s="704"/>
      <c r="DK7" s="704"/>
      <c r="DL7" s="704"/>
      <c r="DM7" s="704"/>
      <c r="DN7" s="704"/>
      <c r="DO7" s="704"/>
      <c r="DP7" s="704"/>
      <c r="DQ7" s="704"/>
    </row>
    <row r="8" spans="1:121" s="319" customFormat="1">
      <c r="A8" s="709" t="s">
        <v>4</v>
      </c>
      <c r="B8" s="709"/>
      <c r="C8" s="709"/>
      <c r="D8" s="709"/>
      <c r="E8" s="709"/>
      <c r="F8" s="709"/>
      <c r="G8" s="709"/>
      <c r="H8" s="709"/>
      <c r="I8" s="709"/>
      <c r="J8" s="318"/>
      <c r="K8" s="710" t="s">
        <v>34</v>
      </c>
      <c r="L8" s="710"/>
      <c r="M8" s="710"/>
      <c r="N8" s="710"/>
      <c r="O8" s="710"/>
      <c r="P8" s="710"/>
      <c r="Q8" s="710"/>
      <c r="R8" s="710"/>
      <c r="S8" s="710"/>
      <c r="T8" s="710"/>
      <c r="U8" s="710"/>
      <c r="V8" s="710"/>
      <c r="W8" s="710"/>
      <c r="X8" s="710"/>
      <c r="Y8" s="710"/>
      <c r="Z8" s="710"/>
      <c r="AA8" s="710"/>
      <c r="AB8" s="710"/>
      <c r="AC8" s="710"/>
      <c r="AD8" s="710"/>
      <c r="AE8" s="710"/>
      <c r="AF8" s="710"/>
      <c r="AG8" s="710"/>
      <c r="AH8" s="710"/>
      <c r="AI8" s="710"/>
      <c r="AJ8" s="710"/>
      <c r="AK8" s="710"/>
      <c r="AL8" s="710"/>
      <c r="AM8" s="710"/>
      <c r="AN8" s="710"/>
      <c r="AO8" s="710"/>
      <c r="AP8" s="710"/>
      <c r="AQ8" s="710"/>
      <c r="AR8" s="710"/>
      <c r="AS8" s="710"/>
      <c r="AT8" s="710"/>
      <c r="AU8" s="710"/>
      <c r="AV8" s="710"/>
      <c r="AW8" s="710"/>
      <c r="AX8" s="710"/>
      <c r="AY8" s="710"/>
      <c r="AZ8" s="710"/>
      <c r="BA8" s="710"/>
      <c r="BB8" s="710"/>
      <c r="BC8" s="710"/>
      <c r="BD8" s="710"/>
      <c r="BE8" s="710"/>
      <c r="BF8" s="711"/>
      <c r="BG8" s="712" t="s">
        <v>46</v>
      </c>
      <c r="BH8" s="712"/>
      <c r="BI8" s="712"/>
      <c r="BJ8" s="712"/>
      <c r="BK8" s="712"/>
      <c r="BL8" s="712"/>
      <c r="BM8" s="712"/>
      <c r="BN8" s="712"/>
      <c r="BO8" s="712"/>
      <c r="BP8" s="712"/>
      <c r="BQ8" s="712"/>
      <c r="BR8" s="712"/>
      <c r="BS8" s="712"/>
      <c r="BT8" s="712"/>
      <c r="BU8" s="712"/>
      <c r="BV8" s="725">
        <v>2.7663999999999995</v>
      </c>
      <c r="BW8" s="712"/>
      <c r="BX8" s="712"/>
      <c r="BY8" s="712"/>
      <c r="BZ8" s="712"/>
      <c r="CA8" s="712"/>
      <c r="CB8" s="712"/>
      <c r="CC8" s="712"/>
      <c r="CD8" s="712"/>
      <c r="CE8" s="712"/>
      <c r="CF8" s="712"/>
      <c r="CG8" s="712"/>
      <c r="CH8" s="712"/>
      <c r="CI8" s="712"/>
      <c r="CJ8" s="712"/>
      <c r="CK8" s="712"/>
      <c r="CL8" s="725">
        <v>2.7663999999999995</v>
      </c>
      <c r="CM8" s="712"/>
      <c r="CN8" s="712"/>
      <c r="CO8" s="712"/>
      <c r="CP8" s="712"/>
      <c r="CQ8" s="712"/>
      <c r="CR8" s="712"/>
      <c r="CS8" s="712"/>
      <c r="CT8" s="712"/>
      <c r="CU8" s="712"/>
      <c r="CV8" s="712"/>
      <c r="CW8" s="712"/>
      <c r="CX8" s="712"/>
      <c r="CY8" s="712"/>
      <c r="CZ8" s="712"/>
      <c r="DA8" s="712"/>
      <c r="DB8" s="725">
        <v>2.7663999999999995</v>
      </c>
      <c r="DC8" s="712"/>
      <c r="DD8" s="712"/>
      <c r="DE8" s="712"/>
      <c r="DF8" s="712"/>
      <c r="DG8" s="712"/>
      <c r="DH8" s="712"/>
      <c r="DI8" s="712"/>
      <c r="DJ8" s="712"/>
      <c r="DK8" s="712"/>
      <c r="DL8" s="712"/>
      <c r="DM8" s="712"/>
      <c r="DN8" s="712"/>
      <c r="DO8" s="712"/>
      <c r="DP8" s="712"/>
      <c r="DQ8" s="712"/>
    </row>
    <row r="9" spans="1:121" s="5" customFormat="1">
      <c r="A9" s="679" t="s">
        <v>5</v>
      </c>
      <c r="B9" s="679"/>
      <c r="C9" s="679"/>
      <c r="D9" s="679"/>
      <c r="E9" s="679"/>
      <c r="F9" s="679"/>
      <c r="G9" s="679"/>
      <c r="H9" s="679"/>
      <c r="I9" s="679"/>
      <c r="J9" s="4"/>
      <c r="K9" s="680" t="s">
        <v>35</v>
      </c>
      <c r="L9" s="680"/>
      <c r="M9" s="680"/>
      <c r="N9" s="680"/>
      <c r="O9" s="680"/>
      <c r="P9" s="680"/>
      <c r="Q9" s="680"/>
      <c r="R9" s="680"/>
      <c r="S9" s="680"/>
      <c r="T9" s="680"/>
      <c r="U9" s="680"/>
      <c r="V9" s="680"/>
      <c r="W9" s="680"/>
      <c r="X9" s="680"/>
      <c r="Y9" s="680"/>
      <c r="Z9" s="680"/>
      <c r="AA9" s="680"/>
      <c r="AB9" s="680"/>
      <c r="AC9" s="680"/>
      <c r="AD9" s="680"/>
      <c r="AE9" s="680"/>
      <c r="AF9" s="680"/>
      <c r="AG9" s="680"/>
      <c r="AH9" s="680"/>
      <c r="AI9" s="680"/>
      <c r="AJ9" s="680"/>
      <c r="AK9" s="680"/>
      <c r="AL9" s="680"/>
      <c r="AM9" s="680"/>
      <c r="AN9" s="680"/>
      <c r="AO9" s="680"/>
      <c r="AP9" s="680"/>
      <c r="AQ9" s="680"/>
      <c r="AR9" s="680"/>
      <c r="AS9" s="680"/>
      <c r="AT9" s="680"/>
      <c r="AU9" s="680"/>
      <c r="AV9" s="680"/>
      <c r="AW9" s="680"/>
      <c r="AX9" s="680"/>
      <c r="AY9" s="680"/>
      <c r="AZ9" s="680"/>
      <c r="BA9" s="680"/>
      <c r="BB9" s="680"/>
      <c r="BC9" s="680"/>
      <c r="BD9" s="680"/>
      <c r="BE9" s="680"/>
      <c r="BF9" s="692"/>
      <c r="BG9" s="693" t="s">
        <v>46</v>
      </c>
      <c r="BH9" s="693"/>
      <c r="BI9" s="693"/>
      <c r="BJ9" s="693"/>
      <c r="BK9" s="693"/>
      <c r="BL9" s="693"/>
      <c r="BM9" s="693"/>
      <c r="BN9" s="693"/>
      <c r="BO9" s="693"/>
      <c r="BP9" s="693"/>
      <c r="BQ9" s="693"/>
      <c r="BR9" s="693"/>
      <c r="BS9" s="693"/>
      <c r="BT9" s="693"/>
      <c r="BU9" s="693"/>
      <c r="BV9" s="694">
        <v>1.7769999999999999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4"/>
      <c r="CG9" s="694"/>
      <c r="CH9" s="694"/>
      <c r="CI9" s="694"/>
      <c r="CJ9" s="694"/>
      <c r="CK9" s="694"/>
      <c r="CL9" s="694">
        <v>1.7769999999999999</v>
      </c>
      <c r="CM9" s="694"/>
      <c r="CN9" s="694"/>
      <c r="CO9" s="694"/>
      <c r="CP9" s="694"/>
      <c r="CQ9" s="694"/>
      <c r="CR9" s="694"/>
      <c r="CS9" s="694"/>
      <c r="CT9" s="694"/>
      <c r="CU9" s="694"/>
      <c r="CV9" s="694"/>
      <c r="CW9" s="694"/>
      <c r="CX9" s="694"/>
      <c r="CY9" s="694"/>
      <c r="CZ9" s="694"/>
      <c r="DA9" s="694"/>
      <c r="DB9" s="694">
        <v>1.7769999999999999</v>
      </c>
      <c r="DC9" s="694"/>
      <c r="DD9" s="694"/>
      <c r="DE9" s="694"/>
      <c r="DF9" s="694"/>
      <c r="DG9" s="694"/>
      <c r="DH9" s="694"/>
      <c r="DI9" s="694"/>
      <c r="DJ9" s="694"/>
      <c r="DK9" s="694"/>
      <c r="DL9" s="694"/>
      <c r="DM9" s="694"/>
      <c r="DN9" s="694"/>
      <c r="DO9" s="694"/>
      <c r="DP9" s="694"/>
      <c r="DQ9" s="694"/>
    </row>
    <row r="10" spans="1:121" s="10" customFormat="1">
      <c r="A10" s="687" t="s">
        <v>53</v>
      </c>
      <c r="B10" s="687"/>
      <c r="C10" s="687"/>
      <c r="D10" s="687"/>
      <c r="E10" s="687"/>
      <c r="F10" s="687"/>
      <c r="G10" s="687"/>
      <c r="H10" s="687"/>
      <c r="I10" s="687"/>
      <c r="J10" s="9"/>
      <c r="K10" s="688" t="s">
        <v>1173</v>
      </c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8"/>
      <c r="AB10" s="688"/>
      <c r="AC10" s="688"/>
      <c r="AD10" s="688"/>
      <c r="AE10" s="688"/>
      <c r="AF10" s="688"/>
      <c r="AG10" s="688"/>
      <c r="AH10" s="688"/>
      <c r="AI10" s="688"/>
      <c r="AJ10" s="688"/>
      <c r="AK10" s="688"/>
      <c r="AL10" s="688"/>
      <c r="AM10" s="688"/>
      <c r="AN10" s="688"/>
      <c r="AO10" s="688"/>
      <c r="AP10" s="688"/>
      <c r="AQ10" s="688"/>
      <c r="AR10" s="688"/>
      <c r="AS10" s="688"/>
      <c r="AT10" s="688"/>
      <c r="AU10" s="688"/>
      <c r="AV10" s="688"/>
      <c r="AW10" s="688"/>
      <c r="AX10" s="688"/>
      <c r="AY10" s="688"/>
      <c r="AZ10" s="688"/>
      <c r="BA10" s="688"/>
      <c r="BB10" s="688"/>
      <c r="BC10" s="688"/>
      <c r="BD10" s="688"/>
      <c r="BE10" s="688"/>
      <c r="BF10" s="689"/>
      <c r="BG10" s="690" t="s">
        <v>46</v>
      </c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690"/>
      <c r="BU10" s="690"/>
      <c r="BV10" s="691">
        <v>0.49790000000000001</v>
      </c>
      <c r="BW10" s="691"/>
      <c r="BX10" s="691"/>
      <c r="BY10" s="691"/>
      <c r="BZ10" s="691"/>
      <c r="CA10" s="691"/>
      <c r="CB10" s="691"/>
      <c r="CC10" s="691"/>
      <c r="CD10" s="691"/>
      <c r="CE10" s="691"/>
      <c r="CF10" s="691"/>
      <c r="CG10" s="691"/>
      <c r="CH10" s="691"/>
      <c r="CI10" s="691"/>
      <c r="CJ10" s="691"/>
      <c r="CK10" s="691"/>
      <c r="CL10" s="691">
        <v>0.49790000000000001</v>
      </c>
      <c r="CM10" s="691"/>
      <c r="CN10" s="691"/>
      <c r="CO10" s="691"/>
      <c r="CP10" s="691"/>
      <c r="CQ10" s="691"/>
      <c r="CR10" s="691"/>
      <c r="CS10" s="691"/>
      <c r="CT10" s="691"/>
      <c r="CU10" s="691"/>
      <c r="CV10" s="691"/>
      <c r="CW10" s="691"/>
      <c r="CX10" s="691"/>
      <c r="CY10" s="691"/>
      <c r="CZ10" s="691"/>
      <c r="DA10" s="691"/>
      <c r="DB10" s="691">
        <v>0.49790000000000001</v>
      </c>
      <c r="DC10" s="691"/>
      <c r="DD10" s="691"/>
      <c r="DE10" s="691"/>
      <c r="DF10" s="691"/>
      <c r="DG10" s="691"/>
      <c r="DH10" s="691"/>
      <c r="DI10" s="691"/>
      <c r="DJ10" s="691"/>
      <c r="DK10" s="691"/>
      <c r="DL10" s="691"/>
      <c r="DM10" s="691"/>
      <c r="DN10" s="691"/>
      <c r="DO10" s="691"/>
      <c r="DP10" s="691"/>
      <c r="DQ10" s="691"/>
    </row>
    <row r="11" spans="1:121" s="10" customFormat="1">
      <c r="A11" s="687" t="s">
        <v>54</v>
      </c>
      <c r="B11" s="687"/>
      <c r="C11" s="687"/>
      <c r="D11" s="687"/>
      <c r="E11" s="687"/>
      <c r="F11" s="687"/>
      <c r="G11" s="687"/>
      <c r="H11" s="687"/>
      <c r="I11" s="687"/>
      <c r="J11" s="9"/>
      <c r="K11" s="688" t="s">
        <v>1174</v>
      </c>
      <c r="L11" s="688"/>
      <c r="M11" s="688"/>
      <c r="N11" s="688"/>
      <c r="O11" s="688"/>
      <c r="P11" s="688"/>
      <c r="Q11" s="688"/>
      <c r="R11" s="688"/>
      <c r="S11" s="688"/>
      <c r="T11" s="688"/>
      <c r="U11" s="688"/>
      <c r="V11" s="688"/>
      <c r="W11" s="688"/>
      <c r="X11" s="688"/>
      <c r="Y11" s="688"/>
      <c r="Z11" s="688"/>
      <c r="AA11" s="688"/>
      <c r="AB11" s="688"/>
      <c r="AC11" s="688"/>
      <c r="AD11" s="688"/>
      <c r="AE11" s="688"/>
      <c r="AF11" s="688"/>
      <c r="AG11" s="688"/>
      <c r="AH11" s="688"/>
      <c r="AI11" s="688"/>
      <c r="AJ11" s="688"/>
      <c r="AK11" s="688"/>
      <c r="AL11" s="688"/>
      <c r="AM11" s="688"/>
      <c r="AN11" s="688"/>
      <c r="AO11" s="688"/>
      <c r="AP11" s="688"/>
      <c r="AQ11" s="688"/>
      <c r="AR11" s="688"/>
      <c r="AS11" s="688"/>
      <c r="AT11" s="688"/>
      <c r="AU11" s="688"/>
      <c r="AV11" s="688"/>
      <c r="AW11" s="688"/>
      <c r="AX11" s="688"/>
      <c r="AY11" s="688"/>
      <c r="AZ11" s="688"/>
      <c r="BA11" s="688"/>
      <c r="BB11" s="688"/>
      <c r="BC11" s="688"/>
      <c r="BD11" s="688"/>
      <c r="BE11" s="688"/>
      <c r="BF11" s="689"/>
      <c r="BG11" s="690" t="s">
        <v>46</v>
      </c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690"/>
      <c r="BU11" s="690"/>
      <c r="BV11" s="691">
        <v>0.30730000000000002</v>
      </c>
      <c r="BW11" s="691"/>
      <c r="BX11" s="691"/>
      <c r="BY11" s="691"/>
      <c r="BZ11" s="691"/>
      <c r="CA11" s="691"/>
      <c r="CB11" s="691"/>
      <c r="CC11" s="691"/>
      <c r="CD11" s="691"/>
      <c r="CE11" s="691"/>
      <c r="CF11" s="691"/>
      <c r="CG11" s="691"/>
      <c r="CH11" s="691"/>
      <c r="CI11" s="691"/>
      <c r="CJ11" s="691"/>
      <c r="CK11" s="691"/>
      <c r="CL11" s="691">
        <v>0.30730000000000002</v>
      </c>
      <c r="CM11" s="691"/>
      <c r="CN11" s="691"/>
      <c r="CO11" s="691"/>
      <c r="CP11" s="691"/>
      <c r="CQ11" s="691"/>
      <c r="CR11" s="691"/>
      <c r="CS11" s="691"/>
      <c r="CT11" s="691"/>
      <c r="CU11" s="691"/>
      <c r="CV11" s="691"/>
      <c r="CW11" s="691"/>
      <c r="CX11" s="691"/>
      <c r="CY11" s="691"/>
      <c r="CZ11" s="691"/>
      <c r="DA11" s="691"/>
      <c r="DB11" s="691">
        <v>0.30730000000000002</v>
      </c>
      <c r="DC11" s="691"/>
      <c r="DD11" s="691"/>
      <c r="DE11" s="691"/>
      <c r="DF11" s="691"/>
      <c r="DG11" s="691"/>
      <c r="DH11" s="691"/>
      <c r="DI11" s="691"/>
      <c r="DJ11" s="691"/>
      <c r="DK11" s="691"/>
      <c r="DL11" s="691"/>
      <c r="DM11" s="691"/>
      <c r="DN11" s="691"/>
      <c r="DO11" s="691"/>
      <c r="DP11" s="691"/>
      <c r="DQ11" s="691"/>
    </row>
    <row r="12" spans="1:121" s="10" customFormat="1">
      <c r="A12" s="687" t="s">
        <v>1175</v>
      </c>
      <c r="B12" s="687"/>
      <c r="C12" s="687"/>
      <c r="D12" s="687"/>
      <c r="E12" s="687"/>
      <c r="F12" s="687"/>
      <c r="G12" s="687"/>
      <c r="H12" s="687"/>
      <c r="I12" s="687"/>
      <c r="J12" s="9"/>
      <c r="K12" s="688" t="s">
        <v>1176</v>
      </c>
      <c r="L12" s="688"/>
      <c r="M12" s="688"/>
      <c r="N12" s="688"/>
      <c r="O12" s="688"/>
      <c r="P12" s="688"/>
      <c r="Q12" s="688"/>
      <c r="R12" s="688"/>
      <c r="S12" s="688"/>
      <c r="T12" s="688"/>
      <c r="U12" s="688"/>
      <c r="V12" s="688"/>
      <c r="W12" s="688"/>
      <c r="X12" s="688"/>
      <c r="Y12" s="688"/>
      <c r="Z12" s="688"/>
      <c r="AA12" s="688"/>
      <c r="AB12" s="688"/>
      <c r="AC12" s="688"/>
      <c r="AD12" s="688"/>
      <c r="AE12" s="688"/>
      <c r="AF12" s="688"/>
      <c r="AG12" s="688"/>
      <c r="AH12" s="688"/>
      <c r="AI12" s="688"/>
      <c r="AJ12" s="688"/>
      <c r="AK12" s="688"/>
      <c r="AL12" s="688"/>
      <c r="AM12" s="688"/>
      <c r="AN12" s="688"/>
      <c r="AO12" s="688"/>
      <c r="AP12" s="688"/>
      <c r="AQ12" s="688"/>
      <c r="AR12" s="688"/>
      <c r="AS12" s="688"/>
      <c r="AT12" s="688"/>
      <c r="AU12" s="688"/>
      <c r="AV12" s="688"/>
      <c r="AW12" s="688"/>
      <c r="AX12" s="688"/>
      <c r="AY12" s="688"/>
      <c r="AZ12" s="688"/>
      <c r="BA12" s="688"/>
      <c r="BB12" s="688"/>
      <c r="BC12" s="688"/>
      <c r="BD12" s="688"/>
      <c r="BE12" s="688"/>
      <c r="BF12" s="689"/>
      <c r="BG12" s="690" t="s">
        <v>46</v>
      </c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1">
        <v>1.0999999999999999E-2</v>
      </c>
      <c r="BW12" s="691"/>
      <c r="BX12" s="691"/>
      <c r="BY12" s="691"/>
      <c r="BZ12" s="691"/>
      <c r="CA12" s="691"/>
      <c r="CB12" s="691"/>
      <c r="CC12" s="691"/>
      <c r="CD12" s="691"/>
      <c r="CE12" s="691"/>
      <c r="CF12" s="691"/>
      <c r="CG12" s="691"/>
      <c r="CH12" s="691"/>
      <c r="CI12" s="691"/>
      <c r="CJ12" s="691"/>
      <c r="CK12" s="691"/>
      <c r="CL12" s="691">
        <v>1.0999999999999999E-2</v>
      </c>
      <c r="CM12" s="691"/>
      <c r="CN12" s="691"/>
      <c r="CO12" s="691"/>
      <c r="CP12" s="691"/>
      <c r="CQ12" s="691"/>
      <c r="CR12" s="691"/>
      <c r="CS12" s="691"/>
      <c r="CT12" s="691"/>
      <c r="CU12" s="691"/>
      <c r="CV12" s="691"/>
      <c r="CW12" s="691"/>
      <c r="CX12" s="691"/>
      <c r="CY12" s="691"/>
      <c r="CZ12" s="691"/>
      <c r="DA12" s="691"/>
      <c r="DB12" s="691">
        <v>1.0999999999999999E-2</v>
      </c>
      <c r="DC12" s="691"/>
      <c r="DD12" s="691"/>
      <c r="DE12" s="691"/>
      <c r="DF12" s="691"/>
      <c r="DG12" s="691"/>
      <c r="DH12" s="691"/>
      <c r="DI12" s="691"/>
      <c r="DJ12" s="691"/>
      <c r="DK12" s="691"/>
      <c r="DL12" s="691"/>
      <c r="DM12" s="691"/>
      <c r="DN12" s="691"/>
      <c r="DO12" s="691"/>
      <c r="DP12" s="691"/>
      <c r="DQ12" s="691"/>
    </row>
    <row r="13" spans="1:121" s="10" customFormat="1">
      <c r="A13" s="687" t="s">
        <v>1177</v>
      </c>
      <c r="B13" s="687"/>
      <c r="C13" s="687"/>
      <c r="D13" s="687"/>
      <c r="E13" s="687"/>
      <c r="F13" s="687"/>
      <c r="G13" s="687"/>
      <c r="H13" s="687"/>
      <c r="I13" s="687"/>
      <c r="J13" s="9"/>
      <c r="K13" s="688" t="s">
        <v>1178</v>
      </c>
      <c r="L13" s="688"/>
      <c r="M13" s="688"/>
      <c r="N13" s="688"/>
      <c r="O13" s="688"/>
      <c r="P13" s="688"/>
      <c r="Q13" s="688"/>
      <c r="R13" s="688"/>
      <c r="S13" s="688"/>
      <c r="T13" s="688"/>
      <c r="U13" s="688"/>
      <c r="V13" s="688"/>
      <c r="W13" s="688"/>
      <c r="X13" s="688"/>
      <c r="Y13" s="688"/>
      <c r="Z13" s="688"/>
      <c r="AA13" s="688"/>
      <c r="AB13" s="688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688"/>
      <c r="AO13" s="688"/>
      <c r="AP13" s="688"/>
      <c r="AQ13" s="688"/>
      <c r="AR13" s="688"/>
      <c r="AS13" s="688"/>
      <c r="AT13" s="688"/>
      <c r="AU13" s="688"/>
      <c r="AV13" s="688"/>
      <c r="AW13" s="688"/>
      <c r="AX13" s="688"/>
      <c r="AY13" s="688"/>
      <c r="AZ13" s="688"/>
      <c r="BA13" s="688"/>
      <c r="BB13" s="688"/>
      <c r="BC13" s="688"/>
      <c r="BD13" s="688"/>
      <c r="BE13" s="688"/>
      <c r="BF13" s="689"/>
      <c r="BG13" s="690" t="s">
        <v>46</v>
      </c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1">
        <v>0.71379999999999999</v>
      </c>
      <c r="BW13" s="691"/>
      <c r="BX13" s="691"/>
      <c r="BY13" s="691"/>
      <c r="BZ13" s="691"/>
      <c r="CA13" s="691"/>
      <c r="CB13" s="691"/>
      <c r="CC13" s="691"/>
      <c r="CD13" s="691"/>
      <c r="CE13" s="691"/>
      <c r="CF13" s="691"/>
      <c r="CG13" s="691"/>
      <c r="CH13" s="691"/>
      <c r="CI13" s="691"/>
      <c r="CJ13" s="691"/>
      <c r="CK13" s="691"/>
      <c r="CL13" s="691">
        <v>0.71379999999999999</v>
      </c>
      <c r="CM13" s="691"/>
      <c r="CN13" s="691"/>
      <c r="CO13" s="691"/>
      <c r="CP13" s="691"/>
      <c r="CQ13" s="691"/>
      <c r="CR13" s="691"/>
      <c r="CS13" s="691"/>
      <c r="CT13" s="691"/>
      <c r="CU13" s="691"/>
      <c r="CV13" s="691"/>
      <c r="CW13" s="691"/>
      <c r="CX13" s="691"/>
      <c r="CY13" s="691"/>
      <c r="CZ13" s="691"/>
      <c r="DA13" s="691"/>
      <c r="DB13" s="691">
        <v>0.71379999999999999</v>
      </c>
      <c r="DC13" s="691"/>
      <c r="DD13" s="691"/>
      <c r="DE13" s="691"/>
      <c r="DF13" s="691"/>
      <c r="DG13" s="691"/>
      <c r="DH13" s="691"/>
      <c r="DI13" s="691"/>
      <c r="DJ13" s="691"/>
      <c r="DK13" s="691"/>
      <c r="DL13" s="691"/>
      <c r="DM13" s="691"/>
      <c r="DN13" s="691"/>
      <c r="DO13" s="691"/>
      <c r="DP13" s="691"/>
      <c r="DQ13" s="691"/>
    </row>
    <row r="14" spans="1:121" s="10" customFormat="1">
      <c r="A14" s="687" t="s">
        <v>1179</v>
      </c>
      <c r="B14" s="687"/>
      <c r="C14" s="687"/>
      <c r="D14" s="687"/>
      <c r="E14" s="687"/>
      <c r="F14" s="687"/>
      <c r="G14" s="687"/>
      <c r="H14" s="687"/>
      <c r="I14" s="687"/>
      <c r="J14" s="9"/>
      <c r="K14" s="688" t="s">
        <v>1188</v>
      </c>
      <c r="L14" s="688"/>
      <c r="M14" s="688"/>
      <c r="N14" s="688"/>
      <c r="O14" s="688"/>
      <c r="P14" s="688"/>
      <c r="Q14" s="688"/>
      <c r="R14" s="688"/>
      <c r="S14" s="688"/>
      <c r="T14" s="688"/>
      <c r="U14" s="688"/>
      <c r="V14" s="688"/>
      <c r="W14" s="688"/>
      <c r="X14" s="688"/>
      <c r="Y14" s="688"/>
      <c r="Z14" s="688"/>
      <c r="AA14" s="688"/>
      <c r="AB14" s="688"/>
      <c r="AC14" s="688"/>
      <c r="AD14" s="688"/>
      <c r="AE14" s="688"/>
      <c r="AF14" s="688"/>
      <c r="AG14" s="688"/>
      <c r="AH14" s="688"/>
      <c r="AI14" s="688"/>
      <c r="AJ14" s="688"/>
      <c r="AK14" s="688"/>
      <c r="AL14" s="688"/>
      <c r="AM14" s="688"/>
      <c r="AN14" s="688"/>
      <c r="AO14" s="688"/>
      <c r="AP14" s="688"/>
      <c r="AQ14" s="688"/>
      <c r="AR14" s="688"/>
      <c r="AS14" s="688"/>
      <c r="AT14" s="688"/>
      <c r="AU14" s="688"/>
      <c r="AV14" s="688"/>
      <c r="AW14" s="688"/>
      <c r="AX14" s="688"/>
      <c r="AY14" s="688"/>
      <c r="AZ14" s="688"/>
      <c r="BA14" s="688"/>
      <c r="BB14" s="688"/>
      <c r="BC14" s="688"/>
      <c r="BD14" s="688"/>
      <c r="BE14" s="688"/>
      <c r="BF14" s="689"/>
      <c r="BG14" s="690" t="s">
        <v>46</v>
      </c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1">
        <v>0.14130000000000001</v>
      </c>
      <c r="BW14" s="691"/>
      <c r="BX14" s="691"/>
      <c r="BY14" s="691"/>
      <c r="BZ14" s="691"/>
      <c r="CA14" s="691"/>
      <c r="CB14" s="691"/>
      <c r="CC14" s="691"/>
      <c r="CD14" s="691"/>
      <c r="CE14" s="691"/>
      <c r="CF14" s="691"/>
      <c r="CG14" s="691"/>
      <c r="CH14" s="691"/>
      <c r="CI14" s="691"/>
      <c r="CJ14" s="691"/>
      <c r="CK14" s="691"/>
      <c r="CL14" s="691">
        <v>0.14130000000000001</v>
      </c>
      <c r="CM14" s="691"/>
      <c r="CN14" s="691"/>
      <c r="CO14" s="691"/>
      <c r="CP14" s="691"/>
      <c r="CQ14" s="691"/>
      <c r="CR14" s="691"/>
      <c r="CS14" s="691"/>
      <c r="CT14" s="691"/>
      <c r="CU14" s="691"/>
      <c r="CV14" s="691"/>
      <c r="CW14" s="691"/>
      <c r="CX14" s="691"/>
      <c r="CY14" s="691"/>
      <c r="CZ14" s="691"/>
      <c r="DA14" s="691"/>
      <c r="DB14" s="691">
        <v>0.14130000000000001</v>
      </c>
      <c r="DC14" s="691"/>
      <c r="DD14" s="691"/>
      <c r="DE14" s="691"/>
      <c r="DF14" s="691"/>
      <c r="DG14" s="691"/>
      <c r="DH14" s="691"/>
      <c r="DI14" s="691"/>
      <c r="DJ14" s="691"/>
      <c r="DK14" s="691"/>
      <c r="DL14" s="691"/>
      <c r="DM14" s="691"/>
      <c r="DN14" s="691"/>
      <c r="DO14" s="691"/>
      <c r="DP14" s="691"/>
      <c r="DQ14" s="691"/>
    </row>
    <row r="15" spans="1:121" s="10" customFormat="1">
      <c r="A15" s="687" t="s">
        <v>1181</v>
      </c>
      <c r="B15" s="687"/>
      <c r="C15" s="687"/>
      <c r="D15" s="687"/>
      <c r="E15" s="687"/>
      <c r="F15" s="687"/>
      <c r="G15" s="687"/>
      <c r="H15" s="687"/>
      <c r="I15" s="687"/>
      <c r="J15" s="9"/>
      <c r="K15" s="688" t="s">
        <v>1180</v>
      </c>
      <c r="L15" s="688"/>
      <c r="M15" s="688"/>
      <c r="N15" s="688"/>
      <c r="O15" s="688"/>
      <c r="P15" s="688"/>
      <c r="Q15" s="688"/>
      <c r="R15" s="688"/>
      <c r="S15" s="688"/>
      <c r="T15" s="688"/>
      <c r="U15" s="688"/>
      <c r="V15" s="688"/>
      <c r="W15" s="688"/>
      <c r="X15" s="688"/>
      <c r="Y15" s="688"/>
      <c r="Z15" s="688"/>
      <c r="AA15" s="688"/>
      <c r="AB15" s="688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688"/>
      <c r="AO15" s="688"/>
      <c r="AP15" s="688"/>
      <c r="AQ15" s="688"/>
      <c r="AR15" s="688"/>
      <c r="AS15" s="688"/>
      <c r="AT15" s="688"/>
      <c r="AU15" s="688"/>
      <c r="AV15" s="688"/>
      <c r="AW15" s="688"/>
      <c r="AX15" s="688"/>
      <c r="AY15" s="688"/>
      <c r="AZ15" s="688"/>
      <c r="BA15" s="688"/>
      <c r="BB15" s="688"/>
      <c r="BC15" s="688"/>
      <c r="BD15" s="688"/>
      <c r="BE15" s="688"/>
      <c r="BF15" s="689"/>
      <c r="BG15" s="690" t="s">
        <v>46</v>
      </c>
      <c r="BH15" s="690"/>
      <c r="BI15" s="690"/>
      <c r="BJ15" s="690"/>
      <c r="BK15" s="690"/>
      <c r="BL15" s="690"/>
      <c r="BM15" s="690"/>
      <c r="BN15" s="690"/>
      <c r="BO15" s="690"/>
      <c r="BP15" s="690"/>
      <c r="BQ15" s="690"/>
      <c r="BR15" s="690"/>
      <c r="BS15" s="690"/>
      <c r="BT15" s="690"/>
      <c r="BU15" s="690"/>
      <c r="BV15" s="691">
        <v>0.1057</v>
      </c>
      <c r="BW15" s="691"/>
      <c r="BX15" s="691"/>
      <c r="BY15" s="691"/>
      <c r="BZ15" s="691"/>
      <c r="CA15" s="691"/>
      <c r="CB15" s="691"/>
      <c r="CC15" s="691"/>
      <c r="CD15" s="691"/>
      <c r="CE15" s="691"/>
      <c r="CF15" s="691"/>
      <c r="CG15" s="691"/>
      <c r="CH15" s="691"/>
      <c r="CI15" s="691"/>
      <c r="CJ15" s="691"/>
      <c r="CK15" s="691"/>
      <c r="CL15" s="691">
        <v>0.1057</v>
      </c>
      <c r="CM15" s="691"/>
      <c r="CN15" s="691"/>
      <c r="CO15" s="691"/>
      <c r="CP15" s="691"/>
      <c r="CQ15" s="691"/>
      <c r="CR15" s="691"/>
      <c r="CS15" s="691"/>
      <c r="CT15" s="691"/>
      <c r="CU15" s="691"/>
      <c r="CV15" s="691"/>
      <c r="CW15" s="691"/>
      <c r="CX15" s="691"/>
      <c r="CY15" s="691"/>
      <c r="CZ15" s="691"/>
      <c r="DA15" s="691"/>
      <c r="DB15" s="691">
        <v>0.1057</v>
      </c>
      <c r="DC15" s="691"/>
      <c r="DD15" s="691"/>
      <c r="DE15" s="691"/>
      <c r="DF15" s="691"/>
      <c r="DG15" s="691"/>
      <c r="DH15" s="691"/>
      <c r="DI15" s="691"/>
      <c r="DJ15" s="691"/>
      <c r="DK15" s="691"/>
      <c r="DL15" s="691"/>
      <c r="DM15" s="691"/>
      <c r="DN15" s="691"/>
      <c r="DO15" s="691"/>
      <c r="DP15" s="691"/>
      <c r="DQ15" s="691"/>
    </row>
    <row r="16" spans="1:121" s="5" customFormat="1" ht="15" customHeight="1">
      <c r="A16" s="679" t="s">
        <v>6</v>
      </c>
      <c r="B16" s="679"/>
      <c r="C16" s="679"/>
      <c r="D16" s="679"/>
      <c r="E16" s="679"/>
      <c r="F16" s="679"/>
      <c r="G16" s="679"/>
      <c r="H16" s="679"/>
      <c r="I16" s="679"/>
      <c r="J16" s="4"/>
      <c r="K16" s="680" t="s">
        <v>36</v>
      </c>
      <c r="L16" s="680"/>
      <c r="M16" s="680"/>
      <c r="N16" s="680"/>
      <c r="O16" s="680"/>
      <c r="P16" s="680"/>
      <c r="Q16" s="680"/>
      <c r="R16" s="680"/>
      <c r="S16" s="680"/>
      <c r="T16" s="680"/>
      <c r="U16" s="680"/>
      <c r="V16" s="680"/>
      <c r="W16" s="680"/>
      <c r="X16" s="680"/>
      <c r="Y16" s="680"/>
      <c r="Z16" s="680"/>
      <c r="AA16" s="680"/>
      <c r="AB16" s="680"/>
      <c r="AC16" s="680"/>
      <c r="AD16" s="680"/>
      <c r="AE16" s="680"/>
      <c r="AF16" s="680"/>
      <c r="AG16" s="680"/>
      <c r="AH16" s="680"/>
      <c r="AI16" s="680"/>
      <c r="AJ16" s="680"/>
      <c r="AK16" s="680"/>
      <c r="AL16" s="680"/>
      <c r="AM16" s="680"/>
      <c r="AN16" s="680"/>
      <c r="AO16" s="680"/>
      <c r="AP16" s="680"/>
      <c r="AQ16" s="680"/>
      <c r="AR16" s="680"/>
      <c r="AS16" s="680"/>
      <c r="AT16" s="680"/>
      <c r="AU16" s="680"/>
      <c r="AV16" s="680"/>
      <c r="AW16" s="680"/>
      <c r="AX16" s="680"/>
      <c r="AY16" s="680"/>
      <c r="AZ16" s="680"/>
      <c r="BA16" s="680"/>
      <c r="BB16" s="680"/>
      <c r="BC16" s="680"/>
      <c r="BD16" s="680"/>
      <c r="BE16" s="680"/>
      <c r="BF16" s="692"/>
      <c r="BG16" s="693" t="s">
        <v>46</v>
      </c>
      <c r="BH16" s="693"/>
      <c r="BI16" s="693"/>
      <c r="BJ16" s="693"/>
      <c r="BK16" s="693"/>
      <c r="BL16" s="693"/>
      <c r="BM16" s="693"/>
      <c r="BN16" s="693"/>
      <c r="BO16" s="693"/>
      <c r="BP16" s="693"/>
      <c r="BQ16" s="693"/>
      <c r="BR16" s="693"/>
      <c r="BS16" s="693"/>
      <c r="BT16" s="693"/>
      <c r="BU16" s="693"/>
      <c r="BV16" s="694">
        <v>0.51200000000000001</v>
      </c>
      <c r="BW16" s="694"/>
      <c r="BX16" s="694"/>
      <c r="BY16" s="694"/>
      <c r="BZ16" s="694"/>
      <c r="CA16" s="694"/>
      <c r="CB16" s="694"/>
      <c r="CC16" s="694"/>
      <c r="CD16" s="694"/>
      <c r="CE16" s="694"/>
      <c r="CF16" s="694"/>
      <c r="CG16" s="694"/>
      <c r="CH16" s="694"/>
      <c r="CI16" s="694"/>
      <c r="CJ16" s="694"/>
      <c r="CK16" s="694"/>
      <c r="CL16" s="694">
        <v>0.51200000000000001</v>
      </c>
      <c r="CM16" s="694"/>
      <c r="CN16" s="694"/>
      <c r="CO16" s="694"/>
      <c r="CP16" s="694"/>
      <c r="CQ16" s="694"/>
      <c r="CR16" s="694"/>
      <c r="CS16" s="694"/>
      <c r="CT16" s="694"/>
      <c r="CU16" s="694"/>
      <c r="CV16" s="694"/>
      <c r="CW16" s="694"/>
      <c r="CX16" s="694"/>
      <c r="CY16" s="694"/>
      <c r="CZ16" s="694"/>
      <c r="DA16" s="694"/>
      <c r="DB16" s="694">
        <v>0.51200000000000001</v>
      </c>
      <c r="DC16" s="694"/>
      <c r="DD16" s="694"/>
      <c r="DE16" s="694"/>
      <c r="DF16" s="694"/>
      <c r="DG16" s="694"/>
      <c r="DH16" s="694"/>
      <c r="DI16" s="694"/>
      <c r="DJ16" s="694"/>
      <c r="DK16" s="694"/>
      <c r="DL16" s="694"/>
      <c r="DM16" s="694"/>
      <c r="DN16" s="694"/>
      <c r="DO16" s="694"/>
      <c r="DP16" s="694"/>
      <c r="DQ16" s="694"/>
    </row>
    <row r="17" spans="1:121" s="10" customFormat="1" ht="15" customHeight="1">
      <c r="A17" s="687" t="s">
        <v>55</v>
      </c>
      <c r="B17" s="687"/>
      <c r="C17" s="687"/>
      <c r="D17" s="687"/>
      <c r="E17" s="687"/>
      <c r="F17" s="687"/>
      <c r="G17" s="687"/>
      <c r="H17" s="687"/>
      <c r="I17" s="687"/>
      <c r="J17" s="9"/>
      <c r="K17" s="688" t="s">
        <v>1194</v>
      </c>
      <c r="L17" s="688"/>
      <c r="M17" s="688"/>
      <c r="N17" s="688"/>
      <c r="O17" s="688"/>
      <c r="P17" s="688"/>
      <c r="Q17" s="688"/>
      <c r="R17" s="688"/>
      <c r="S17" s="688"/>
      <c r="T17" s="688"/>
      <c r="U17" s="688"/>
      <c r="V17" s="688"/>
      <c r="W17" s="688"/>
      <c r="X17" s="688"/>
      <c r="Y17" s="688"/>
      <c r="Z17" s="688"/>
      <c r="AA17" s="688"/>
      <c r="AB17" s="688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688"/>
      <c r="AO17" s="688"/>
      <c r="AP17" s="688"/>
      <c r="AQ17" s="688"/>
      <c r="AR17" s="688"/>
      <c r="AS17" s="688"/>
      <c r="AT17" s="688"/>
      <c r="AU17" s="688"/>
      <c r="AV17" s="688"/>
      <c r="AW17" s="688"/>
      <c r="AX17" s="688"/>
      <c r="AY17" s="688"/>
      <c r="AZ17" s="688"/>
      <c r="BA17" s="688"/>
      <c r="BB17" s="688"/>
      <c r="BC17" s="688"/>
      <c r="BD17" s="688"/>
      <c r="BE17" s="688"/>
      <c r="BF17" s="689"/>
      <c r="BG17" s="722" t="s">
        <v>46</v>
      </c>
      <c r="BH17" s="723"/>
      <c r="BI17" s="723"/>
      <c r="BJ17" s="723"/>
      <c r="BK17" s="723"/>
      <c r="BL17" s="723"/>
      <c r="BM17" s="723"/>
      <c r="BN17" s="723"/>
      <c r="BO17" s="723"/>
      <c r="BP17" s="723"/>
      <c r="BQ17" s="723"/>
      <c r="BR17" s="723"/>
      <c r="BS17" s="723"/>
      <c r="BT17" s="723"/>
      <c r="BU17" s="724"/>
      <c r="BV17" s="691">
        <v>0.51200000000000001</v>
      </c>
      <c r="BW17" s="691"/>
      <c r="BX17" s="691"/>
      <c r="BY17" s="691"/>
      <c r="BZ17" s="691"/>
      <c r="CA17" s="691"/>
      <c r="CB17" s="691"/>
      <c r="CC17" s="691"/>
      <c r="CD17" s="691"/>
      <c r="CE17" s="691"/>
      <c r="CF17" s="691"/>
      <c r="CG17" s="691"/>
      <c r="CH17" s="691"/>
      <c r="CI17" s="691"/>
      <c r="CJ17" s="691"/>
      <c r="CK17" s="691"/>
      <c r="CL17" s="691">
        <v>0.51200000000000001</v>
      </c>
      <c r="CM17" s="691"/>
      <c r="CN17" s="691"/>
      <c r="CO17" s="691"/>
      <c r="CP17" s="691"/>
      <c r="CQ17" s="691"/>
      <c r="CR17" s="691"/>
      <c r="CS17" s="691"/>
      <c r="CT17" s="691"/>
      <c r="CU17" s="691"/>
      <c r="CV17" s="691"/>
      <c r="CW17" s="691"/>
      <c r="CX17" s="691"/>
      <c r="CY17" s="691"/>
      <c r="CZ17" s="691"/>
      <c r="DA17" s="691"/>
      <c r="DB17" s="691">
        <v>0.51200000000000001</v>
      </c>
      <c r="DC17" s="691"/>
      <c r="DD17" s="691"/>
      <c r="DE17" s="691"/>
      <c r="DF17" s="691"/>
      <c r="DG17" s="691"/>
      <c r="DH17" s="691"/>
      <c r="DI17" s="691"/>
      <c r="DJ17" s="691"/>
      <c r="DK17" s="691"/>
      <c r="DL17" s="691"/>
      <c r="DM17" s="691"/>
      <c r="DN17" s="691"/>
      <c r="DO17" s="691"/>
      <c r="DP17" s="691"/>
      <c r="DQ17" s="691"/>
    </row>
    <row r="18" spans="1:121" s="10" customFormat="1">
      <c r="A18" s="687" t="s">
        <v>7</v>
      </c>
      <c r="B18" s="687"/>
      <c r="C18" s="687"/>
      <c r="D18" s="687"/>
      <c r="E18" s="687"/>
      <c r="F18" s="687"/>
      <c r="G18" s="687"/>
      <c r="H18" s="687"/>
      <c r="I18" s="687"/>
      <c r="J18" s="9"/>
      <c r="K18" s="688" t="s">
        <v>37</v>
      </c>
      <c r="L18" s="688"/>
      <c r="M18" s="688"/>
      <c r="N18" s="688"/>
      <c r="O18" s="688"/>
      <c r="P18" s="688"/>
      <c r="Q18" s="688"/>
      <c r="R18" s="688"/>
      <c r="S18" s="688"/>
      <c r="T18" s="688"/>
      <c r="U18" s="688"/>
      <c r="V18" s="688"/>
      <c r="W18" s="688"/>
      <c r="X18" s="688"/>
      <c r="Y18" s="688"/>
      <c r="Z18" s="688"/>
      <c r="AA18" s="688"/>
      <c r="AB18" s="688"/>
      <c r="AC18" s="688"/>
      <c r="AD18" s="688"/>
      <c r="AE18" s="688"/>
      <c r="AF18" s="688"/>
      <c r="AG18" s="688"/>
      <c r="AH18" s="688"/>
      <c r="AI18" s="688"/>
      <c r="AJ18" s="688"/>
      <c r="AK18" s="688"/>
      <c r="AL18" s="688"/>
      <c r="AM18" s="688"/>
      <c r="AN18" s="688"/>
      <c r="AO18" s="688"/>
      <c r="AP18" s="688"/>
      <c r="AQ18" s="688"/>
      <c r="AR18" s="688"/>
      <c r="AS18" s="688"/>
      <c r="AT18" s="688"/>
      <c r="AU18" s="688"/>
      <c r="AV18" s="688"/>
      <c r="AW18" s="688"/>
      <c r="AX18" s="688"/>
      <c r="AY18" s="688"/>
      <c r="AZ18" s="688"/>
      <c r="BA18" s="688"/>
      <c r="BB18" s="688"/>
      <c r="BC18" s="688"/>
      <c r="BD18" s="688"/>
      <c r="BE18" s="688"/>
      <c r="BF18" s="689"/>
      <c r="BG18" s="690" t="s">
        <v>46</v>
      </c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690"/>
      <c r="BT18" s="690"/>
      <c r="BU18" s="690"/>
      <c r="BV18" s="691"/>
      <c r="BW18" s="691"/>
      <c r="BX18" s="691"/>
      <c r="BY18" s="691"/>
      <c r="BZ18" s="691"/>
      <c r="CA18" s="691"/>
      <c r="CB18" s="691"/>
      <c r="CC18" s="691"/>
      <c r="CD18" s="691"/>
      <c r="CE18" s="691"/>
      <c r="CF18" s="691"/>
      <c r="CG18" s="691"/>
      <c r="CH18" s="691"/>
      <c r="CI18" s="691"/>
      <c r="CJ18" s="691"/>
      <c r="CK18" s="691"/>
      <c r="CL18" s="691"/>
      <c r="CM18" s="691"/>
      <c r="CN18" s="691"/>
      <c r="CO18" s="691"/>
      <c r="CP18" s="691"/>
      <c r="CQ18" s="691"/>
      <c r="CR18" s="691"/>
      <c r="CS18" s="691"/>
      <c r="CT18" s="691"/>
      <c r="CU18" s="691"/>
      <c r="CV18" s="691"/>
      <c r="CW18" s="691"/>
      <c r="CX18" s="691"/>
      <c r="CY18" s="691"/>
      <c r="CZ18" s="691"/>
      <c r="DA18" s="691"/>
      <c r="DB18" s="691"/>
      <c r="DC18" s="691"/>
      <c r="DD18" s="691"/>
      <c r="DE18" s="691"/>
      <c r="DF18" s="691"/>
      <c r="DG18" s="691"/>
      <c r="DH18" s="691"/>
      <c r="DI18" s="691"/>
      <c r="DJ18" s="691"/>
      <c r="DK18" s="691"/>
      <c r="DL18" s="691"/>
      <c r="DM18" s="691"/>
      <c r="DN18" s="691"/>
      <c r="DO18" s="691"/>
      <c r="DP18" s="691"/>
      <c r="DQ18" s="691"/>
    </row>
    <row r="19" spans="1:121" s="10" customFormat="1">
      <c r="A19" s="687" t="s">
        <v>8</v>
      </c>
      <c r="B19" s="687"/>
      <c r="C19" s="687"/>
      <c r="D19" s="687"/>
      <c r="E19" s="687"/>
      <c r="F19" s="687"/>
      <c r="G19" s="687"/>
      <c r="H19" s="687"/>
      <c r="I19" s="687"/>
      <c r="J19" s="9"/>
      <c r="K19" s="688" t="s">
        <v>38</v>
      </c>
      <c r="L19" s="688"/>
      <c r="M19" s="688"/>
      <c r="N19" s="688"/>
      <c r="O19" s="688"/>
      <c r="P19" s="688"/>
      <c r="Q19" s="688"/>
      <c r="R19" s="688"/>
      <c r="S19" s="688"/>
      <c r="T19" s="688"/>
      <c r="U19" s="688"/>
      <c r="V19" s="688"/>
      <c r="W19" s="688"/>
      <c r="X19" s="688"/>
      <c r="Y19" s="688"/>
      <c r="Z19" s="688"/>
      <c r="AA19" s="688"/>
      <c r="AB19" s="688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688"/>
      <c r="AO19" s="688"/>
      <c r="AP19" s="688"/>
      <c r="AQ19" s="688"/>
      <c r="AR19" s="688"/>
      <c r="AS19" s="688"/>
      <c r="AT19" s="688"/>
      <c r="AU19" s="688"/>
      <c r="AV19" s="688"/>
      <c r="AW19" s="688"/>
      <c r="AX19" s="688"/>
      <c r="AY19" s="688"/>
      <c r="AZ19" s="688"/>
      <c r="BA19" s="688"/>
      <c r="BB19" s="688"/>
      <c r="BC19" s="688"/>
      <c r="BD19" s="688"/>
      <c r="BE19" s="688"/>
      <c r="BF19" s="689"/>
      <c r="BG19" s="690" t="s">
        <v>46</v>
      </c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690"/>
      <c r="BT19" s="690"/>
      <c r="BU19" s="690"/>
      <c r="BV19" s="691">
        <v>0.47739999999999999</v>
      </c>
      <c r="BW19" s="691"/>
      <c r="BX19" s="691"/>
      <c r="BY19" s="691"/>
      <c r="BZ19" s="691"/>
      <c r="CA19" s="691"/>
      <c r="CB19" s="691"/>
      <c r="CC19" s="691"/>
      <c r="CD19" s="691"/>
      <c r="CE19" s="691"/>
      <c r="CF19" s="691"/>
      <c r="CG19" s="691"/>
      <c r="CH19" s="691"/>
      <c r="CI19" s="691"/>
      <c r="CJ19" s="691"/>
      <c r="CK19" s="691"/>
      <c r="CL19" s="691">
        <v>0.47739999999999999</v>
      </c>
      <c r="CM19" s="691"/>
      <c r="CN19" s="691"/>
      <c r="CO19" s="691"/>
      <c r="CP19" s="691"/>
      <c r="CQ19" s="691"/>
      <c r="CR19" s="691"/>
      <c r="CS19" s="691"/>
      <c r="CT19" s="691"/>
      <c r="CU19" s="691"/>
      <c r="CV19" s="691"/>
      <c r="CW19" s="691"/>
      <c r="CX19" s="691"/>
      <c r="CY19" s="691"/>
      <c r="CZ19" s="691"/>
      <c r="DA19" s="691"/>
      <c r="DB19" s="691">
        <v>0.47739999999999999</v>
      </c>
      <c r="DC19" s="691"/>
      <c r="DD19" s="691"/>
      <c r="DE19" s="691"/>
      <c r="DF19" s="691"/>
      <c r="DG19" s="691"/>
      <c r="DH19" s="691"/>
      <c r="DI19" s="691"/>
      <c r="DJ19" s="691"/>
      <c r="DK19" s="691"/>
      <c r="DL19" s="691"/>
      <c r="DM19" s="691"/>
      <c r="DN19" s="691"/>
      <c r="DO19" s="691"/>
      <c r="DP19" s="691"/>
      <c r="DQ19" s="691"/>
    </row>
    <row r="20" spans="1:121" s="10" customFormat="1">
      <c r="A20" s="687" t="s">
        <v>64</v>
      </c>
      <c r="B20" s="687"/>
      <c r="C20" s="687"/>
      <c r="D20" s="687"/>
      <c r="E20" s="687"/>
      <c r="F20" s="687"/>
      <c r="G20" s="687"/>
      <c r="H20" s="687"/>
      <c r="I20" s="687"/>
      <c r="J20" s="9"/>
      <c r="K20" s="688" t="s">
        <v>1195</v>
      </c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8"/>
      <c r="AC20" s="688"/>
      <c r="AD20" s="688"/>
      <c r="AE20" s="688"/>
      <c r="AF20" s="688"/>
      <c r="AG20" s="688"/>
      <c r="AH20" s="688"/>
      <c r="AI20" s="688"/>
      <c r="AJ20" s="688"/>
      <c r="AK20" s="688"/>
      <c r="AL20" s="688"/>
      <c r="AM20" s="688"/>
      <c r="AN20" s="688"/>
      <c r="AO20" s="688"/>
      <c r="AP20" s="688"/>
      <c r="AQ20" s="688"/>
      <c r="AR20" s="688"/>
      <c r="AS20" s="688"/>
      <c r="AT20" s="688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88"/>
      <c r="BF20" s="689"/>
      <c r="BG20" s="690" t="s">
        <v>46</v>
      </c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690"/>
      <c r="BT20" s="690"/>
      <c r="BU20" s="690"/>
      <c r="BV20" s="691">
        <v>0.47739999999999999</v>
      </c>
      <c r="BW20" s="691"/>
      <c r="BX20" s="691"/>
      <c r="BY20" s="691"/>
      <c r="BZ20" s="691"/>
      <c r="CA20" s="691"/>
      <c r="CB20" s="691"/>
      <c r="CC20" s="691"/>
      <c r="CD20" s="691"/>
      <c r="CE20" s="691"/>
      <c r="CF20" s="691"/>
      <c r="CG20" s="691"/>
      <c r="CH20" s="691"/>
      <c r="CI20" s="691"/>
      <c r="CJ20" s="691"/>
      <c r="CK20" s="691"/>
      <c r="CL20" s="691">
        <v>0.47739999999999999</v>
      </c>
      <c r="CM20" s="691"/>
      <c r="CN20" s="691"/>
      <c r="CO20" s="691"/>
      <c r="CP20" s="691"/>
      <c r="CQ20" s="691"/>
      <c r="CR20" s="691"/>
      <c r="CS20" s="691"/>
      <c r="CT20" s="691"/>
      <c r="CU20" s="691"/>
      <c r="CV20" s="691"/>
      <c r="CW20" s="691"/>
      <c r="CX20" s="691"/>
      <c r="CY20" s="691"/>
      <c r="CZ20" s="691"/>
      <c r="DA20" s="691"/>
      <c r="DB20" s="691">
        <v>0.47739999999999999</v>
      </c>
      <c r="DC20" s="691"/>
      <c r="DD20" s="691"/>
      <c r="DE20" s="691"/>
      <c r="DF20" s="691"/>
      <c r="DG20" s="691"/>
      <c r="DH20" s="691"/>
      <c r="DI20" s="691"/>
      <c r="DJ20" s="691"/>
      <c r="DK20" s="691"/>
      <c r="DL20" s="691"/>
      <c r="DM20" s="691"/>
      <c r="DN20" s="691"/>
      <c r="DO20" s="691"/>
      <c r="DP20" s="691"/>
      <c r="DQ20" s="691"/>
    </row>
    <row r="21" spans="1:121" s="321" customFormat="1">
      <c r="A21" s="717" t="s">
        <v>9</v>
      </c>
      <c r="B21" s="717"/>
      <c r="C21" s="717"/>
      <c r="D21" s="717"/>
      <c r="E21" s="717"/>
      <c r="F21" s="717"/>
      <c r="G21" s="717"/>
      <c r="H21" s="717"/>
      <c r="I21" s="717"/>
      <c r="J21" s="320"/>
      <c r="K21" s="718" t="s">
        <v>39</v>
      </c>
      <c r="L21" s="718"/>
      <c r="M21" s="718"/>
      <c r="N21" s="718"/>
      <c r="O21" s="718"/>
      <c r="P21" s="718"/>
      <c r="Q21" s="718"/>
      <c r="R21" s="718"/>
      <c r="S21" s="718"/>
      <c r="T21" s="718"/>
      <c r="U21" s="718"/>
      <c r="V21" s="718"/>
      <c r="W21" s="718"/>
      <c r="X21" s="718"/>
      <c r="Y21" s="718"/>
      <c r="Z21" s="718"/>
      <c r="AA21" s="718"/>
      <c r="AB21" s="718"/>
      <c r="AC21" s="718"/>
      <c r="AD21" s="718"/>
      <c r="AE21" s="718"/>
      <c r="AF21" s="718"/>
      <c r="AG21" s="718"/>
      <c r="AH21" s="718"/>
      <c r="AI21" s="718"/>
      <c r="AJ21" s="718"/>
      <c r="AK21" s="718"/>
      <c r="AL21" s="718"/>
      <c r="AM21" s="718"/>
      <c r="AN21" s="718"/>
      <c r="AO21" s="718"/>
      <c r="AP21" s="718"/>
      <c r="AQ21" s="718"/>
      <c r="AR21" s="718"/>
      <c r="AS21" s="718"/>
      <c r="AT21" s="718"/>
      <c r="AU21" s="718"/>
      <c r="AV21" s="718"/>
      <c r="AW21" s="718"/>
      <c r="AX21" s="718"/>
      <c r="AY21" s="718"/>
      <c r="AZ21" s="718"/>
      <c r="BA21" s="718"/>
      <c r="BB21" s="718"/>
      <c r="BC21" s="718"/>
      <c r="BD21" s="718"/>
      <c r="BE21" s="718"/>
      <c r="BF21" s="719"/>
      <c r="BG21" s="720" t="s">
        <v>46</v>
      </c>
      <c r="BH21" s="720"/>
      <c r="BI21" s="720"/>
      <c r="BJ21" s="720"/>
      <c r="BK21" s="720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1">
        <v>4.2557999999999998</v>
      </c>
      <c r="BW21" s="721"/>
      <c r="BX21" s="721"/>
      <c r="BY21" s="721"/>
      <c r="BZ21" s="721"/>
      <c r="CA21" s="721"/>
      <c r="CB21" s="721"/>
      <c r="CC21" s="721"/>
      <c r="CD21" s="721"/>
      <c r="CE21" s="721"/>
      <c r="CF21" s="721"/>
      <c r="CG21" s="721"/>
      <c r="CH21" s="721"/>
      <c r="CI21" s="721"/>
      <c r="CJ21" s="721"/>
      <c r="CK21" s="721"/>
      <c r="CL21" s="721">
        <v>4.2557999999999998</v>
      </c>
      <c r="CM21" s="721"/>
      <c r="CN21" s="721"/>
      <c r="CO21" s="721"/>
      <c r="CP21" s="721"/>
      <c r="CQ21" s="721"/>
      <c r="CR21" s="721"/>
      <c r="CS21" s="721"/>
      <c r="CT21" s="721"/>
      <c r="CU21" s="721"/>
      <c r="CV21" s="721"/>
      <c r="CW21" s="721"/>
      <c r="CX21" s="721"/>
      <c r="CY21" s="721"/>
      <c r="CZ21" s="721"/>
      <c r="DA21" s="721"/>
      <c r="DB21" s="721">
        <v>4.2557999999999998</v>
      </c>
      <c r="DC21" s="721"/>
      <c r="DD21" s="721"/>
      <c r="DE21" s="721"/>
      <c r="DF21" s="721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</row>
    <row r="22" spans="1:121" s="10" customFormat="1">
      <c r="A22" s="687" t="s">
        <v>10</v>
      </c>
      <c r="B22" s="687"/>
      <c r="C22" s="687"/>
      <c r="D22" s="687"/>
      <c r="E22" s="687"/>
      <c r="F22" s="687"/>
      <c r="G22" s="687"/>
      <c r="H22" s="687"/>
      <c r="I22" s="687"/>
      <c r="J22" s="9"/>
      <c r="K22" s="715" t="s">
        <v>40</v>
      </c>
      <c r="L22" s="715"/>
      <c r="M22" s="715"/>
      <c r="N22" s="715"/>
      <c r="O22" s="715"/>
      <c r="P22" s="715"/>
      <c r="Q22" s="715"/>
      <c r="R22" s="715"/>
      <c r="S22" s="715"/>
      <c r="T22" s="715"/>
      <c r="U22" s="715"/>
      <c r="V22" s="715"/>
      <c r="W22" s="715"/>
      <c r="X22" s="715"/>
      <c r="Y22" s="715"/>
      <c r="Z22" s="715"/>
      <c r="AA22" s="715"/>
      <c r="AB22" s="715"/>
      <c r="AC22" s="715"/>
      <c r="AD22" s="715"/>
      <c r="AE22" s="715"/>
      <c r="AF22" s="715"/>
      <c r="AG22" s="715"/>
      <c r="AH22" s="715"/>
      <c r="AI22" s="715"/>
      <c r="AJ22" s="715"/>
      <c r="AK22" s="715"/>
      <c r="AL22" s="715"/>
      <c r="AM22" s="715"/>
      <c r="AN22" s="715"/>
      <c r="AO22" s="715"/>
      <c r="AP22" s="715"/>
      <c r="AQ22" s="715"/>
      <c r="AR22" s="715"/>
      <c r="AS22" s="715"/>
      <c r="AT22" s="715"/>
      <c r="AU22" s="715"/>
      <c r="AV22" s="715"/>
      <c r="AW22" s="715"/>
      <c r="AX22" s="715"/>
      <c r="AY22" s="715"/>
      <c r="AZ22" s="715"/>
      <c r="BA22" s="715"/>
      <c r="BB22" s="715"/>
      <c r="BC22" s="715"/>
      <c r="BD22" s="715"/>
      <c r="BE22" s="715"/>
      <c r="BF22" s="716"/>
      <c r="BG22" s="690" t="s">
        <v>46</v>
      </c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690"/>
      <c r="BT22" s="690"/>
      <c r="BU22" s="690"/>
      <c r="BV22" s="691">
        <v>3.8597999999999999</v>
      </c>
      <c r="BW22" s="690"/>
      <c r="BX22" s="690"/>
      <c r="BY22" s="690"/>
      <c r="BZ22" s="690"/>
      <c r="CA22" s="690"/>
      <c r="CB22" s="690"/>
      <c r="CC22" s="690"/>
      <c r="CD22" s="690"/>
      <c r="CE22" s="690"/>
      <c r="CF22" s="690"/>
      <c r="CG22" s="690"/>
      <c r="CH22" s="690"/>
      <c r="CI22" s="690"/>
      <c r="CJ22" s="690"/>
      <c r="CK22" s="690"/>
      <c r="CL22" s="691">
        <v>3.8597999999999999</v>
      </c>
      <c r="CM22" s="690"/>
      <c r="CN22" s="690"/>
      <c r="CO22" s="690"/>
      <c r="CP22" s="690"/>
      <c r="CQ22" s="690"/>
      <c r="CR22" s="690"/>
      <c r="CS22" s="690"/>
      <c r="CT22" s="690"/>
      <c r="CU22" s="690"/>
      <c r="CV22" s="690"/>
      <c r="CW22" s="690"/>
      <c r="CX22" s="690"/>
      <c r="CY22" s="690"/>
      <c r="CZ22" s="690"/>
      <c r="DA22" s="690"/>
      <c r="DB22" s="691">
        <v>3.8597999999999999</v>
      </c>
      <c r="DC22" s="690"/>
      <c r="DD22" s="690"/>
      <c r="DE22" s="690"/>
      <c r="DF22" s="690"/>
      <c r="DG22" s="690"/>
      <c r="DH22" s="690"/>
      <c r="DI22" s="690"/>
      <c r="DJ22" s="690"/>
      <c r="DK22" s="690"/>
      <c r="DL22" s="690"/>
      <c r="DM22" s="690"/>
      <c r="DN22" s="690"/>
      <c r="DO22" s="690"/>
      <c r="DP22" s="690"/>
      <c r="DQ22" s="690"/>
    </row>
    <row r="23" spans="1:121" s="10" customFormat="1">
      <c r="A23" s="687" t="s">
        <v>11</v>
      </c>
      <c r="B23" s="687"/>
      <c r="C23" s="687"/>
      <c r="D23" s="687"/>
      <c r="E23" s="687"/>
      <c r="F23" s="687"/>
      <c r="G23" s="687"/>
      <c r="H23" s="687"/>
      <c r="I23" s="687"/>
      <c r="J23" s="9"/>
      <c r="K23" s="688" t="s">
        <v>35</v>
      </c>
      <c r="L23" s="688"/>
      <c r="M23" s="688"/>
      <c r="N23" s="688"/>
      <c r="O23" s="688"/>
      <c r="P23" s="688"/>
      <c r="Q23" s="688"/>
      <c r="R23" s="688"/>
      <c r="S23" s="688"/>
      <c r="T23" s="688"/>
      <c r="U23" s="688"/>
      <c r="V23" s="688"/>
      <c r="W23" s="688"/>
      <c r="X23" s="688"/>
      <c r="Y23" s="688"/>
      <c r="Z23" s="688"/>
      <c r="AA23" s="688"/>
      <c r="AB23" s="688"/>
      <c r="AC23" s="688"/>
      <c r="AD23" s="688"/>
      <c r="AE23" s="688"/>
      <c r="AF23" s="688"/>
      <c r="AG23" s="688"/>
      <c r="AH23" s="688"/>
      <c r="AI23" s="688"/>
      <c r="AJ23" s="688"/>
      <c r="AK23" s="688"/>
      <c r="AL23" s="688"/>
      <c r="AM23" s="688"/>
      <c r="AN23" s="688"/>
      <c r="AO23" s="688"/>
      <c r="AP23" s="688"/>
      <c r="AQ23" s="688"/>
      <c r="AR23" s="688"/>
      <c r="AS23" s="688"/>
      <c r="AT23" s="688"/>
      <c r="AU23" s="688"/>
      <c r="AV23" s="688"/>
      <c r="AW23" s="688"/>
      <c r="AX23" s="688"/>
      <c r="AY23" s="688"/>
      <c r="AZ23" s="688"/>
      <c r="BA23" s="688"/>
      <c r="BB23" s="688"/>
      <c r="BC23" s="688"/>
      <c r="BD23" s="688"/>
      <c r="BE23" s="688"/>
      <c r="BF23" s="689"/>
      <c r="BG23" s="690" t="s">
        <v>46</v>
      </c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690"/>
      <c r="BT23" s="690"/>
      <c r="BU23" s="690"/>
      <c r="BV23" s="691">
        <v>3.6741999999999999</v>
      </c>
      <c r="BW23" s="691"/>
      <c r="BX23" s="691"/>
      <c r="BY23" s="691"/>
      <c r="BZ23" s="691"/>
      <c r="CA23" s="691"/>
      <c r="CB23" s="691"/>
      <c r="CC23" s="691"/>
      <c r="CD23" s="691"/>
      <c r="CE23" s="691"/>
      <c r="CF23" s="691"/>
      <c r="CG23" s="691"/>
      <c r="CH23" s="691"/>
      <c r="CI23" s="691"/>
      <c r="CJ23" s="691"/>
      <c r="CK23" s="691"/>
      <c r="CL23" s="691">
        <v>3.6741999999999999</v>
      </c>
      <c r="CM23" s="691"/>
      <c r="CN23" s="691"/>
      <c r="CO23" s="691"/>
      <c r="CP23" s="691"/>
      <c r="CQ23" s="691"/>
      <c r="CR23" s="691"/>
      <c r="CS23" s="691"/>
      <c r="CT23" s="691"/>
      <c r="CU23" s="691"/>
      <c r="CV23" s="691"/>
      <c r="CW23" s="691"/>
      <c r="CX23" s="691"/>
      <c r="CY23" s="691"/>
      <c r="CZ23" s="691"/>
      <c r="DA23" s="691"/>
      <c r="DB23" s="691">
        <v>3.6741999999999999</v>
      </c>
      <c r="DC23" s="691"/>
      <c r="DD23" s="691"/>
      <c r="DE23" s="691"/>
      <c r="DF23" s="691"/>
      <c r="DG23" s="691"/>
      <c r="DH23" s="691"/>
      <c r="DI23" s="691"/>
      <c r="DJ23" s="691"/>
      <c r="DK23" s="691"/>
      <c r="DL23" s="691"/>
      <c r="DM23" s="691"/>
      <c r="DN23" s="691"/>
      <c r="DO23" s="691"/>
      <c r="DP23" s="691"/>
      <c r="DQ23" s="691"/>
    </row>
    <row r="24" spans="1:121" s="10" customFormat="1">
      <c r="A24" s="687" t="s">
        <v>60</v>
      </c>
      <c r="B24" s="687"/>
      <c r="C24" s="687"/>
      <c r="D24" s="687"/>
      <c r="E24" s="687"/>
      <c r="F24" s="687"/>
      <c r="G24" s="687"/>
      <c r="H24" s="687"/>
      <c r="I24" s="687"/>
      <c r="J24" s="9"/>
      <c r="K24" s="688" t="s">
        <v>1173</v>
      </c>
      <c r="L24" s="688"/>
      <c r="M24" s="688"/>
      <c r="N24" s="688"/>
      <c r="O24" s="688"/>
      <c r="P24" s="688"/>
      <c r="Q24" s="688"/>
      <c r="R24" s="688"/>
      <c r="S24" s="688"/>
      <c r="T24" s="688"/>
      <c r="U24" s="688"/>
      <c r="V24" s="688"/>
      <c r="W24" s="688"/>
      <c r="X24" s="688"/>
      <c r="Y24" s="688"/>
      <c r="Z24" s="688"/>
      <c r="AA24" s="688"/>
      <c r="AB24" s="688"/>
      <c r="AC24" s="688"/>
      <c r="AD24" s="688"/>
      <c r="AE24" s="688"/>
      <c r="AF24" s="688"/>
      <c r="AG24" s="688"/>
      <c r="AH24" s="688"/>
      <c r="AI24" s="688"/>
      <c r="AJ24" s="688"/>
      <c r="AK24" s="688"/>
      <c r="AL24" s="688"/>
      <c r="AM24" s="688"/>
      <c r="AN24" s="688"/>
      <c r="AO24" s="688"/>
      <c r="AP24" s="688"/>
      <c r="AQ24" s="688"/>
      <c r="AR24" s="688"/>
      <c r="AS24" s="688"/>
      <c r="AT24" s="688"/>
      <c r="AU24" s="688"/>
      <c r="AV24" s="688"/>
      <c r="AW24" s="688"/>
      <c r="AX24" s="688"/>
      <c r="AY24" s="688"/>
      <c r="AZ24" s="688"/>
      <c r="BA24" s="688"/>
      <c r="BB24" s="688"/>
      <c r="BC24" s="688"/>
      <c r="BD24" s="688"/>
      <c r="BE24" s="688"/>
      <c r="BF24" s="689"/>
      <c r="BG24" s="690" t="s">
        <v>46</v>
      </c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690"/>
      <c r="BT24" s="690"/>
      <c r="BU24" s="690"/>
      <c r="BV24" s="691">
        <v>8.4099999999999994E-2</v>
      </c>
      <c r="BW24" s="691"/>
      <c r="BX24" s="691"/>
      <c r="BY24" s="691"/>
      <c r="BZ24" s="691"/>
      <c r="CA24" s="691"/>
      <c r="CB24" s="691"/>
      <c r="CC24" s="691"/>
      <c r="CD24" s="691"/>
      <c r="CE24" s="691"/>
      <c r="CF24" s="691"/>
      <c r="CG24" s="691"/>
      <c r="CH24" s="691"/>
      <c r="CI24" s="691"/>
      <c r="CJ24" s="691"/>
      <c r="CK24" s="691"/>
      <c r="CL24" s="691">
        <v>8.4099999999999994E-2</v>
      </c>
      <c r="CM24" s="691"/>
      <c r="CN24" s="691"/>
      <c r="CO24" s="691"/>
      <c r="CP24" s="691"/>
      <c r="CQ24" s="691"/>
      <c r="CR24" s="691"/>
      <c r="CS24" s="691"/>
      <c r="CT24" s="691"/>
      <c r="CU24" s="691"/>
      <c r="CV24" s="691"/>
      <c r="CW24" s="691"/>
      <c r="CX24" s="691"/>
      <c r="CY24" s="691"/>
      <c r="CZ24" s="691"/>
      <c r="DA24" s="691"/>
      <c r="DB24" s="691">
        <v>8.4099999999999994E-2</v>
      </c>
      <c r="DC24" s="691"/>
      <c r="DD24" s="691"/>
      <c r="DE24" s="691"/>
      <c r="DF24" s="691"/>
      <c r="DG24" s="691"/>
      <c r="DH24" s="691"/>
      <c r="DI24" s="691"/>
      <c r="DJ24" s="691"/>
      <c r="DK24" s="691"/>
      <c r="DL24" s="691"/>
      <c r="DM24" s="691"/>
      <c r="DN24" s="691"/>
      <c r="DO24" s="691"/>
      <c r="DP24" s="691"/>
      <c r="DQ24" s="691"/>
    </row>
    <row r="25" spans="1:121" s="10" customFormat="1">
      <c r="A25" s="687" t="s">
        <v>61</v>
      </c>
      <c r="B25" s="687"/>
      <c r="C25" s="687"/>
      <c r="D25" s="687"/>
      <c r="E25" s="687"/>
      <c r="F25" s="687"/>
      <c r="G25" s="687"/>
      <c r="H25" s="687"/>
      <c r="I25" s="687"/>
      <c r="J25" s="9"/>
      <c r="K25" s="688" t="s">
        <v>1174</v>
      </c>
      <c r="L25" s="688"/>
      <c r="M25" s="688"/>
      <c r="N25" s="688"/>
      <c r="O25" s="688"/>
      <c r="P25" s="688"/>
      <c r="Q25" s="688"/>
      <c r="R25" s="688"/>
      <c r="S25" s="688"/>
      <c r="T25" s="688"/>
      <c r="U25" s="688"/>
      <c r="V25" s="688"/>
      <c r="W25" s="688"/>
      <c r="X25" s="688"/>
      <c r="Y25" s="688"/>
      <c r="Z25" s="688"/>
      <c r="AA25" s="688"/>
      <c r="AB25" s="688"/>
      <c r="AC25" s="688"/>
      <c r="AD25" s="688"/>
      <c r="AE25" s="688"/>
      <c r="AF25" s="688"/>
      <c r="AG25" s="688"/>
      <c r="AH25" s="688"/>
      <c r="AI25" s="688"/>
      <c r="AJ25" s="688"/>
      <c r="AK25" s="688"/>
      <c r="AL25" s="688"/>
      <c r="AM25" s="688"/>
      <c r="AN25" s="688"/>
      <c r="AO25" s="688"/>
      <c r="AP25" s="688"/>
      <c r="AQ25" s="688"/>
      <c r="AR25" s="688"/>
      <c r="AS25" s="688"/>
      <c r="AT25" s="688"/>
      <c r="AU25" s="688"/>
      <c r="AV25" s="688"/>
      <c r="AW25" s="688"/>
      <c r="AX25" s="688"/>
      <c r="AY25" s="688"/>
      <c r="AZ25" s="688"/>
      <c r="BA25" s="688"/>
      <c r="BB25" s="688"/>
      <c r="BC25" s="688"/>
      <c r="BD25" s="688"/>
      <c r="BE25" s="688"/>
      <c r="BF25" s="689"/>
      <c r="BG25" s="690" t="s">
        <v>46</v>
      </c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690"/>
      <c r="BT25" s="690"/>
      <c r="BU25" s="690"/>
      <c r="BV25" s="691">
        <v>4.8300000000000003E-2</v>
      </c>
      <c r="BW25" s="691"/>
      <c r="BX25" s="691"/>
      <c r="BY25" s="691"/>
      <c r="BZ25" s="691"/>
      <c r="CA25" s="691"/>
      <c r="CB25" s="691"/>
      <c r="CC25" s="691"/>
      <c r="CD25" s="691"/>
      <c r="CE25" s="691"/>
      <c r="CF25" s="691"/>
      <c r="CG25" s="691"/>
      <c r="CH25" s="691"/>
      <c r="CI25" s="691"/>
      <c r="CJ25" s="691"/>
      <c r="CK25" s="691"/>
      <c r="CL25" s="691">
        <v>4.8300000000000003E-2</v>
      </c>
      <c r="CM25" s="691"/>
      <c r="CN25" s="691"/>
      <c r="CO25" s="691"/>
      <c r="CP25" s="691"/>
      <c r="CQ25" s="691"/>
      <c r="CR25" s="691"/>
      <c r="CS25" s="691"/>
      <c r="CT25" s="691"/>
      <c r="CU25" s="691"/>
      <c r="CV25" s="691"/>
      <c r="CW25" s="691"/>
      <c r="CX25" s="691"/>
      <c r="CY25" s="691"/>
      <c r="CZ25" s="691"/>
      <c r="DA25" s="691"/>
      <c r="DB25" s="691">
        <v>4.8300000000000003E-2</v>
      </c>
      <c r="DC25" s="691"/>
      <c r="DD25" s="691"/>
      <c r="DE25" s="691"/>
      <c r="DF25" s="691"/>
      <c r="DG25" s="691"/>
      <c r="DH25" s="691"/>
      <c r="DI25" s="691"/>
      <c r="DJ25" s="691"/>
      <c r="DK25" s="691"/>
      <c r="DL25" s="691"/>
      <c r="DM25" s="691"/>
      <c r="DN25" s="691"/>
      <c r="DO25" s="691"/>
      <c r="DP25" s="691"/>
      <c r="DQ25" s="691"/>
    </row>
    <row r="26" spans="1:121" s="10" customFormat="1">
      <c r="A26" s="687" t="s">
        <v>1185</v>
      </c>
      <c r="B26" s="687"/>
      <c r="C26" s="687"/>
      <c r="D26" s="687"/>
      <c r="E26" s="687"/>
      <c r="F26" s="687"/>
      <c r="G26" s="687"/>
      <c r="H26" s="687"/>
      <c r="I26" s="687"/>
      <c r="J26" s="9"/>
      <c r="K26" s="688" t="s">
        <v>1176</v>
      </c>
      <c r="L26" s="688"/>
      <c r="M26" s="688"/>
      <c r="N26" s="688"/>
      <c r="O26" s="688"/>
      <c r="P26" s="688"/>
      <c r="Q26" s="688"/>
      <c r="R26" s="688"/>
      <c r="S26" s="688"/>
      <c r="T26" s="688"/>
      <c r="U26" s="688"/>
      <c r="V26" s="688"/>
      <c r="W26" s="688"/>
      <c r="X26" s="688"/>
      <c r="Y26" s="688"/>
      <c r="Z26" s="688"/>
      <c r="AA26" s="688"/>
      <c r="AB26" s="688"/>
      <c r="AC26" s="688"/>
      <c r="AD26" s="688"/>
      <c r="AE26" s="688"/>
      <c r="AF26" s="688"/>
      <c r="AG26" s="688"/>
      <c r="AH26" s="688"/>
      <c r="AI26" s="688"/>
      <c r="AJ26" s="688"/>
      <c r="AK26" s="688"/>
      <c r="AL26" s="688"/>
      <c r="AM26" s="688"/>
      <c r="AN26" s="688"/>
      <c r="AO26" s="688"/>
      <c r="AP26" s="688"/>
      <c r="AQ26" s="688"/>
      <c r="AR26" s="688"/>
      <c r="AS26" s="688"/>
      <c r="AT26" s="688"/>
      <c r="AU26" s="688"/>
      <c r="AV26" s="688"/>
      <c r="AW26" s="688"/>
      <c r="AX26" s="688"/>
      <c r="AY26" s="688"/>
      <c r="AZ26" s="688"/>
      <c r="BA26" s="688"/>
      <c r="BB26" s="688"/>
      <c r="BC26" s="688"/>
      <c r="BD26" s="688"/>
      <c r="BE26" s="688"/>
      <c r="BF26" s="689"/>
      <c r="BG26" s="690" t="s">
        <v>46</v>
      </c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690"/>
      <c r="BT26" s="690"/>
      <c r="BU26" s="690"/>
      <c r="BV26" s="691">
        <v>0.1555</v>
      </c>
      <c r="BW26" s="691"/>
      <c r="BX26" s="691"/>
      <c r="BY26" s="691"/>
      <c r="BZ26" s="691"/>
      <c r="CA26" s="691"/>
      <c r="CB26" s="691"/>
      <c r="CC26" s="691"/>
      <c r="CD26" s="691"/>
      <c r="CE26" s="691"/>
      <c r="CF26" s="691"/>
      <c r="CG26" s="691"/>
      <c r="CH26" s="691"/>
      <c r="CI26" s="691"/>
      <c r="CJ26" s="691"/>
      <c r="CK26" s="691"/>
      <c r="CL26" s="691">
        <v>0.1555</v>
      </c>
      <c r="CM26" s="691"/>
      <c r="CN26" s="691"/>
      <c r="CO26" s="691"/>
      <c r="CP26" s="691"/>
      <c r="CQ26" s="691"/>
      <c r="CR26" s="691"/>
      <c r="CS26" s="691"/>
      <c r="CT26" s="691"/>
      <c r="CU26" s="691"/>
      <c r="CV26" s="691"/>
      <c r="CW26" s="691"/>
      <c r="CX26" s="691"/>
      <c r="CY26" s="691"/>
      <c r="CZ26" s="691"/>
      <c r="DA26" s="691"/>
      <c r="DB26" s="691">
        <v>0.1555</v>
      </c>
      <c r="DC26" s="691"/>
      <c r="DD26" s="691"/>
      <c r="DE26" s="691"/>
      <c r="DF26" s="691"/>
      <c r="DG26" s="691"/>
      <c r="DH26" s="691"/>
      <c r="DI26" s="691"/>
      <c r="DJ26" s="691"/>
      <c r="DK26" s="691"/>
      <c r="DL26" s="691"/>
      <c r="DM26" s="691"/>
      <c r="DN26" s="691"/>
      <c r="DO26" s="691"/>
      <c r="DP26" s="691"/>
      <c r="DQ26" s="691"/>
    </row>
    <row r="27" spans="1:121" s="10" customFormat="1">
      <c r="A27" s="687" t="s">
        <v>1186</v>
      </c>
      <c r="B27" s="687"/>
      <c r="C27" s="687"/>
      <c r="D27" s="687"/>
      <c r="E27" s="687"/>
      <c r="F27" s="687"/>
      <c r="G27" s="687"/>
      <c r="H27" s="687"/>
      <c r="I27" s="687"/>
      <c r="J27" s="9"/>
      <c r="K27" s="688" t="s">
        <v>1178</v>
      </c>
      <c r="L27" s="688"/>
      <c r="M27" s="688"/>
      <c r="N27" s="688"/>
      <c r="O27" s="688"/>
      <c r="P27" s="688"/>
      <c r="Q27" s="688"/>
      <c r="R27" s="688"/>
      <c r="S27" s="688"/>
      <c r="T27" s="688"/>
      <c r="U27" s="688"/>
      <c r="V27" s="688"/>
      <c r="W27" s="688"/>
      <c r="X27" s="688"/>
      <c r="Y27" s="688"/>
      <c r="Z27" s="688"/>
      <c r="AA27" s="688"/>
      <c r="AB27" s="688"/>
      <c r="AC27" s="688"/>
      <c r="AD27" s="688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8"/>
      <c r="AS27" s="688"/>
      <c r="AT27" s="688"/>
      <c r="AU27" s="688"/>
      <c r="AV27" s="688"/>
      <c r="AW27" s="688"/>
      <c r="AX27" s="688"/>
      <c r="AY27" s="688"/>
      <c r="AZ27" s="688"/>
      <c r="BA27" s="688"/>
      <c r="BB27" s="688"/>
      <c r="BC27" s="688"/>
      <c r="BD27" s="688"/>
      <c r="BE27" s="688"/>
      <c r="BF27" s="689"/>
      <c r="BG27" s="690" t="s">
        <v>46</v>
      </c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690"/>
      <c r="BT27" s="690"/>
      <c r="BU27" s="690"/>
      <c r="BV27" s="691">
        <v>0.8911</v>
      </c>
      <c r="BW27" s="691"/>
      <c r="BX27" s="691"/>
      <c r="BY27" s="691"/>
      <c r="BZ27" s="691"/>
      <c r="CA27" s="691"/>
      <c r="CB27" s="691"/>
      <c r="CC27" s="691"/>
      <c r="CD27" s="691"/>
      <c r="CE27" s="691"/>
      <c r="CF27" s="691"/>
      <c r="CG27" s="691"/>
      <c r="CH27" s="691"/>
      <c r="CI27" s="691"/>
      <c r="CJ27" s="691"/>
      <c r="CK27" s="691"/>
      <c r="CL27" s="691">
        <v>0.8911</v>
      </c>
      <c r="CM27" s="691"/>
      <c r="CN27" s="691"/>
      <c r="CO27" s="691"/>
      <c r="CP27" s="691"/>
      <c r="CQ27" s="691"/>
      <c r="CR27" s="691"/>
      <c r="CS27" s="691"/>
      <c r="CT27" s="691"/>
      <c r="CU27" s="691"/>
      <c r="CV27" s="691"/>
      <c r="CW27" s="691"/>
      <c r="CX27" s="691"/>
      <c r="CY27" s="691"/>
      <c r="CZ27" s="691"/>
      <c r="DA27" s="691"/>
      <c r="DB27" s="691">
        <v>0.8911</v>
      </c>
      <c r="DC27" s="691"/>
      <c r="DD27" s="691"/>
      <c r="DE27" s="691"/>
      <c r="DF27" s="691"/>
      <c r="DG27" s="691"/>
      <c r="DH27" s="691"/>
      <c r="DI27" s="691"/>
      <c r="DJ27" s="691"/>
      <c r="DK27" s="691"/>
      <c r="DL27" s="691"/>
      <c r="DM27" s="691"/>
      <c r="DN27" s="691"/>
      <c r="DO27" s="691"/>
      <c r="DP27" s="691"/>
      <c r="DQ27" s="691"/>
    </row>
    <row r="28" spans="1:121" s="10" customFormat="1">
      <c r="A28" s="687" t="s">
        <v>1187</v>
      </c>
      <c r="B28" s="687"/>
      <c r="C28" s="687"/>
      <c r="D28" s="687"/>
      <c r="E28" s="687"/>
      <c r="F28" s="687"/>
      <c r="G28" s="687"/>
      <c r="H28" s="687"/>
      <c r="I28" s="687"/>
      <c r="J28" s="9"/>
      <c r="K28" s="688" t="s">
        <v>1188</v>
      </c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688"/>
      <c r="AJ28" s="688"/>
      <c r="AK28" s="688"/>
      <c r="AL28" s="688"/>
      <c r="AM28" s="688"/>
      <c r="AN28" s="688"/>
      <c r="AO28" s="688"/>
      <c r="AP28" s="688"/>
      <c r="AQ28" s="688"/>
      <c r="AR28" s="688"/>
      <c r="AS28" s="688"/>
      <c r="AT28" s="688"/>
      <c r="AU28" s="688"/>
      <c r="AV28" s="688"/>
      <c r="AW28" s="688"/>
      <c r="AX28" s="688"/>
      <c r="AY28" s="688"/>
      <c r="AZ28" s="688"/>
      <c r="BA28" s="688"/>
      <c r="BB28" s="688"/>
      <c r="BC28" s="688"/>
      <c r="BD28" s="688"/>
      <c r="BE28" s="688"/>
      <c r="BF28" s="689"/>
      <c r="BG28" s="690" t="s">
        <v>46</v>
      </c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690"/>
      <c r="BT28" s="690"/>
      <c r="BU28" s="690"/>
      <c r="BV28" s="691">
        <v>0.44240000000000002</v>
      </c>
      <c r="BW28" s="691"/>
      <c r="BX28" s="691"/>
      <c r="BY28" s="691"/>
      <c r="BZ28" s="691"/>
      <c r="CA28" s="691"/>
      <c r="CB28" s="691"/>
      <c r="CC28" s="691"/>
      <c r="CD28" s="691"/>
      <c r="CE28" s="691"/>
      <c r="CF28" s="691"/>
      <c r="CG28" s="691"/>
      <c r="CH28" s="691"/>
      <c r="CI28" s="691"/>
      <c r="CJ28" s="691"/>
      <c r="CK28" s="691"/>
      <c r="CL28" s="691">
        <v>0.44240000000000002</v>
      </c>
      <c r="CM28" s="691"/>
      <c r="CN28" s="691"/>
      <c r="CO28" s="691"/>
      <c r="CP28" s="691"/>
      <c r="CQ28" s="691"/>
      <c r="CR28" s="691"/>
      <c r="CS28" s="691"/>
      <c r="CT28" s="691"/>
      <c r="CU28" s="691"/>
      <c r="CV28" s="691"/>
      <c r="CW28" s="691"/>
      <c r="CX28" s="691"/>
      <c r="CY28" s="691"/>
      <c r="CZ28" s="691"/>
      <c r="DA28" s="691"/>
      <c r="DB28" s="691">
        <v>0.44240000000000002</v>
      </c>
      <c r="DC28" s="691"/>
      <c r="DD28" s="691"/>
      <c r="DE28" s="691"/>
      <c r="DF28" s="691"/>
      <c r="DG28" s="691"/>
      <c r="DH28" s="691"/>
      <c r="DI28" s="691"/>
      <c r="DJ28" s="691"/>
      <c r="DK28" s="691"/>
      <c r="DL28" s="691"/>
      <c r="DM28" s="691"/>
      <c r="DN28" s="691"/>
      <c r="DO28" s="691"/>
      <c r="DP28" s="691"/>
      <c r="DQ28" s="691"/>
    </row>
    <row r="29" spans="1:121" s="10" customFormat="1">
      <c r="A29" s="687" t="s">
        <v>1189</v>
      </c>
      <c r="B29" s="687"/>
      <c r="C29" s="687"/>
      <c r="D29" s="687"/>
      <c r="E29" s="687"/>
      <c r="F29" s="687"/>
      <c r="G29" s="687"/>
      <c r="H29" s="687"/>
      <c r="I29" s="687"/>
      <c r="J29" s="9"/>
      <c r="K29" s="688" t="s">
        <v>1180</v>
      </c>
      <c r="L29" s="688"/>
      <c r="M29" s="688"/>
      <c r="N29" s="688"/>
      <c r="O29" s="688"/>
      <c r="P29" s="688"/>
      <c r="Q29" s="688"/>
      <c r="R29" s="688"/>
      <c r="S29" s="688"/>
      <c r="T29" s="688"/>
      <c r="U29" s="688"/>
      <c r="V29" s="688"/>
      <c r="W29" s="688"/>
      <c r="X29" s="688"/>
      <c r="Y29" s="688"/>
      <c r="Z29" s="688"/>
      <c r="AA29" s="688"/>
      <c r="AB29" s="688"/>
      <c r="AC29" s="688"/>
      <c r="AD29" s="688"/>
      <c r="AE29" s="688"/>
      <c r="AF29" s="688"/>
      <c r="AG29" s="688"/>
      <c r="AH29" s="688"/>
      <c r="AI29" s="688"/>
      <c r="AJ29" s="688"/>
      <c r="AK29" s="688"/>
      <c r="AL29" s="688"/>
      <c r="AM29" s="688"/>
      <c r="AN29" s="688"/>
      <c r="AO29" s="688"/>
      <c r="AP29" s="688"/>
      <c r="AQ29" s="688"/>
      <c r="AR29" s="688"/>
      <c r="AS29" s="688"/>
      <c r="AT29" s="688"/>
      <c r="AU29" s="688"/>
      <c r="AV29" s="688"/>
      <c r="AW29" s="688"/>
      <c r="AX29" s="688"/>
      <c r="AY29" s="688"/>
      <c r="AZ29" s="688"/>
      <c r="BA29" s="688"/>
      <c r="BB29" s="688"/>
      <c r="BC29" s="688"/>
      <c r="BD29" s="688"/>
      <c r="BE29" s="688"/>
      <c r="BF29" s="689"/>
      <c r="BG29" s="690" t="s">
        <v>46</v>
      </c>
      <c r="BH29" s="690"/>
      <c r="BI29" s="690"/>
      <c r="BJ29" s="690"/>
      <c r="BK29" s="690"/>
      <c r="BL29" s="690"/>
      <c r="BM29" s="690"/>
      <c r="BN29" s="690"/>
      <c r="BO29" s="690"/>
      <c r="BP29" s="690"/>
      <c r="BQ29" s="690"/>
      <c r="BR29" s="690"/>
      <c r="BS29" s="690"/>
      <c r="BT29" s="690"/>
      <c r="BU29" s="690"/>
      <c r="BV29" s="691">
        <v>0.38440000000000002</v>
      </c>
      <c r="BW29" s="691"/>
      <c r="BX29" s="691"/>
      <c r="BY29" s="691"/>
      <c r="BZ29" s="691"/>
      <c r="CA29" s="691"/>
      <c r="CB29" s="691"/>
      <c r="CC29" s="691"/>
      <c r="CD29" s="691"/>
      <c r="CE29" s="691"/>
      <c r="CF29" s="691"/>
      <c r="CG29" s="691"/>
      <c r="CH29" s="691"/>
      <c r="CI29" s="691"/>
      <c r="CJ29" s="691"/>
      <c r="CK29" s="691"/>
      <c r="CL29" s="691">
        <v>0.38440000000000002</v>
      </c>
      <c r="CM29" s="691"/>
      <c r="CN29" s="691"/>
      <c r="CO29" s="691"/>
      <c r="CP29" s="691"/>
      <c r="CQ29" s="691"/>
      <c r="CR29" s="691"/>
      <c r="CS29" s="691"/>
      <c r="CT29" s="691"/>
      <c r="CU29" s="691"/>
      <c r="CV29" s="691"/>
      <c r="CW29" s="691"/>
      <c r="CX29" s="691"/>
      <c r="CY29" s="691"/>
      <c r="CZ29" s="691"/>
      <c r="DA29" s="691"/>
      <c r="DB29" s="691">
        <v>0.38440000000000002</v>
      </c>
      <c r="DC29" s="691"/>
      <c r="DD29" s="691"/>
      <c r="DE29" s="691"/>
      <c r="DF29" s="691"/>
      <c r="DG29" s="691"/>
      <c r="DH29" s="691"/>
      <c r="DI29" s="691"/>
      <c r="DJ29" s="691"/>
      <c r="DK29" s="691"/>
      <c r="DL29" s="691"/>
      <c r="DM29" s="691"/>
      <c r="DN29" s="691"/>
      <c r="DO29" s="691"/>
      <c r="DP29" s="691"/>
      <c r="DQ29" s="691"/>
    </row>
    <row r="30" spans="1:121" s="10" customFormat="1">
      <c r="A30" s="687" t="s">
        <v>1190</v>
      </c>
      <c r="B30" s="687"/>
      <c r="C30" s="687"/>
      <c r="D30" s="687"/>
      <c r="E30" s="687"/>
      <c r="F30" s="687"/>
      <c r="G30" s="687"/>
      <c r="H30" s="687"/>
      <c r="I30" s="687"/>
      <c r="J30" s="9"/>
      <c r="K30" s="688" t="s">
        <v>1182</v>
      </c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688"/>
      <c r="AB30" s="688"/>
      <c r="AC30" s="688"/>
      <c r="AD30" s="688"/>
      <c r="AE30" s="688"/>
      <c r="AF30" s="688"/>
      <c r="AG30" s="688"/>
      <c r="AH30" s="688"/>
      <c r="AI30" s="688"/>
      <c r="AJ30" s="688"/>
      <c r="AK30" s="688"/>
      <c r="AL30" s="688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688"/>
      <c r="AY30" s="688"/>
      <c r="AZ30" s="688"/>
      <c r="BA30" s="688"/>
      <c r="BB30" s="688"/>
      <c r="BC30" s="688"/>
      <c r="BD30" s="688"/>
      <c r="BE30" s="688"/>
      <c r="BF30" s="689"/>
      <c r="BG30" s="690" t="s">
        <v>46</v>
      </c>
      <c r="BH30" s="690"/>
      <c r="BI30" s="690"/>
      <c r="BJ30" s="690"/>
      <c r="BK30" s="690"/>
      <c r="BL30" s="690"/>
      <c r="BM30" s="690"/>
      <c r="BN30" s="690"/>
      <c r="BO30" s="690"/>
      <c r="BP30" s="690"/>
      <c r="BQ30" s="690"/>
      <c r="BR30" s="690"/>
      <c r="BS30" s="690"/>
      <c r="BT30" s="690"/>
      <c r="BU30" s="690"/>
      <c r="BV30" s="691">
        <v>0.97140000000000004</v>
      </c>
      <c r="BW30" s="691"/>
      <c r="BX30" s="691"/>
      <c r="BY30" s="691"/>
      <c r="BZ30" s="691"/>
      <c r="CA30" s="691"/>
      <c r="CB30" s="691"/>
      <c r="CC30" s="691"/>
      <c r="CD30" s="691"/>
      <c r="CE30" s="691"/>
      <c r="CF30" s="691"/>
      <c r="CG30" s="691"/>
      <c r="CH30" s="691"/>
      <c r="CI30" s="691"/>
      <c r="CJ30" s="691"/>
      <c r="CK30" s="691"/>
      <c r="CL30" s="691">
        <v>0.97140000000000004</v>
      </c>
      <c r="CM30" s="691"/>
      <c r="CN30" s="691"/>
      <c r="CO30" s="691"/>
      <c r="CP30" s="691"/>
      <c r="CQ30" s="691"/>
      <c r="CR30" s="691"/>
      <c r="CS30" s="691"/>
      <c r="CT30" s="691"/>
      <c r="CU30" s="691"/>
      <c r="CV30" s="691"/>
      <c r="CW30" s="691"/>
      <c r="CX30" s="691"/>
      <c r="CY30" s="691"/>
      <c r="CZ30" s="691"/>
      <c r="DA30" s="691"/>
      <c r="DB30" s="691">
        <v>0.97140000000000004</v>
      </c>
      <c r="DC30" s="691"/>
      <c r="DD30" s="691"/>
      <c r="DE30" s="691"/>
      <c r="DF30" s="691"/>
      <c r="DG30" s="691"/>
      <c r="DH30" s="691"/>
      <c r="DI30" s="691"/>
      <c r="DJ30" s="691"/>
      <c r="DK30" s="691"/>
      <c r="DL30" s="691"/>
      <c r="DM30" s="691"/>
      <c r="DN30" s="691"/>
      <c r="DO30" s="691"/>
      <c r="DP30" s="691"/>
      <c r="DQ30" s="691"/>
    </row>
    <row r="31" spans="1:121" s="10" customFormat="1">
      <c r="A31" s="687" t="s">
        <v>1191</v>
      </c>
      <c r="B31" s="687"/>
      <c r="C31" s="687"/>
      <c r="D31" s="687"/>
      <c r="E31" s="687"/>
      <c r="F31" s="687"/>
      <c r="G31" s="687"/>
      <c r="H31" s="687"/>
      <c r="I31" s="687"/>
      <c r="J31" s="9"/>
      <c r="K31" s="688" t="s">
        <v>1183</v>
      </c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688"/>
      <c r="X31" s="688"/>
      <c r="Y31" s="688"/>
      <c r="Z31" s="688"/>
      <c r="AA31" s="688"/>
      <c r="AB31" s="688"/>
      <c r="AC31" s="688"/>
      <c r="AD31" s="688"/>
      <c r="AE31" s="688"/>
      <c r="AF31" s="688"/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9"/>
      <c r="BG31" s="690" t="s">
        <v>46</v>
      </c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1">
        <v>0.69699999999999995</v>
      </c>
      <c r="BW31" s="691"/>
      <c r="BX31" s="691"/>
      <c r="BY31" s="691"/>
      <c r="BZ31" s="691"/>
      <c r="CA31" s="691"/>
      <c r="CB31" s="691"/>
      <c r="CC31" s="691"/>
      <c r="CD31" s="691"/>
      <c r="CE31" s="691"/>
      <c r="CF31" s="691"/>
      <c r="CG31" s="691"/>
      <c r="CH31" s="691"/>
      <c r="CI31" s="691"/>
      <c r="CJ31" s="691"/>
      <c r="CK31" s="691"/>
      <c r="CL31" s="691">
        <v>0.69699999999999995</v>
      </c>
      <c r="CM31" s="691"/>
      <c r="CN31" s="691"/>
      <c r="CO31" s="691"/>
      <c r="CP31" s="691"/>
      <c r="CQ31" s="691"/>
      <c r="CR31" s="691"/>
      <c r="CS31" s="691"/>
      <c r="CT31" s="691"/>
      <c r="CU31" s="691"/>
      <c r="CV31" s="691"/>
      <c r="CW31" s="691"/>
      <c r="CX31" s="691"/>
      <c r="CY31" s="691"/>
      <c r="CZ31" s="691"/>
      <c r="DA31" s="691"/>
      <c r="DB31" s="691">
        <v>0.69699999999999995</v>
      </c>
      <c r="DC31" s="691"/>
      <c r="DD31" s="691"/>
      <c r="DE31" s="691"/>
      <c r="DF31" s="691"/>
      <c r="DG31" s="691"/>
      <c r="DH31" s="691"/>
      <c r="DI31" s="691"/>
      <c r="DJ31" s="691"/>
      <c r="DK31" s="691"/>
      <c r="DL31" s="691"/>
      <c r="DM31" s="691"/>
      <c r="DN31" s="691"/>
      <c r="DO31" s="691"/>
      <c r="DP31" s="691"/>
      <c r="DQ31" s="691"/>
    </row>
    <row r="32" spans="1:121" s="10" customFormat="1">
      <c r="A32" s="687" t="s">
        <v>12</v>
      </c>
      <c r="B32" s="687"/>
      <c r="C32" s="687"/>
      <c r="D32" s="687"/>
      <c r="E32" s="687"/>
      <c r="F32" s="687"/>
      <c r="G32" s="687"/>
      <c r="H32" s="687"/>
      <c r="I32" s="687"/>
      <c r="J32" s="9"/>
      <c r="K32" s="688" t="s">
        <v>36</v>
      </c>
      <c r="L32" s="688"/>
      <c r="M32" s="688"/>
      <c r="N32" s="688"/>
      <c r="O32" s="688"/>
      <c r="P32" s="688"/>
      <c r="Q32" s="688"/>
      <c r="R32" s="688"/>
      <c r="S32" s="688"/>
      <c r="T32" s="688"/>
      <c r="U32" s="688"/>
      <c r="V32" s="688"/>
      <c r="W32" s="688"/>
      <c r="X32" s="688"/>
      <c r="Y32" s="688"/>
      <c r="Z32" s="688"/>
      <c r="AA32" s="688"/>
      <c r="AB32" s="688"/>
      <c r="AC32" s="688"/>
      <c r="AD32" s="688"/>
      <c r="AE32" s="688"/>
      <c r="AF32" s="688"/>
      <c r="AG32" s="688"/>
      <c r="AH32" s="688"/>
      <c r="AI32" s="688"/>
      <c r="AJ32" s="688"/>
      <c r="AK32" s="688"/>
      <c r="AL32" s="688"/>
      <c r="AM32" s="688"/>
      <c r="AN32" s="688"/>
      <c r="AO32" s="688"/>
      <c r="AP32" s="688"/>
      <c r="AQ32" s="688"/>
      <c r="AR32" s="688"/>
      <c r="AS32" s="688"/>
      <c r="AT32" s="688"/>
      <c r="AU32" s="688"/>
      <c r="AV32" s="688"/>
      <c r="AW32" s="688"/>
      <c r="AX32" s="688"/>
      <c r="AY32" s="688"/>
      <c r="AZ32" s="688"/>
      <c r="BA32" s="688"/>
      <c r="BB32" s="688"/>
      <c r="BC32" s="688"/>
      <c r="BD32" s="688"/>
      <c r="BE32" s="688"/>
      <c r="BF32" s="689"/>
      <c r="BG32" s="690" t="s">
        <v>46</v>
      </c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1">
        <v>0.17249999999999999</v>
      </c>
      <c r="BW32" s="691"/>
      <c r="BX32" s="691"/>
      <c r="BY32" s="691"/>
      <c r="BZ32" s="691"/>
      <c r="CA32" s="691"/>
      <c r="CB32" s="691"/>
      <c r="CC32" s="691"/>
      <c r="CD32" s="691"/>
      <c r="CE32" s="691"/>
      <c r="CF32" s="691"/>
      <c r="CG32" s="691"/>
      <c r="CH32" s="691"/>
      <c r="CI32" s="691"/>
      <c r="CJ32" s="691"/>
      <c r="CK32" s="691"/>
      <c r="CL32" s="691">
        <v>0.17249999999999999</v>
      </c>
      <c r="CM32" s="691"/>
      <c r="CN32" s="691"/>
      <c r="CO32" s="691"/>
      <c r="CP32" s="691"/>
      <c r="CQ32" s="691"/>
      <c r="CR32" s="691"/>
      <c r="CS32" s="691"/>
      <c r="CT32" s="691"/>
      <c r="CU32" s="691"/>
      <c r="CV32" s="691"/>
      <c r="CW32" s="691"/>
      <c r="CX32" s="691"/>
      <c r="CY32" s="691"/>
      <c r="CZ32" s="691"/>
      <c r="DA32" s="691"/>
      <c r="DB32" s="691">
        <v>0.17249999999999999</v>
      </c>
      <c r="DC32" s="691"/>
      <c r="DD32" s="691"/>
      <c r="DE32" s="691"/>
      <c r="DF32" s="691"/>
      <c r="DG32" s="691"/>
      <c r="DH32" s="691"/>
      <c r="DI32" s="691"/>
      <c r="DJ32" s="691"/>
      <c r="DK32" s="691"/>
      <c r="DL32" s="691"/>
      <c r="DM32" s="691"/>
      <c r="DN32" s="691"/>
      <c r="DO32" s="691"/>
      <c r="DP32" s="691"/>
      <c r="DQ32" s="691"/>
    </row>
    <row r="33" spans="1:121" s="10" customFormat="1">
      <c r="A33" s="687" t="s">
        <v>65</v>
      </c>
      <c r="B33" s="687"/>
      <c r="C33" s="687"/>
      <c r="D33" s="687"/>
      <c r="E33" s="687"/>
      <c r="F33" s="687"/>
      <c r="G33" s="687"/>
      <c r="H33" s="687"/>
      <c r="I33" s="687"/>
      <c r="J33" s="9"/>
      <c r="K33" s="688" t="s">
        <v>1184</v>
      </c>
      <c r="L33" s="688"/>
      <c r="M33" s="688"/>
      <c r="N33" s="688"/>
      <c r="O33" s="688"/>
      <c r="P33" s="688"/>
      <c r="Q33" s="688"/>
      <c r="R33" s="688"/>
      <c r="S33" s="688"/>
      <c r="T33" s="688"/>
      <c r="U33" s="688"/>
      <c r="V33" s="688"/>
      <c r="W33" s="688"/>
      <c r="X33" s="688"/>
      <c r="Y33" s="688"/>
      <c r="Z33" s="688"/>
      <c r="AA33" s="688"/>
      <c r="AB33" s="688"/>
      <c r="AC33" s="688"/>
      <c r="AD33" s="688"/>
      <c r="AE33" s="688"/>
      <c r="AF33" s="688"/>
      <c r="AG33" s="688"/>
      <c r="AH33" s="688"/>
      <c r="AI33" s="688"/>
      <c r="AJ33" s="688"/>
      <c r="AK33" s="688"/>
      <c r="AL33" s="688"/>
      <c r="AM33" s="688"/>
      <c r="AN33" s="688"/>
      <c r="AO33" s="688"/>
      <c r="AP33" s="688"/>
      <c r="AQ33" s="688"/>
      <c r="AR33" s="688"/>
      <c r="AS33" s="688"/>
      <c r="AT33" s="688"/>
      <c r="AU33" s="688"/>
      <c r="AV33" s="688"/>
      <c r="AW33" s="688"/>
      <c r="AX33" s="688"/>
      <c r="AY33" s="688"/>
      <c r="AZ33" s="688"/>
      <c r="BA33" s="688"/>
      <c r="BB33" s="688"/>
      <c r="BC33" s="688"/>
      <c r="BD33" s="688"/>
      <c r="BE33" s="688"/>
      <c r="BF33" s="689"/>
      <c r="BG33" s="690" t="s">
        <v>46</v>
      </c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1">
        <v>0.1409</v>
      </c>
      <c r="BW33" s="691"/>
      <c r="BX33" s="691"/>
      <c r="BY33" s="691"/>
      <c r="BZ33" s="691"/>
      <c r="CA33" s="691"/>
      <c r="CB33" s="691"/>
      <c r="CC33" s="691"/>
      <c r="CD33" s="691"/>
      <c r="CE33" s="691"/>
      <c r="CF33" s="691"/>
      <c r="CG33" s="691"/>
      <c r="CH33" s="691"/>
      <c r="CI33" s="691"/>
      <c r="CJ33" s="691"/>
      <c r="CK33" s="691"/>
      <c r="CL33" s="691">
        <v>0.1409</v>
      </c>
      <c r="CM33" s="691"/>
      <c r="CN33" s="691"/>
      <c r="CO33" s="691"/>
      <c r="CP33" s="691"/>
      <c r="CQ33" s="691"/>
      <c r="CR33" s="691"/>
      <c r="CS33" s="691"/>
      <c r="CT33" s="691"/>
      <c r="CU33" s="691"/>
      <c r="CV33" s="691"/>
      <c r="CW33" s="691"/>
      <c r="CX33" s="691"/>
      <c r="CY33" s="691"/>
      <c r="CZ33" s="691"/>
      <c r="DA33" s="691"/>
      <c r="DB33" s="691">
        <v>0.1409</v>
      </c>
      <c r="DC33" s="691"/>
      <c r="DD33" s="691"/>
      <c r="DE33" s="691"/>
      <c r="DF33" s="691"/>
      <c r="DG33" s="691"/>
      <c r="DH33" s="691"/>
      <c r="DI33" s="691"/>
      <c r="DJ33" s="691"/>
      <c r="DK33" s="691"/>
      <c r="DL33" s="691"/>
      <c r="DM33" s="691"/>
      <c r="DN33" s="691"/>
      <c r="DO33" s="691"/>
      <c r="DP33" s="691"/>
      <c r="DQ33" s="691"/>
    </row>
    <row r="34" spans="1:121" s="10" customFormat="1">
      <c r="A34" s="687" t="s">
        <v>66</v>
      </c>
      <c r="B34" s="687"/>
      <c r="C34" s="687"/>
      <c r="D34" s="687"/>
      <c r="E34" s="687"/>
      <c r="F34" s="687"/>
      <c r="G34" s="687"/>
      <c r="H34" s="687"/>
      <c r="I34" s="687"/>
      <c r="J34" s="9"/>
      <c r="K34" s="688" t="s">
        <v>1194</v>
      </c>
      <c r="L34" s="688"/>
      <c r="M34" s="688"/>
      <c r="N34" s="688"/>
      <c r="O34" s="688"/>
      <c r="P34" s="688"/>
      <c r="Q34" s="688"/>
      <c r="R34" s="688"/>
      <c r="S34" s="688"/>
      <c r="T34" s="688"/>
      <c r="U34" s="688"/>
      <c r="V34" s="688"/>
      <c r="W34" s="688"/>
      <c r="X34" s="688"/>
      <c r="Y34" s="688"/>
      <c r="Z34" s="688"/>
      <c r="AA34" s="688"/>
      <c r="AB34" s="688"/>
      <c r="AC34" s="688"/>
      <c r="AD34" s="688"/>
      <c r="AE34" s="688"/>
      <c r="AF34" s="688"/>
      <c r="AG34" s="688"/>
      <c r="AH34" s="688"/>
      <c r="AI34" s="688"/>
      <c r="AJ34" s="688"/>
      <c r="AK34" s="688"/>
      <c r="AL34" s="688"/>
      <c r="AM34" s="688"/>
      <c r="AN34" s="688"/>
      <c r="AO34" s="688"/>
      <c r="AP34" s="688"/>
      <c r="AQ34" s="688"/>
      <c r="AR34" s="688"/>
      <c r="AS34" s="688"/>
      <c r="AT34" s="688"/>
      <c r="AU34" s="688"/>
      <c r="AV34" s="688"/>
      <c r="AW34" s="688"/>
      <c r="AX34" s="688"/>
      <c r="AY34" s="688"/>
      <c r="AZ34" s="688"/>
      <c r="BA34" s="688"/>
      <c r="BB34" s="688"/>
      <c r="BC34" s="688"/>
      <c r="BD34" s="688"/>
      <c r="BE34" s="688"/>
      <c r="BF34" s="689"/>
      <c r="BG34" s="690" t="s">
        <v>46</v>
      </c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1">
        <v>3.1600000000000003E-2</v>
      </c>
      <c r="BW34" s="691"/>
      <c r="BX34" s="691"/>
      <c r="BY34" s="691"/>
      <c r="BZ34" s="691"/>
      <c r="CA34" s="691"/>
      <c r="CB34" s="691"/>
      <c r="CC34" s="691"/>
      <c r="CD34" s="691"/>
      <c r="CE34" s="691"/>
      <c r="CF34" s="691"/>
      <c r="CG34" s="691"/>
      <c r="CH34" s="691"/>
      <c r="CI34" s="691"/>
      <c r="CJ34" s="691"/>
      <c r="CK34" s="691"/>
      <c r="CL34" s="691">
        <v>3.1600000000000003E-2</v>
      </c>
      <c r="CM34" s="691"/>
      <c r="CN34" s="691"/>
      <c r="CO34" s="691"/>
      <c r="CP34" s="691"/>
      <c r="CQ34" s="691"/>
      <c r="CR34" s="691"/>
      <c r="CS34" s="691"/>
      <c r="CT34" s="691"/>
      <c r="CU34" s="691"/>
      <c r="CV34" s="691"/>
      <c r="CW34" s="691"/>
      <c r="CX34" s="691"/>
      <c r="CY34" s="691"/>
      <c r="CZ34" s="691"/>
      <c r="DA34" s="691"/>
      <c r="DB34" s="691">
        <v>3.1600000000000003E-2</v>
      </c>
      <c r="DC34" s="691"/>
      <c r="DD34" s="691"/>
      <c r="DE34" s="691"/>
      <c r="DF34" s="691"/>
      <c r="DG34" s="691"/>
      <c r="DH34" s="691"/>
      <c r="DI34" s="691"/>
      <c r="DJ34" s="691"/>
      <c r="DK34" s="691"/>
      <c r="DL34" s="691"/>
      <c r="DM34" s="691"/>
      <c r="DN34" s="691"/>
      <c r="DO34" s="691"/>
      <c r="DP34" s="691"/>
      <c r="DQ34" s="691"/>
    </row>
    <row r="35" spans="1:121" s="10" customFormat="1">
      <c r="A35" s="679" t="s">
        <v>13</v>
      </c>
      <c r="B35" s="679"/>
      <c r="C35" s="679"/>
      <c r="D35" s="679"/>
      <c r="E35" s="679"/>
      <c r="F35" s="679"/>
      <c r="G35" s="679"/>
      <c r="H35" s="679"/>
      <c r="I35" s="679"/>
      <c r="J35" s="4"/>
      <c r="K35" s="680" t="s">
        <v>37</v>
      </c>
      <c r="L35" s="680"/>
      <c r="M35" s="680"/>
      <c r="N35" s="680"/>
      <c r="O35" s="680"/>
      <c r="P35" s="680"/>
      <c r="Q35" s="680"/>
      <c r="R35" s="680"/>
      <c r="S35" s="680"/>
      <c r="T35" s="680"/>
      <c r="U35" s="680"/>
      <c r="V35" s="680"/>
      <c r="W35" s="680"/>
      <c r="X35" s="680"/>
      <c r="Y35" s="680"/>
      <c r="Z35" s="680"/>
      <c r="AA35" s="680"/>
      <c r="AB35" s="680"/>
      <c r="AC35" s="680"/>
      <c r="AD35" s="680"/>
      <c r="AE35" s="680"/>
      <c r="AF35" s="680"/>
      <c r="AG35" s="680"/>
      <c r="AH35" s="680"/>
      <c r="AI35" s="680"/>
      <c r="AJ35" s="680"/>
      <c r="AK35" s="680"/>
      <c r="AL35" s="680"/>
      <c r="AM35" s="680"/>
      <c r="AN35" s="680"/>
      <c r="AO35" s="680"/>
      <c r="AP35" s="680"/>
      <c r="AQ35" s="680"/>
      <c r="AR35" s="680"/>
      <c r="AS35" s="680"/>
      <c r="AT35" s="680"/>
      <c r="AU35" s="680"/>
      <c r="AV35" s="680"/>
      <c r="AW35" s="680"/>
      <c r="AX35" s="680"/>
      <c r="AY35" s="680"/>
      <c r="AZ35" s="680"/>
      <c r="BA35" s="680"/>
      <c r="BB35" s="680"/>
      <c r="BC35" s="680"/>
      <c r="BD35" s="680"/>
      <c r="BE35" s="680"/>
      <c r="BF35" s="692"/>
      <c r="BG35" s="693" t="s">
        <v>46</v>
      </c>
      <c r="BH35" s="693"/>
      <c r="BI35" s="693"/>
      <c r="BJ35" s="693"/>
      <c r="BK35" s="693"/>
      <c r="BL35" s="693"/>
      <c r="BM35" s="693"/>
      <c r="BN35" s="693"/>
      <c r="BO35" s="693"/>
      <c r="BP35" s="693"/>
      <c r="BQ35" s="693"/>
      <c r="BR35" s="693"/>
      <c r="BS35" s="693"/>
      <c r="BT35" s="693"/>
      <c r="BU35" s="693"/>
      <c r="BV35" s="693"/>
      <c r="BW35" s="693"/>
      <c r="BX35" s="693"/>
      <c r="BY35" s="693"/>
      <c r="BZ35" s="693"/>
      <c r="CA35" s="693"/>
      <c r="CB35" s="693"/>
      <c r="CC35" s="693"/>
      <c r="CD35" s="693"/>
      <c r="CE35" s="693"/>
      <c r="CF35" s="693"/>
      <c r="CG35" s="693"/>
      <c r="CH35" s="693"/>
      <c r="CI35" s="693"/>
      <c r="CJ35" s="693"/>
      <c r="CK35" s="693"/>
      <c r="CL35" s="693"/>
      <c r="CM35" s="693"/>
      <c r="CN35" s="693"/>
      <c r="CO35" s="693"/>
      <c r="CP35" s="693"/>
      <c r="CQ35" s="693"/>
      <c r="CR35" s="693"/>
      <c r="CS35" s="693"/>
      <c r="CT35" s="693"/>
      <c r="CU35" s="693"/>
      <c r="CV35" s="693"/>
      <c r="CW35" s="693"/>
      <c r="CX35" s="693"/>
      <c r="CY35" s="693"/>
      <c r="CZ35" s="693"/>
      <c r="DA35" s="693"/>
      <c r="DB35" s="693"/>
      <c r="DC35" s="693"/>
      <c r="DD35" s="693"/>
      <c r="DE35" s="693"/>
      <c r="DF35" s="693"/>
      <c r="DG35" s="693"/>
      <c r="DH35" s="693"/>
      <c r="DI35" s="693"/>
      <c r="DJ35" s="693"/>
      <c r="DK35" s="693"/>
      <c r="DL35" s="693"/>
      <c r="DM35" s="693"/>
      <c r="DN35" s="693"/>
      <c r="DO35" s="693"/>
      <c r="DP35" s="693"/>
      <c r="DQ35" s="693"/>
    </row>
    <row r="36" spans="1:121" s="10" customFormat="1">
      <c r="A36" s="679" t="s">
        <v>14</v>
      </c>
      <c r="B36" s="679"/>
      <c r="C36" s="679"/>
      <c r="D36" s="679"/>
      <c r="E36" s="679"/>
      <c r="F36" s="679"/>
      <c r="G36" s="679"/>
      <c r="H36" s="679"/>
      <c r="I36" s="679"/>
      <c r="J36" s="4"/>
      <c r="K36" s="680" t="s">
        <v>38</v>
      </c>
      <c r="L36" s="680"/>
      <c r="M36" s="680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80"/>
      <c r="AB36" s="680"/>
      <c r="AC36" s="680"/>
      <c r="AD36" s="680"/>
      <c r="AE36" s="680"/>
      <c r="AF36" s="680"/>
      <c r="AG36" s="680"/>
      <c r="AH36" s="680"/>
      <c r="AI36" s="680"/>
      <c r="AJ36" s="680"/>
      <c r="AK36" s="680"/>
      <c r="AL36" s="680"/>
      <c r="AM36" s="680"/>
      <c r="AN36" s="680"/>
      <c r="AO36" s="680"/>
      <c r="AP36" s="680"/>
      <c r="AQ36" s="680"/>
      <c r="AR36" s="680"/>
      <c r="AS36" s="680"/>
      <c r="AT36" s="680"/>
      <c r="AU36" s="680"/>
      <c r="AV36" s="680"/>
      <c r="AW36" s="680"/>
      <c r="AX36" s="680"/>
      <c r="AY36" s="680"/>
      <c r="AZ36" s="680"/>
      <c r="BA36" s="680"/>
      <c r="BB36" s="680"/>
      <c r="BC36" s="680"/>
      <c r="BD36" s="680"/>
      <c r="BE36" s="680"/>
      <c r="BF36" s="692"/>
      <c r="BG36" s="693" t="s">
        <v>46</v>
      </c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4">
        <v>1.3100000000000001E-2</v>
      </c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4">
        <v>1.3100000000000001E-2</v>
      </c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4">
        <v>1.3100000000000001E-2</v>
      </c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</row>
    <row r="37" spans="1:121" s="10" customFormat="1">
      <c r="A37" s="687" t="s">
        <v>67</v>
      </c>
      <c r="B37" s="687"/>
      <c r="C37" s="687"/>
      <c r="D37" s="687"/>
      <c r="E37" s="687"/>
      <c r="F37" s="687"/>
      <c r="G37" s="687"/>
      <c r="H37" s="687"/>
      <c r="I37" s="687"/>
      <c r="J37" s="9"/>
      <c r="K37" s="688">
        <v>600</v>
      </c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8"/>
      <c r="AC37" s="688"/>
      <c r="AD37" s="688"/>
      <c r="AE37" s="688"/>
      <c r="AF37" s="688"/>
      <c r="AG37" s="688"/>
      <c r="AH37" s="688"/>
      <c r="AI37" s="688"/>
      <c r="AJ37" s="688"/>
      <c r="AK37" s="688"/>
      <c r="AL37" s="688"/>
      <c r="AM37" s="688"/>
      <c r="AN37" s="688"/>
      <c r="AO37" s="688"/>
      <c r="AP37" s="688"/>
      <c r="AQ37" s="688"/>
      <c r="AR37" s="688"/>
      <c r="AS37" s="688"/>
      <c r="AT37" s="688"/>
      <c r="AU37" s="688"/>
      <c r="AV37" s="688"/>
      <c r="AW37" s="688"/>
      <c r="AX37" s="688"/>
      <c r="AY37" s="688"/>
      <c r="AZ37" s="688"/>
      <c r="BA37" s="688"/>
      <c r="BB37" s="688"/>
      <c r="BC37" s="688"/>
      <c r="BD37" s="688"/>
      <c r="BE37" s="688"/>
      <c r="BF37" s="689"/>
      <c r="BG37" s="690" t="s">
        <v>46</v>
      </c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1">
        <v>1.3100000000000001E-2</v>
      </c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>
        <v>1.3100000000000001E-2</v>
      </c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>
        <v>1.3100000000000001E-2</v>
      </c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</row>
    <row r="38" spans="1:121" s="5" customFormat="1">
      <c r="A38" s="679" t="s">
        <v>15</v>
      </c>
      <c r="B38" s="679"/>
      <c r="C38" s="679"/>
      <c r="D38" s="679"/>
      <c r="E38" s="679"/>
      <c r="F38" s="679"/>
      <c r="G38" s="679"/>
      <c r="H38" s="679"/>
      <c r="I38" s="679"/>
      <c r="J38" s="4"/>
      <c r="K38" s="713" t="s">
        <v>41</v>
      </c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3"/>
      <c r="AA38" s="713"/>
      <c r="AB38" s="713"/>
      <c r="AC38" s="713"/>
      <c r="AD38" s="713"/>
      <c r="AE38" s="713"/>
      <c r="AF38" s="713"/>
      <c r="AG38" s="713"/>
      <c r="AH38" s="713"/>
      <c r="AI38" s="713"/>
      <c r="AJ38" s="713"/>
      <c r="AK38" s="713"/>
      <c r="AL38" s="713"/>
      <c r="AM38" s="713"/>
      <c r="AN38" s="713"/>
      <c r="AO38" s="713"/>
      <c r="AP38" s="713"/>
      <c r="AQ38" s="713"/>
      <c r="AR38" s="713"/>
      <c r="AS38" s="713"/>
      <c r="AT38" s="713"/>
      <c r="AU38" s="713"/>
      <c r="AV38" s="713"/>
      <c r="AW38" s="713"/>
      <c r="AX38" s="713"/>
      <c r="AY38" s="713"/>
      <c r="AZ38" s="713"/>
      <c r="BA38" s="713"/>
      <c r="BB38" s="713"/>
      <c r="BC38" s="713"/>
      <c r="BD38" s="713"/>
      <c r="BE38" s="713"/>
      <c r="BF38" s="714"/>
      <c r="BG38" s="693" t="s">
        <v>46</v>
      </c>
      <c r="BH38" s="693"/>
      <c r="BI38" s="693"/>
      <c r="BJ38" s="693"/>
      <c r="BK38" s="693"/>
      <c r="BL38" s="693"/>
      <c r="BM38" s="693"/>
      <c r="BN38" s="693"/>
      <c r="BO38" s="693"/>
      <c r="BP38" s="693"/>
      <c r="BQ38" s="693"/>
      <c r="BR38" s="693"/>
      <c r="BS38" s="693"/>
      <c r="BT38" s="693"/>
      <c r="BU38" s="693"/>
      <c r="BV38" s="694">
        <v>0.39600000000000002</v>
      </c>
      <c r="BW38" s="693"/>
      <c r="BX38" s="693"/>
      <c r="BY38" s="693"/>
      <c r="BZ38" s="693"/>
      <c r="CA38" s="693"/>
      <c r="CB38" s="693"/>
      <c r="CC38" s="693"/>
      <c r="CD38" s="693"/>
      <c r="CE38" s="693"/>
      <c r="CF38" s="693"/>
      <c r="CG38" s="693"/>
      <c r="CH38" s="693"/>
      <c r="CI38" s="693"/>
      <c r="CJ38" s="693"/>
      <c r="CK38" s="693"/>
      <c r="CL38" s="694">
        <v>0.39600000000000002</v>
      </c>
      <c r="CM38" s="693"/>
      <c r="CN38" s="693"/>
      <c r="CO38" s="693"/>
      <c r="CP38" s="693"/>
      <c r="CQ38" s="693"/>
      <c r="CR38" s="693"/>
      <c r="CS38" s="693"/>
      <c r="CT38" s="693"/>
      <c r="CU38" s="693"/>
      <c r="CV38" s="693"/>
      <c r="CW38" s="693"/>
      <c r="CX38" s="693"/>
      <c r="CY38" s="693"/>
      <c r="CZ38" s="693"/>
      <c r="DA38" s="693"/>
      <c r="DB38" s="694">
        <v>0.39600000000000002</v>
      </c>
      <c r="DC38" s="693"/>
      <c r="DD38" s="693"/>
      <c r="DE38" s="693"/>
      <c r="DF38" s="693"/>
      <c r="DG38" s="693"/>
      <c r="DH38" s="693"/>
      <c r="DI38" s="693"/>
      <c r="DJ38" s="693"/>
      <c r="DK38" s="693"/>
      <c r="DL38" s="693"/>
      <c r="DM38" s="693"/>
      <c r="DN38" s="693"/>
      <c r="DO38" s="693"/>
      <c r="DP38" s="693"/>
      <c r="DQ38" s="693"/>
    </row>
    <row r="39" spans="1:121" s="5" customFormat="1" ht="15" customHeight="1">
      <c r="A39" s="679" t="s">
        <v>16</v>
      </c>
      <c r="B39" s="679"/>
      <c r="C39" s="679"/>
      <c r="D39" s="679"/>
      <c r="E39" s="679"/>
      <c r="F39" s="679"/>
      <c r="G39" s="679"/>
      <c r="H39" s="679"/>
      <c r="I39" s="679"/>
      <c r="J39" s="4"/>
      <c r="K39" s="680" t="s">
        <v>35</v>
      </c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80"/>
      <c r="AB39" s="680"/>
      <c r="AC39" s="680"/>
      <c r="AD39" s="680"/>
      <c r="AE39" s="680"/>
      <c r="AF39" s="680"/>
      <c r="AG39" s="680"/>
      <c r="AH39" s="680"/>
      <c r="AI39" s="680"/>
      <c r="AJ39" s="680"/>
      <c r="AK39" s="680"/>
      <c r="AL39" s="680"/>
      <c r="AM39" s="680"/>
      <c r="AN39" s="680"/>
      <c r="AO39" s="680"/>
      <c r="AP39" s="680"/>
      <c r="AQ39" s="680"/>
      <c r="AR39" s="680"/>
      <c r="AS39" s="680"/>
      <c r="AT39" s="680"/>
      <c r="AU39" s="680"/>
      <c r="AV39" s="680"/>
      <c r="AW39" s="680"/>
      <c r="AX39" s="680"/>
      <c r="AY39" s="680"/>
      <c r="AZ39" s="680"/>
      <c r="BA39" s="680"/>
      <c r="BB39" s="680"/>
      <c r="BC39" s="680"/>
      <c r="BD39" s="680"/>
      <c r="BE39" s="680"/>
      <c r="BF39" s="692"/>
      <c r="BG39" s="693" t="s">
        <v>46</v>
      </c>
      <c r="BH39" s="693"/>
      <c r="BI39" s="693"/>
      <c r="BJ39" s="693"/>
      <c r="BK39" s="693"/>
      <c r="BL39" s="693"/>
      <c r="BM39" s="693"/>
      <c r="BN39" s="693"/>
      <c r="BO39" s="693"/>
      <c r="BP39" s="693"/>
      <c r="BQ39" s="693"/>
      <c r="BR39" s="693"/>
      <c r="BS39" s="693"/>
      <c r="BT39" s="693"/>
      <c r="BU39" s="693"/>
      <c r="BV39" s="694">
        <v>0.26500000000000001</v>
      </c>
      <c r="BW39" s="693"/>
      <c r="BX39" s="693"/>
      <c r="BY39" s="693"/>
      <c r="BZ39" s="693"/>
      <c r="CA39" s="693"/>
      <c r="CB39" s="693"/>
      <c r="CC39" s="693"/>
      <c r="CD39" s="693"/>
      <c r="CE39" s="693"/>
      <c r="CF39" s="693"/>
      <c r="CG39" s="693"/>
      <c r="CH39" s="693"/>
      <c r="CI39" s="693"/>
      <c r="CJ39" s="693"/>
      <c r="CK39" s="693"/>
      <c r="CL39" s="694">
        <v>0.26500000000000001</v>
      </c>
      <c r="CM39" s="693"/>
      <c r="CN39" s="693"/>
      <c r="CO39" s="693"/>
      <c r="CP39" s="693"/>
      <c r="CQ39" s="693"/>
      <c r="CR39" s="693"/>
      <c r="CS39" s="693"/>
      <c r="CT39" s="693"/>
      <c r="CU39" s="693"/>
      <c r="CV39" s="693"/>
      <c r="CW39" s="693"/>
      <c r="CX39" s="693"/>
      <c r="CY39" s="693"/>
      <c r="CZ39" s="693"/>
      <c r="DA39" s="693"/>
      <c r="DB39" s="694">
        <v>0.26500000000000001</v>
      </c>
      <c r="DC39" s="693"/>
      <c r="DD39" s="693"/>
      <c r="DE39" s="693"/>
      <c r="DF39" s="693"/>
      <c r="DG39" s="693"/>
      <c r="DH39" s="693"/>
      <c r="DI39" s="693"/>
      <c r="DJ39" s="693"/>
      <c r="DK39" s="693"/>
      <c r="DL39" s="693"/>
      <c r="DM39" s="693"/>
      <c r="DN39" s="693"/>
      <c r="DO39" s="693"/>
      <c r="DP39" s="693"/>
      <c r="DQ39" s="693"/>
    </row>
    <row r="40" spans="1:121" s="10" customFormat="1">
      <c r="A40" s="687" t="s">
        <v>62</v>
      </c>
      <c r="B40" s="687"/>
      <c r="C40" s="687"/>
      <c r="D40" s="687"/>
      <c r="E40" s="687"/>
      <c r="F40" s="687"/>
      <c r="G40" s="687"/>
      <c r="H40" s="687"/>
      <c r="I40" s="687"/>
      <c r="J40" s="9"/>
      <c r="K40" s="688" t="s">
        <v>1173</v>
      </c>
      <c r="L40" s="688"/>
      <c r="M40" s="688"/>
      <c r="N40" s="688"/>
      <c r="O40" s="688"/>
      <c r="P40" s="688"/>
      <c r="Q40" s="688"/>
      <c r="R40" s="688"/>
      <c r="S40" s="688"/>
      <c r="T40" s="688"/>
      <c r="U40" s="688"/>
      <c r="V40" s="688"/>
      <c r="W40" s="688"/>
      <c r="X40" s="688"/>
      <c r="Y40" s="688"/>
      <c r="Z40" s="688"/>
      <c r="AA40" s="688"/>
      <c r="AB40" s="688"/>
      <c r="AC40" s="688"/>
      <c r="AD40" s="688"/>
      <c r="AE40" s="688"/>
      <c r="AF40" s="688"/>
      <c r="AG40" s="688"/>
      <c r="AH40" s="688"/>
      <c r="AI40" s="688"/>
      <c r="AJ40" s="688"/>
      <c r="AK40" s="688"/>
      <c r="AL40" s="688"/>
      <c r="AM40" s="688"/>
      <c r="AN40" s="688"/>
      <c r="AO40" s="688"/>
      <c r="AP40" s="688"/>
      <c r="AQ40" s="688"/>
      <c r="AR40" s="688"/>
      <c r="AS40" s="688"/>
      <c r="AT40" s="688"/>
      <c r="AU40" s="688"/>
      <c r="AV40" s="688"/>
      <c r="AW40" s="688"/>
      <c r="AX40" s="688"/>
      <c r="AY40" s="688"/>
      <c r="AZ40" s="688"/>
      <c r="BA40" s="688"/>
      <c r="BB40" s="688"/>
      <c r="BC40" s="688"/>
      <c r="BD40" s="688"/>
      <c r="BE40" s="688"/>
      <c r="BF40" s="689"/>
      <c r="BG40" s="690" t="s">
        <v>46</v>
      </c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1">
        <v>0.14000000000000001</v>
      </c>
      <c r="BW40" s="691"/>
      <c r="BX40" s="691"/>
      <c r="BY40" s="691"/>
      <c r="BZ40" s="691"/>
      <c r="CA40" s="691"/>
      <c r="CB40" s="691"/>
      <c r="CC40" s="691"/>
      <c r="CD40" s="691"/>
      <c r="CE40" s="691"/>
      <c r="CF40" s="691"/>
      <c r="CG40" s="691"/>
      <c r="CH40" s="691"/>
      <c r="CI40" s="691"/>
      <c r="CJ40" s="691"/>
      <c r="CK40" s="691"/>
      <c r="CL40" s="691">
        <v>0.14000000000000001</v>
      </c>
      <c r="CM40" s="691"/>
      <c r="CN40" s="691"/>
      <c r="CO40" s="691"/>
      <c r="CP40" s="691"/>
      <c r="CQ40" s="691"/>
      <c r="CR40" s="691"/>
      <c r="CS40" s="691"/>
      <c r="CT40" s="691"/>
      <c r="CU40" s="691"/>
      <c r="CV40" s="691"/>
      <c r="CW40" s="691"/>
      <c r="CX40" s="691"/>
      <c r="CY40" s="691"/>
      <c r="CZ40" s="691"/>
      <c r="DA40" s="691"/>
      <c r="DB40" s="691">
        <v>0.14000000000000001</v>
      </c>
      <c r="DC40" s="691"/>
      <c r="DD40" s="691"/>
      <c r="DE40" s="691"/>
      <c r="DF40" s="691"/>
      <c r="DG40" s="691"/>
      <c r="DH40" s="691"/>
      <c r="DI40" s="691"/>
      <c r="DJ40" s="691"/>
      <c r="DK40" s="691"/>
      <c r="DL40" s="691"/>
      <c r="DM40" s="691"/>
      <c r="DN40" s="691"/>
      <c r="DO40" s="691"/>
      <c r="DP40" s="691"/>
      <c r="DQ40" s="691"/>
    </row>
    <row r="41" spans="1:121" s="10" customFormat="1">
      <c r="A41" s="695" t="s">
        <v>63</v>
      </c>
      <c r="B41" s="696"/>
      <c r="C41" s="696"/>
      <c r="D41" s="696"/>
      <c r="E41" s="696"/>
      <c r="F41" s="696"/>
      <c r="G41" s="696"/>
      <c r="H41" s="696"/>
      <c r="I41" s="697"/>
      <c r="J41" s="9"/>
      <c r="K41" s="688" t="s">
        <v>1176</v>
      </c>
      <c r="L41" s="688"/>
      <c r="M41" s="688"/>
      <c r="N41" s="688"/>
      <c r="O41" s="688"/>
      <c r="P41" s="688"/>
      <c r="Q41" s="688"/>
      <c r="R41" s="688"/>
      <c r="S41" s="688"/>
      <c r="T41" s="688"/>
      <c r="U41" s="688"/>
      <c r="V41" s="688"/>
      <c r="W41" s="688"/>
      <c r="X41" s="688"/>
      <c r="Y41" s="688"/>
      <c r="Z41" s="688"/>
      <c r="AA41" s="688"/>
      <c r="AB41" s="688"/>
      <c r="AC41" s="688"/>
      <c r="AD41" s="688"/>
      <c r="AE41" s="688"/>
      <c r="AF41" s="688"/>
      <c r="AG41" s="688"/>
      <c r="AH41" s="688"/>
      <c r="AI41" s="688"/>
      <c r="AJ41" s="688"/>
      <c r="AK41" s="688"/>
      <c r="AL41" s="688"/>
      <c r="AM41" s="688"/>
      <c r="AN41" s="688"/>
      <c r="AO41" s="688"/>
      <c r="AP41" s="688"/>
      <c r="AQ41" s="688"/>
      <c r="AR41" s="688"/>
      <c r="AS41" s="688"/>
      <c r="AT41" s="688"/>
      <c r="AU41" s="688"/>
      <c r="AV41" s="688"/>
      <c r="AW41" s="688"/>
      <c r="AX41" s="688"/>
      <c r="AY41" s="688"/>
      <c r="AZ41" s="688"/>
      <c r="BA41" s="688"/>
      <c r="BB41" s="688"/>
      <c r="BC41" s="688"/>
      <c r="BD41" s="688"/>
      <c r="BE41" s="688"/>
      <c r="BF41" s="689"/>
      <c r="BG41" s="690" t="s">
        <v>46</v>
      </c>
      <c r="BH41" s="690"/>
      <c r="BI41" s="690"/>
      <c r="BJ41" s="690"/>
      <c r="BK41" s="690"/>
      <c r="BL41" s="690"/>
      <c r="BM41" s="690"/>
      <c r="BN41" s="690"/>
      <c r="BO41" s="690"/>
      <c r="BP41" s="690"/>
      <c r="BQ41" s="690"/>
      <c r="BR41" s="690"/>
      <c r="BS41" s="690"/>
      <c r="BT41" s="690"/>
      <c r="BU41" s="690"/>
      <c r="BV41" s="690">
        <v>0.125</v>
      </c>
      <c r="BW41" s="690"/>
      <c r="BX41" s="690"/>
      <c r="BY41" s="690"/>
      <c r="BZ41" s="690"/>
      <c r="CA41" s="690"/>
      <c r="CB41" s="690"/>
      <c r="CC41" s="690"/>
      <c r="CD41" s="690"/>
      <c r="CE41" s="690"/>
      <c r="CF41" s="690"/>
      <c r="CG41" s="690"/>
      <c r="CH41" s="690"/>
      <c r="CI41" s="690"/>
      <c r="CJ41" s="690"/>
      <c r="CK41" s="690"/>
      <c r="CL41" s="690">
        <v>0.125</v>
      </c>
      <c r="CM41" s="690"/>
      <c r="CN41" s="690"/>
      <c r="CO41" s="690"/>
      <c r="CP41" s="690"/>
      <c r="CQ41" s="690"/>
      <c r="CR41" s="690"/>
      <c r="CS41" s="690"/>
      <c r="CT41" s="690"/>
      <c r="CU41" s="690"/>
      <c r="CV41" s="690"/>
      <c r="CW41" s="690"/>
      <c r="CX41" s="690"/>
      <c r="CY41" s="690"/>
      <c r="CZ41" s="690"/>
      <c r="DA41" s="690"/>
      <c r="DB41" s="690">
        <v>0.125</v>
      </c>
      <c r="DC41" s="690"/>
      <c r="DD41" s="690"/>
      <c r="DE41" s="690"/>
      <c r="DF41" s="690"/>
      <c r="DG41" s="690"/>
      <c r="DH41" s="690"/>
      <c r="DI41" s="690"/>
      <c r="DJ41" s="690"/>
      <c r="DK41" s="690"/>
      <c r="DL41" s="690"/>
      <c r="DM41" s="690"/>
      <c r="DN41" s="690"/>
      <c r="DO41" s="690"/>
      <c r="DP41" s="690"/>
      <c r="DQ41" s="690"/>
    </row>
    <row r="42" spans="1:121" s="10" customFormat="1">
      <c r="A42" s="679" t="s">
        <v>17</v>
      </c>
      <c r="B42" s="679"/>
      <c r="C42" s="679"/>
      <c r="D42" s="679"/>
      <c r="E42" s="679"/>
      <c r="F42" s="679"/>
      <c r="G42" s="679"/>
      <c r="H42" s="679"/>
      <c r="I42" s="679"/>
      <c r="J42" s="4"/>
      <c r="K42" s="680" t="s">
        <v>36</v>
      </c>
      <c r="L42" s="680"/>
      <c r="M42" s="680"/>
      <c r="N42" s="680"/>
      <c r="O42" s="680"/>
      <c r="P42" s="680"/>
      <c r="Q42" s="680"/>
      <c r="R42" s="680"/>
      <c r="S42" s="680"/>
      <c r="T42" s="680"/>
      <c r="U42" s="680"/>
      <c r="V42" s="680"/>
      <c r="W42" s="680"/>
      <c r="X42" s="680"/>
      <c r="Y42" s="680"/>
      <c r="Z42" s="680"/>
      <c r="AA42" s="680"/>
      <c r="AB42" s="680"/>
      <c r="AC42" s="680"/>
      <c r="AD42" s="680"/>
      <c r="AE42" s="680"/>
      <c r="AF42" s="680"/>
      <c r="AG42" s="680"/>
      <c r="AH42" s="680"/>
      <c r="AI42" s="680"/>
      <c r="AJ42" s="680"/>
      <c r="AK42" s="680"/>
      <c r="AL42" s="680"/>
      <c r="AM42" s="680"/>
      <c r="AN42" s="680"/>
      <c r="AO42" s="680"/>
      <c r="AP42" s="680"/>
      <c r="AQ42" s="680"/>
      <c r="AR42" s="680"/>
      <c r="AS42" s="680"/>
      <c r="AT42" s="680"/>
      <c r="AU42" s="680"/>
      <c r="AV42" s="680"/>
      <c r="AW42" s="680"/>
      <c r="AX42" s="680"/>
      <c r="AY42" s="680"/>
      <c r="AZ42" s="680"/>
      <c r="BA42" s="680"/>
      <c r="BB42" s="680"/>
      <c r="BC42" s="680"/>
      <c r="BD42" s="680"/>
      <c r="BE42" s="680"/>
      <c r="BF42" s="692"/>
      <c r="BG42" s="690" t="s">
        <v>46</v>
      </c>
      <c r="BH42" s="690"/>
      <c r="BI42" s="690"/>
      <c r="BJ42" s="690"/>
      <c r="BK42" s="690"/>
      <c r="BL42" s="690"/>
      <c r="BM42" s="690"/>
      <c r="BN42" s="690"/>
      <c r="BO42" s="690"/>
      <c r="BP42" s="690"/>
      <c r="BQ42" s="690"/>
      <c r="BR42" s="690"/>
      <c r="BS42" s="690"/>
      <c r="BT42" s="690"/>
      <c r="BU42" s="690"/>
      <c r="BV42" s="690"/>
      <c r="BW42" s="690"/>
      <c r="BX42" s="690"/>
      <c r="BY42" s="690"/>
      <c r="BZ42" s="690"/>
      <c r="CA42" s="690"/>
      <c r="CB42" s="690"/>
      <c r="CC42" s="690"/>
      <c r="CD42" s="690"/>
      <c r="CE42" s="690"/>
      <c r="CF42" s="690"/>
      <c r="CG42" s="690"/>
      <c r="CH42" s="690"/>
      <c r="CI42" s="690"/>
      <c r="CJ42" s="690"/>
      <c r="CK42" s="690"/>
      <c r="CL42" s="690"/>
      <c r="CM42" s="690"/>
      <c r="CN42" s="690"/>
      <c r="CO42" s="690"/>
      <c r="CP42" s="690"/>
      <c r="CQ42" s="690"/>
      <c r="CR42" s="690"/>
      <c r="CS42" s="690"/>
      <c r="CT42" s="690"/>
      <c r="CU42" s="690"/>
      <c r="CV42" s="690"/>
      <c r="CW42" s="690"/>
      <c r="CX42" s="690"/>
      <c r="CY42" s="690"/>
      <c r="CZ42" s="690"/>
      <c r="DA42" s="690"/>
      <c r="DB42" s="690"/>
      <c r="DC42" s="690"/>
      <c r="DD42" s="690"/>
      <c r="DE42" s="690"/>
      <c r="DF42" s="690"/>
      <c r="DG42" s="690"/>
      <c r="DH42" s="690"/>
      <c r="DI42" s="690"/>
      <c r="DJ42" s="690"/>
      <c r="DK42" s="690"/>
      <c r="DL42" s="690"/>
      <c r="DM42" s="690"/>
      <c r="DN42" s="690"/>
      <c r="DO42" s="690"/>
      <c r="DP42" s="690"/>
      <c r="DQ42" s="690"/>
    </row>
    <row r="43" spans="1:121" s="10" customFormat="1">
      <c r="A43" s="679" t="s">
        <v>18</v>
      </c>
      <c r="B43" s="679"/>
      <c r="C43" s="679"/>
      <c r="D43" s="679"/>
      <c r="E43" s="679"/>
      <c r="F43" s="679"/>
      <c r="G43" s="679"/>
      <c r="H43" s="679"/>
      <c r="I43" s="679"/>
      <c r="J43" s="4"/>
      <c r="K43" s="680" t="s">
        <v>37</v>
      </c>
      <c r="L43" s="680"/>
      <c r="M43" s="680"/>
      <c r="N43" s="680"/>
      <c r="O43" s="680"/>
      <c r="P43" s="680"/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80"/>
      <c r="AB43" s="680"/>
      <c r="AC43" s="680"/>
      <c r="AD43" s="680"/>
      <c r="AE43" s="680"/>
      <c r="AF43" s="680"/>
      <c r="AG43" s="680"/>
      <c r="AH43" s="680"/>
      <c r="AI43" s="680"/>
      <c r="AJ43" s="680"/>
      <c r="AK43" s="680"/>
      <c r="AL43" s="680"/>
      <c r="AM43" s="680"/>
      <c r="AN43" s="680"/>
      <c r="AO43" s="680"/>
      <c r="AP43" s="680"/>
      <c r="AQ43" s="680"/>
      <c r="AR43" s="680"/>
      <c r="AS43" s="680"/>
      <c r="AT43" s="680"/>
      <c r="AU43" s="680"/>
      <c r="AV43" s="680"/>
      <c r="AW43" s="680"/>
      <c r="AX43" s="680"/>
      <c r="AY43" s="680"/>
      <c r="AZ43" s="680"/>
      <c r="BA43" s="680"/>
      <c r="BB43" s="680"/>
      <c r="BC43" s="680"/>
      <c r="BD43" s="680"/>
      <c r="BE43" s="680"/>
      <c r="BF43" s="692"/>
      <c r="BG43" s="690" t="s">
        <v>46</v>
      </c>
      <c r="BH43" s="690"/>
      <c r="BI43" s="690"/>
      <c r="BJ43" s="690"/>
      <c r="BK43" s="690"/>
      <c r="BL43" s="690"/>
      <c r="BM43" s="690"/>
      <c r="BN43" s="690"/>
      <c r="BO43" s="690"/>
      <c r="BP43" s="690"/>
      <c r="BQ43" s="690"/>
      <c r="BR43" s="690"/>
      <c r="BS43" s="690"/>
      <c r="BT43" s="690"/>
      <c r="BU43" s="690"/>
      <c r="BV43" s="691">
        <v>0.13100000000000001</v>
      </c>
      <c r="BW43" s="690"/>
      <c r="BX43" s="690"/>
      <c r="BY43" s="690"/>
      <c r="BZ43" s="690"/>
      <c r="CA43" s="690"/>
      <c r="CB43" s="690"/>
      <c r="CC43" s="690"/>
      <c r="CD43" s="690"/>
      <c r="CE43" s="690"/>
      <c r="CF43" s="690"/>
      <c r="CG43" s="690"/>
      <c r="CH43" s="690"/>
      <c r="CI43" s="690"/>
      <c r="CJ43" s="690"/>
      <c r="CK43" s="690"/>
      <c r="CL43" s="691">
        <v>0.13100000000000001</v>
      </c>
      <c r="CM43" s="690"/>
      <c r="CN43" s="690"/>
      <c r="CO43" s="690"/>
      <c r="CP43" s="690"/>
      <c r="CQ43" s="690"/>
      <c r="CR43" s="690"/>
      <c r="CS43" s="690"/>
      <c r="CT43" s="690"/>
      <c r="CU43" s="690"/>
      <c r="CV43" s="690"/>
      <c r="CW43" s="690"/>
      <c r="CX43" s="690"/>
      <c r="CY43" s="690"/>
      <c r="CZ43" s="690"/>
      <c r="DA43" s="690"/>
      <c r="DB43" s="691">
        <v>0.13100000000000001</v>
      </c>
      <c r="DC43" s="690"/>
      <c r="DD43" s="690"/>
      <c r="DE43" s="690"/>
      <c r="DF43" s="690"/>
      <c r="DG43" s="690"/>
      <c r="DH43" s="690"/>
      <c r="DI43" s="690"/>
      <c r="DJ43" s="690"/>
      <c r="DK43" s="690"/>
      <c r="DL43" s="690"/>
      <c r="DM43" s="690"/>
      <c r="DN43" s="690"/>
      <c r="DO43" s="690"/>
      <c r="DP43" s="690"/>
      <c r="DQ43" s="690"/>
    </row>
    <row r="44" spans="1:121" s="10" customFormat="1">
      <c r="A44" s="687" t="s">
        <v>68</v>
      </c>
      <c r="B44" s="687"/>
      <c r="C44" s="687"/>
      <c r="D44" s="687"/>
      <c r="E44" s="687"/>
      <c r="F44" s="687"/>
      <c r="G44" s="687"/>
      <c r="H44" s="687"/>
      <c r="I44" s="687"/>
      <c r="J44" s="9"/>
      <c r="K44" s="688" t="s">
        <v>1194</v>
      </c>
      <c r="L44" s="688"/>
      <c r="M44" s="688"/>
      <c r="N44" s="688"/>
      <c r="O44" s="688"/>
      <c r="P44" s="688"/>
      <c r="Q44" s="688"/>
      <c r="R44" s="688"/>
      <c r="S44" s="688"/>
      <c r="T44" s="688"/>
      <c r="U44" s="688"/>
      <c r="V44" s="688"/>
      <c r="W44" s="688"/>
      <c r="X44" s="688"/>
      <c r="Y44" s="688"/>
      <c r="Z44" s="688"/>
      <c r="AA44" s="688"/>
      <c r="AB44" s="688"/>
      <c r="AC44" s="688"/>
      <c r="AD44" s="688"/>
      <c r="AE44" s="688"/>
      <c r="AF44" s="688"/>
      <c r="AG44" s="688"/>
      <c r="AH44" s="688"/>
      <c r="AI44" s="688"/>
      <c r="AJ44" s="688"/>
      <c r="AK44" s="688"/>
      <c r="AL44" s="688"/>
      <c r="AM44" s="688"/>
      <c r="AN44" s="688"/>
      <c r="AO44" s="688"/>
      <c r="AP44" s="688"/>
      <c r="AQ44" s="688"/>
      <c r="AR44" s="688"/>
      <c r="AS44" s="688"/>
      <c r="AT44" s="688"/>
      <c r="AU44" s="688"/>
      <c r="AV44" s="688"/>
      <c r="AW44" s="688"/>
      <c r="AX44" s="688"/>
      <c r="AY44" s="688"/>
      <c r="AZ44" s="688"/>
      <c r="BA44" s="688"/>
      <c r="BB44" s="688"/>
      <c r="BC44" s="688"/>
      <c r="BD44" s="688"/>
      <c r="BE44" s="688"/>
      <c r="BF44" s="689"/>
      <c r="BG44" s="690" t="s">
        <v>46</v>
      </c>
      <c r="BH44" s="690"/>
      <c r="BI44" s="690"/>
      <c r="BJ44" s="690"/>
      <c r="BK44" s="690"/>
      <c r="BL44" s="690"/>
      <c r="BM44" s="690"/>
      <c r="BN44" s="690"/>
      <c r="BO44" s="690"/>
      <c r="BP44" s="690"/>
      <c r="BQ44" s="690"/>
      <c r="BR44" s="690"/>
      <c r="BS44" s="690"/>
      <c r="BT44" s="690"/>
      <c r="BU44" s="690"/>
      <c r="BV44" s="691">
        <v>0.13100000000000001</v>
      </c>
      <c r="BW44" s="691"/>
      <c r="BX44" s="691"/>
      <c r="BY44" s="691"/>
      <c r="BZ44" s="691"/>
      <c r="CA44" s="691"/>
      <c r="CB44" s="691"/>
      <c r="CC44" s="691"/>
      <c r="CD44" s="691"/>
      <c r="CE44" s="691"/>
      <c r="CF44" s="691"/>
      <c r="CG44" s="691"/>
      <c r="CH44" s="691"/>
      <c r="CI44" s="691"/>
      <c r="CJ44" s="691"/>
      <c r="CK44" s="691"/>
      <c r="CL44" s="691">
        <v>0.13100000000000001</v>
      </c>
      <c r="CM44" s="691"/>
      <c r="CN44" s="691"/>
      <c r="CO44" s="691"/>
      <c r="CP44" s="691"/>
      <c r="CQ44" s="691"/>
      <c r="CR44" s="691"/>
      <c r="CS44" s="691"/>
      <c r="CT44" s="691"/>
      <c r="CU44" s="691"/>
      <c r="CV44" s="691"/>
      <c r="CW44" s="691"/>
      <c r="CX44" s="691"/>
      <c r="CY44" s="691"/>
      <c r="CZ44" s="691"/>
      <c r="DA44" s="691"/>
      <c r="DB44" s="691">
        <v>0.13100000000000001</v>
      </c>
      <c r="DC44" s="691"/>
      <c r="DD44" s="691"/>
      <c r="DE44" s="691"/>
      <c r="DF44" s="691"/>
      <c r="DG44" s="691"/>
      <c r="DH44" s="691"/>
      <c r="DI44" s="691"/>
      <c r="DJ44" s="691"/>
      <c r="DK44" s="691"/>
      <c r="DL44" s="691"/>
      <c r="DM44" s="691"/>
      <c r="DN44" s="691"/>
      <c r="DO44" s="691"/>
      <c r="DP44" s="691"/>
      <c r="DQ44" s="691"/>
    </row>
    <row r="45" spans="1:121" s="5" customFormat="1" ht="30.75" customHeight="1">
      <c r="A45" s="679" t="s">
        <v>19</v>
      </c>
      <c r="B45" s="679"/>
      <c r="C45" s="679"/>
      <c r="D45" s="679"/>
      <c r="E45" s="679"/>
      <c r="F45" s="679"/>
      <c r="G45" s="679"/>
      <c r="H45" s="679"/>
      <c r="I45" s="679"/>
      <c r="J45" s="4"/>
      <c r="K45" s="680" t="s">
        <v>42</v>
      </c>
      <c r="L45" s="680"/>
      <c r="M45" s="680"/>
      <c r="N45" s="680"/>
      <c r="O45" s="680"/>
      <c r="P45" s="680"/>
      <c r="Q45" s="680"/>
      <c r="R45" s="680"/>
      <c r="S45" s="680"/>
      <c r="T45" s="680"/>
      <c r="U45" s="680"/>
      <c r="V45" s="680"/>
      <c r="W45" s="680"/>
      <c r="X45" s="680"/>
      <c r="Y45" s="680"/>
      <c r="Z45" s="680"/>
      <c r="AA45" s="680"/>
      <c r="AB45" s="680"/>
      <c r="AC45" s="680"/>
      <c r="AD45" s="680"/>
      <c r="AE45" s="680"/>
      <c r="AF45" s="680"/>
      <c r="AG45" s="680"/>
      <c r="AH45" s="680"/>
      <c r="AI45" s="680"/>
      <c r="AJ45" s="680"/>
      <c r="AK45" s="680"/>
      <c r="AL45" s="680"/>
      <c r="AM45" s="680"/>
      <c r="AN45" s="680"/>
      <c r="AO45" s="680"/>
      <c r="AP45" s="680"/>
      <c r="AQ45" s="680"/>
      <c r="AR45" s="680"/>
      <c r="AS45" s="680"/>
      <c r="AT45" s="680"/>
      <c r="AU45" s="680"/>
      <c r="AV45" s="680"/>
      <c r="AW45" s="680"/>
      <c r="AX45" s="680"/>
      <c r="AY45" s="680"/>
      <c r="AZ45" s="680"/>
      <c r="BA45" s="680"/>
      <c r="BB45" s="680"/>
      <c r="BC45" s="680"/>
      <c r="BD45" s="680"/>
      <c r="BE45" s="680"/>
      <c r="BF45" s="692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>
        <v>0</v>
      </c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>
        <v>0</v>
      </c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>
        <v>0</v>
      </c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</row>
    <row r="46" spans="1:121" s="5" customFormat="1">
      <c r="A46" s="679" t="s">
        <v>20</v>
      </c>
      <c r="B46" s="679"/>
      <c r="C46" s="679"/>
      <c r="D46" s="679"/>
      <c r="E46" s="679"/>
      <c r="F46" s="679"/>
      <c r="G46" s="679"/>
      <c r="H46" s="679"/>
      <c r="I46" s="679"/>
      <c r="J46" s="4"/>
      <c r="K46" s="680" t="s">
        <v>43</v>
      </c>
      <c r="L46" s="680"/>
      <c r="M46" s="680"/>
      <c r="N46" s="680"/>
      <c r="O46" s="680"/>
      <c r="P46" s="680"/>
      <c r="Q46" s="680"/>
      <c r="R46" s="680"/>
      <c r="S46" s="680"/>
      <c r="T46" s="680"/>
      <c r="U46" s="680"/>
      <c r="V46" s="680"/>
      <c r="W46" s="680"/>
      <c r="X46" s="680"/>
      <c r="Y46" s="680"/>
      <c r="Z46" s="680"/>
      <c r="AA46" s="680"/>
      <c r="AB46" s="680"/>
      <c r="AC46" s="680"/>
      <c r="AD46" s="680"/>
      <c r="AE46" s="680"/>
      <c r="AF46" s="680"/>
      <c r="AG46" s="680"/>
      <c r="AH46" s="680"/>
      <c r="AI46" s="680"/>
      <c r="AJ46" s="680"/>
      <c r="AK46" s="680"/>
      <c r="AL46" s="680"/>
      <c r="AM46" s="680"/>
      <c r="AN46" s="680"/>
      <c r="AO46" s="680"/>
      <c r="AP46" s="680"/>
      <c r="AQ46" s="680"/>
      <c r="AR46" s="680"/>
      <c r="AS46" s="680"/>
      <c r="AT46" s="680"/>
      <c r="AU46" s="680"/>
      <c r="AV46" s="680"/>
      <c r="AW46" s="680"/>
      <c r="AX46" s="680"/>
      <c r="AY46" s="680"/>
      <c r="AZ46" s="680"/>
      <c r="BA46" s="680"/>
      <c r="BB46" s="680"/>
      <c r="BC46" s="680"/>
      <c r="BD46" s="680"/>
      <c r="BE46" s="680"/>
      <c r="BF46" s="692"/>
      <c r="BG46" s="693"/>
      <c r="BH46" s="693"/>
      <c r="BI46" s="693"/>
      <c r="BJ46" s="693"/>
      <c r="BK46" s="693"/>
      <c r="BL46" s="693"/>
      <c r="BM46" s="693"/>
      <c r="BN46" s="693"/>
      <c r="BO46" s="693"/>
      <c r="BP46" s="693"/>
      <c r="BQ46" s="693"/>
      <c r="BR46" s="693"/>
      <c r="BS46" s="693"/>
      <c r="BT46" s="693"/>
      <c r="BU46" s="693"/>
      <c r="BV46" s="693">
        <v>0</v>
      </c>
      <c r="BW46" s="693"/>
      <c r="BX46" s="693"/>
      <c r="BY46" s="693"/>
      <c r="BZ46" s="693"/>
      <c r="CA46" s="693"/>
      <c r="CB46" s="693"/>
      <c r="CC46" s="693"/>
      <c r="CD46" s="693"/>
      <c r="CE46" s="693"/>
      <c r="CF46" s="693"/>
      <c r="CG46" s="693"/>
      <c r="CH46" s="693"/>
      <c r="CI46" s="693"/>
      <c r="CJ46" s="693"/>
      <c r="CK46" s="693"/>
      <c r="CL46" s="693">
        <v>0</v>
      </c>
      <c r="CM46" s="693"/>
      <c r="CN46" s="693"/>
      <c r="CO46" s="693"/>
      <c r="CP46" s="693"/>
      <c r="CQ46" s="693"/>
      <c r="CR46" s="693"/>
      <c r="CS46" s="693"/>
      <c r="CT46" s="693"/>
      <c r="CU46" s="693"/>
      <c r="CV46" s="693"/>
      <c r="CW46" s="693"/>
      <c r="CX46" s="693"/>
      <c r="CY46" s="693"/>
      <c r="CZ46" s="693"/>
      <c r="DA46" s="693"/>
      <c r="DB46" s="693">
        <v>0</v>
      </c>
      <c r="DC46" s="693"/>
      <c r="DD46" s="693"/>
      <c r="DE46" s="693"/>
      <c r="DF46" s="693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</row>
    <row r="47" spans="1:121" s="5" customFormat="1" ht="30" customHeight="1">
      <c r="A47" s="679" t="s">
        <v>21</v>
      </c>
      <c r="B47" s="679"/>
      <c r="C47" s="679"/>
      <c r="D47" s="679"/>
      <c r="E47" s="679"/>
      <c r="F47" s="679"/>
      <c r="G47" s="679"/>
      <c r="H47" s="679"/>
      <c r="I47" s="679"/>
      <c r="J47" s="4"/>
      <c r="K47" s="680" t="s">
        <v>44</v>
      </c>
      <c r="L47" s="680"/>
      <c r="M47" s="680"/>
      <c r="N47" s="680"/>
      <c r="O47" s="680"/>
      <c r="P47" s="680"/>
      <c r="Q47" s="680"/>
      <c r="R47" s="680"/>
      <c r="S47" s="680"/>
      <c r="T47" s="680"/>
      <c r="U47" s="680"/>
      <c r="V47" s="680"/>
      <c r="W47" s="680"/>
      <c r="X47" s="680"/>
      <c r="Y47" s="680"/>
      <c r="Z47" s="680"/>
      <c r="AA47" s="680"/>
      <c r="AB47" s="680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80"/>
      <c r="AN47" s="680"/>
      <c r="AO47" s="680"/>
      <c r="AP47" s="680"/>
      <c r="AQ47" s="680"/>
      <c r="AR47" s="680"/>
      <c r="AS47" s="680"/>
      <c r="AT47" s="680"/>
      <c r="AU47" s="680"/>
      <c r="AV47" s="680"/>
      <c r="AW47" s="680"/>
      <c r="AX47" s="680"/>
      <c r="AY47" s="680"/>
      <c r="AZ47" s="680"/>
      <c r="BA47" s="680"/>
      <c r="BB47" s="680"/>
      <c r="BC47" s="680"/>
      <c r="BD47" s="680"/>
      <c r="BE47" s="680"/>
      <c r="BF47" s="692"/>
      <c r="BG47" s="693" t="s">
        <v>47</v>
      </c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>
        <v>0</v>
      </c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>
        <v>0</v>
      </c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>
        <v>0</v>
      </c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</row>
    <row r="48" spans="1:121" s="10" customFormat="1" ht="15.75" customHeight="1">
      <c r="A48" s="687" t="s">
        <v>59</v>
      </c>
      <c r="B48" s="687"/>
      <c r="C48" s="687"/>
      <c r="D48" s="687"/>
      <c r="E48" s="687"/>
      <c r="F48" s="687"/>
      <c r="G48" s="687"/>
      <c r="H48" s="687"/>
      <c r="I48" s="687"/>
      <c r="J48" s="9"/>
      <c r="K48" s="688" t="s">
        <v>57</v>
      </c>
      <c r="L48" s="688"/>
      <c r="M48" s="688"/>
      <c r="N48" s="688"/>
      <c r="O48" s="688"/>
      <c r="P48" s="688"/>
      <c r="Q48" s="688"/>
      <c r="R48" s="688"/>
      <c r="S48" s="688"/>
      <c r="T48" s="688"/>
      <c r="U48" s="688"/>
      <c r="V48" s="688"/>
      <c r="W48" s="688"/>
      <c r="X48" s="688"/>
      <c r="Y48" s="688"/>
      <c r="Z48" s="688"/>
      <c r="AA48" s="688"/>
      <c r="AB48" s="688"/>
      <c r="AC48" s="688"/>
      <c r="AD48" s="688"/>
      <c r="AE48" s="688"/>
      <c r="AF48" s="688"/>
      <c r="AG48" s="688"/>
      <c r="AH48" s="688"/>
      <c r="AI48" s="688"/>
      <c r="AJ48" s="688"/>
      <c r="AK48" s="688"/>
      <c r="AL48" s="688"/>
      <c r="AM48" s="688"/>
      <c r="AN48" s="688"/>
      <c r="AO48" s="688"/>
      <c r="AP48" s="688"/>
      <c r="AQ48" s="688"/>
      <c r="AR48" s="688"/>
      <c r="AS48" s="688"/>
      <c r="AT48" s="688"/>
      <c r="AU48" s="688"/>
      <c r="AV48" s="688"/>
      <c r="AW48" s="688"/>
      <c r="AX48" s="688"/>
      <c r="AY48" s="688"/>
      <c r="AZ48" s="688"/>
      <c r="BA48" s="688"/>
      <c r="BB48" s="688"/>
      <c r="BC48" s="688"/>
      <c r="BD48" s="688"/>
      <c r="BE48" s="688"/>
      <c r="BF48" s="689"/>
      <c r="BG48" s="690" t="s">
        <v>47</v>
      </c>
      <c r="BH48" s="690"/>
      <c r="BI48" s="690"/>
      <c r="BJ48" s="690"/>
      <c r="BK48" s="690"/>
      <c r="BL48" s="690"/>
      <c r="BM48" s="690"/>
      <c r="BN48" s="690"/>
      <c r="BO48" s="690"/>
      <c r="BP48" s="690"/>
      <c r="BQ48" s="690"/>
      <c r="BR48" s="690"/>
      <c r="BS48" s="690"/>
      <c r="BT48" s="690"/>
      <c r="BU48" s="690"/>
      <c r="BV48" s="690"/>
      <c r="BW48" s="690"/>
      <c r="BX48" s="690"/>
      <c r="BY48" s="690"/>
      <c r="BZ48" s="690"/>
      <c r="CA48" s="690"/>
      <c r="CB48" s="690"/>
      <c r="CC48" s="690"/>
      <c r="CD48" s="690"/>
      <c r="CE48" s="690"/>
      <c r="CF48" s="690"/>
      <c r="CG48" s="690"/>
      <c r="CH48" s="690"/>
      <c r="CI48" s="690"/>
      <c r="CJ48" s="690"/>
      <c r="CK48" s="690"/>
      <c r="CL48" s="690"/>
      <c r="CM48" s="690"/>
      <c r="CN48" s="690"/>
      <c r="CO48" s="690"/>
      <c r="CP48" s="690"/>
      <c r="CQ48" s="690"/>
      <c r="CR48" s="690"/>
      <c r="CS48" s="690"/>
      <c r="CT48" s="690"/>
      <c r="CU48" s="690"/>
      <c r="CV48" s="690"/>
      <c r="CW48" s="690"/>
      <c r="CX48" s="690"/>
      <c r="CY48" s="690"/>
      <c r="CZ48" s="690"/>
      <c r="DA48" s="690"/>
      <c r="DB48" s="690"/>
      <c r="DC48" s="690"/>
      <c r="DD48" s="690"/>
      <c r="DE48" s="690"/>
      <c r="DF48" s="690"/>
      <c r="DG48" s="690"/>
      <c r="DH48" s="690"/>
      <c r="DI48" s="690"/>
      <c r="DJ48" s="690"/>
      <c r="DK48" s="690"/>
      <c r="DL48" s="690"/>
      <c r="DM48" s="690"/>
      <c r="DN48" s="690"/>
      <c r="DO48" s="690"/>
      <c r="DP48" s="690"/>
      <c r="DQ48" s="690"/>
    </row>
    <row r="49" spans="1:121" s="317" customFormat="1" ht="29.25" customHeight="1">
      <c r="A49" s="701" t="s">
        <v>23</v>
      </c>
      <c r="B49" s="701"/>
      <c r="C49" s="701"/>
      <c r="D49" s="701"/>
      <c r="E49" s="701"/>
      <c r="F49" s="701"/>
      <c r="G49" s="701"/>
      <c r="H49" s="701"/>
      <c r="I49" s="701"/>
      <c r="J49" s="27"/>
      <c r="K49" s="702" t="s">
        <v>45</v>
      </c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  <c r="AO49" s="702"/>
      <c r="AP49" s="702"/>
      <c r="AQ49" s="702"/>
      <c r="AR49" s="702"/>
      <c r="AS49" s="702"/>
      <c r="AT49" s="702"/>
      <c r="AU49" s="702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3"/>
      <c r="BG49" s="704"/>
      <c r="BH49" s="704"/>
      <c r="BI49" s="704"/>
      <c r="BJ49" s="704"/>
      <c r="BK49" s="704"/>
      <c r="BL49" s="704"/>
      <c r="BM49" s="704"/>
      <c r="BN49" s="704"/>
      <c r="BO49" s="704"/>
      <c r="BP49" s="704"/>
      <c r="BQ49" s="704"/>
      <c r="BR49" s="704"/>
      <c r="BS49" s="704"/>
      <c r="BT49" s="704"/>
      <c r="BU49" s="704"/>
      <c r="BV49" s="704"/>
      <c r="BW49" s="704"/>
      <c r="BX49" s="704"/>
      <c r="BY49" s="704"/>
      <c r="BZ49" s="704"/>
      <c r="CA49" s="704"/>
      <c r="CB49" s="704"/>
      <c r="CC49" s="704"/>
      <c r="CD49" s="704"/>
      <c r="CE49" s="704"/>
      <c r="CF49" s="704"/>
      <c r="CG49" s="704"/>
      <c r="CH49" s="704"/>
      <c r="CI49" s="704"/>
      <c r="CJ49" s="704"/>
      <c r="CK49" s="704"/>
      <c r="CL49" s="704"/>
      <c r="CM49" s="704"/>
      <c r="CN49" s="704"/>
      <c r="CO49" s="704"/>
      <c r="CP49" s="704"/>
      <c r="CQ49" s="704"/>
      <c r="CR49" s="704"/>
      <c r="CS49" s="704"/>
      <c r="CT49" s="704"/>
      <c r="CU49" s="704"/>
      <c r="CV49" s="704"/>
      <c r="CW49" s="704"/>
      <c r="CX49" s="704"/>
      <c r="CY49" s="704"/>
      <c r="CZ49" s="704"/>
      <c r="DA49" s="704"/>
      <c r="DB49" s="704"/>
      <c r="DC49" s="704"/>
      <c r="DD49" s="704"/>
      <c r="DE49" s="704"/>
      <c r="DF49" s="704"/>
      <c r="DG49" s="704"/>
      <c r="DH49" s="704"/>
      <c r="DI49" s="704"/>
      <c r="DJ49" s="704"/>
      <c r="DK49" s="704"/>
      <c r="DL49" s="704"/>
      <c r="DM49" s="704"/>
      <c r="DN49" s="704"/>
      <c r="DO49" s="704"/>
      <c r="DP49" s="704"/>
      <c r="DQ49" s="704"/>
    </row>
    <row r="50" spans="1:121" s="319" customFormat="1" ht="17.25" customHeight="1">
      <c r="A50" s="709" t="s">
        <v>24</v>
      </c>
      <c r="B50" s="709"/>
      <c r="C50" s="709"/>
      <c r="D50" s="709"/>
      <c r="E50" s="709"/>
      <c r="F50" s="709"/>
      <c r="G50" s="709"/>
      <c r="H50" s="709"/>
      <c r="I50" s="709"/>
      <c r="J50" s="318"/>
      <c r="K50" s="710" t="s">
        <v>43</v>
      </c>
      <c r="L50" s="710"/>
      <c r="M50" s="710"/>
      <c r="N50" s="710"/>
      <c r="O50" s="710"/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/>
      <c r="AA50" s="710"/>
      <c r="AB50" s="710"/>
      <c r="AC50" s="710"/>
      <c r="AD50" s="710"/>
      <c r="AE50" s="710"/>
      <c r="AF50" s="710"/>
      <c r="AG50" s="710"/>
      <c r="AH50" s="710"/>
      <c r="AI50" s="710"/>
      <c r="AJ50" s="710"/>
      <c r="AK50" s="710"/>
      <c r="AL50" s="710"/>
      <c r="AM50" s="710"/>
      <c r="AN50" s="710"/>
      <c r="AO50" s="710"/>
      <c r="AP50" s="710"/>
      <c r="AQ50" s="710"/>
      <c r="AR50" s="710"/>
      <c r="AS50" s="710"/>
      <c r="AT50" s="710"/>
      <c r="AU50" s="710"/>
      <c r="AV50" s="710"/>
      <c r="AW50" s="710"/>
      <c r="AX50" s="710"/>
      <c r="AY50" s="710"/>
      <c r="AZ50" s="710"/>
      <c r="BA50" s="710"/>
      <c r="BB50" s="710"/>
      <c r="BC50" s="710"/>
      <c r="BD50" s="710"/>
      <c r="BE50" s="710"/>
      <c r="BF50" s="711"/>
      <c r="BG50" s="712"/>
      <c r="BH50" s="712"/>
      <c r="BI50" s="712"/>
      <c r="BJ50" s="712"/>
      <c r="BK50" s="712"/>
      <c r="BL50" s="712"/>
      <c r="BM50" s="712"/>
      <c r="BN50" s="712"/>
      <c r="BO50" s="712"/>
      <c r="BP50" s="712"/>
      <c r="BQ50" s="712"/>
      <c r="BR50" s="712"/>
      <c r="BS50" s="712"/>
      <c r="BT50" s="712"/>
      <c r="BU50" s="712"/>
      <c r="BV50" s="712">
        <v>20</v>
      </c>
      <c r="BW50" s="712"/>
      <c r="BX50" s="712"/>
      <c r="BY50" s="712"/>
      <c r="BZ50" s="712"/>
      <c r="CA50" s="712"/>
      <c r="CB50" s="712"/>
      <c r="CC50" s="712"/>
      <c r="CD50" s="712"/>
      <c r="CE50" s="712"/>
      <c r="CF50" s="712"/>
      <c r="CG50" s="712"/>
      <c r="CH50" s="712"/>
      <c r="CI50" s="712"/>
      <c r="CJ50" s="712"/>
      <c r="CK50" s="712"/>
      <c r="CL50" s="712">
        <v>20</v>
      </c>
      <c r="CM50" s="712"/>
      <c r="CN50" s="712"/>
      <c r="CO50" s="712"/>
      <c r="CP50" s="712"/>
      <c r="CQ50" s="712"/>
      <c r="CR50" s="712"/>
      <c r="CS50" s="712"/>
      <c r="CT50" s="712"/>
      <c r="CU50" s="712"/>
      <c r="CV50" s="712"/>
      <c r="CW50" s="712"/>
      <c r="CX50" s="712"/>
      <c r="CY50" s="712"/>
      <c r="CZ50" s="712"/>
      <c r="DA50" s="712"/>
      <c r="DB50" s="712">
        <v>20</v>
      </c>
      <c r="DC50" s="712"/>
      <c r="DD50" s="712"/>
      <c r="DE50" s="712"/>
      <c r="DF50" s="712"/>
      <c r="DG50" s="712"/>
      <c r="DH50" s="712"/>
      <c r="DI50" s="712"/>
      <c r="DJ50" s="712"/>
      <c r="DK50" s="712"/>
      <c r="DL50" s="712"/>
      <c r="DM50" s="712"/>
      <c r="DN50" s="712"/>
      <c r="DO50" s="712"/>
      <c r="DP50" s="712"/>
      <c r="DQ50" s="712"/>
    </row>
    <row r="51" spans="1:121" s="10" customFormat="1" ht="27.75" customHeight="1">
      <c r="A51" s="705" t="s">
        <v>25</v>
      </c>
      <c r="B51" s="705"/>
      <c r="C51" s="705"/>
      <c r="D51" s="705"/>
      <c r="E51" s="705"/>
      <c r="F51" s="705"/>
      <c r="G51" s="705"/>
      <c r="H51" s="705"/>
      <c r="I51" s="705"/>
      <c r="J51" s="322"/>
      <c r="K51" s="707" t="s">
        <v>44</v>
      </c>
      <c r="L51" s="707"/>
      <c r="M51" s="707"/>
      <c r="N51" s="707"/>
      <c r="O51" s="707"/>
      <c r="P51" s="707"/>
      <c r="Q51" s="707"/>
      <c r="R51" s="707"/>
      <c r="S51" s="707"/>
      <c r="T51" s="707"/>
      <c r="U51" s="707"/>
      <c r="V51" s="707"/>
      <c r="W51" s="707"/>
      <c r="X51" s="707"/>
      <c r="Y51" s="707"/>
      <c r="Z51" s="707"/>
      <c r="AA51" s="707"/>
      <c r="AB51" s="707"/>
      <c r="AC51" s="707"/>
      <c r="AD51" s="707"/>
      <c r="AE51" s="707"/>
      <c r="AF51" s="707"/>
      <c r="AG51" s="707"/>
      <c r="AH51" s="707"/>
      <c r="AI51" s="707"/>
      <c r="AJ51" s="707"/>
      <c r="AK51" s="707"/>
      <c r="AL51" s="707"/>
      <c r="AM51" s="707"/>
      <c r="AN51" s="707"/>
      <c r="AO51" s="707"/>
      <c r="AP51" s="707"/>
      <c r="AQ51" s="707"/>
      <c r="AR51" s="707"/>
      <c r="AS51" s="707"/>
      <c r="AT51" s="707"/>
      <c r="AU51" s="707"/>
      <c r="AV51" s="707"/>
      <c r="AW51" s="707"/>
      <c r="AX51" s="707"/>
      <c r="AY51" s="707"/>
      <c r="AZ51" s="707"/>
      <c r="BA51" s="707"/>
      <c r="BB51" s="707"/>
      <c r="BC51" s="707"/>
      <c r="BD51" s="707"/>
      <c r="BE51" s="707"/>
      <c r="BF51" s="708"/>
      <c r="BG51" s="706" t="s">
        <v>47</v>
      </c>
      <c r="BH51" s="706"/>
      <c r="BI51" s="706"/>
      <c r="BJ51" s="706"/>
      <c r="BK51" s="706"/>
      <c r="BL51" s="706"/>
      <c r="BM51" s="706"/>
      <c r="BN51" s="706"/>
      <c r="BO51" s="706"/>
      <c r="BP51" s="706"/>
      <c r="BQ51" s="706"/>
      <c r="BR51" s="706"/>
      <c r="BS51" s="706"/>
      <c r="BT51" s="706"/>
      <c r="BU51" s="706"/>
      <c r="BV51" s="706">
        <v>20</v>
      </c>
      <c r="BW51" s="706"/>
      <c r="BX51" s="706"/>
      <c r="BY51" s="706"/>
      <c r="BZ51" s="706"/>
      <c r="CA51" s="706"/>
      <c r="CB51" s="706"/>
      <c r="CC51" s="706"/>
      <c r="CD51" s="706"/>
      <c r="CE51" s="706"/>
      <c r="CF51" s="706"/>
      <c r="CG51" s="706"/>
      <c r="CH51" s="706"/>
      <c r="CI51" s="706"/>
      <c r="CJ51" s="706"/>
      <c r="CK51" s="706"/>
      <c r="CL51" s="706">
        <v>20</v>
      </c>
      <c r="CM51" s="706"/>
      <c r="CN51" s="706"/>
      <c r="CO51" s="706"/>
      <c r="CP51" s="706"/>
      <c r="CQ51" s="706"/>
      <c r="CR51" s="706"/>
      <c r="CS51" s="706"/>
      <c r="CT51" s="706"/>
      <c r="CU51" s="706"/>
      <c r="CV51" s="706"/>
      <c r="CW51" s="706"/>
      <c r="CX51" s="706"/>
      <c r="CY51" s="706"/>
      <c r="CZ51" s="706"/>
      <c r="DA51" s="706"/>
      <c r="DB51" s="706">
        <v>20</v>
      </c>
      <c r="DC51" s="706"/>
      <c r="DD51" s="706"/>
      <c r="DE51" s="706"/>
      <c r="DF51" s="706"/>
      <c r="DG51" s="706"/>
      <c r="DH51" s="706"/>
      <c r="DI51" s="706"/>
      <c r="DJ51" s="706"/>
      <c r="DK51" s="706"/>
      <c r="DL51" s="706"/>
      <c r="DM51" s="706"/>
      <c r="DN51" s="706"/>
      <c r="DO51" s="706"/>
      <c r="DP51" s="706"/>
      <c r="DQ51" s="706"/>
    </row>
    <row r="52" spans="1:121" s="10" customFormat="1" ht="15.75" customHeight="1">
      <c r="A52" s="705" t="s">
        <v>56</v>
      </c>
      <c r="B52" s="705"/>
      <c r="C52" s="705"/>
      <c r="D52" s="705"/>
      <c r="E52" s="705"/>
      <c r="F52" s="705"/>
      <c r="G52" s="705"/>
      <c r="H52" s="705"/>
      <c r="I52" s="705"/>
      <c r="J52" s="322"/>
      <c r="K52" s="688" t="s">
        <v>1196</v>
      </c>
      <c r="L52" s="688"/>
      <c r="M52" s="688"/>
      <c r="N52" s="688"/>
      <c r="O52" s="688"/>
      <c r="P52" s="688"/>
      <c r="Q52" s="688"/>
      <c r="R52" s="688"/>
      <c r="S52" s="688"/>
      <c r="T52" s="688"/>
      <c r="U52" s="688"/>
      <c r="V52" s="688"/>
      <c r="W52" s="688"/>
      <c r="X52" s="688"/>
      <c r="Y52" s="688"/>
      <c r="Z52" s="688"/>
      <c r="AA52" s="688"/>
      <c r="AB52" s="688"/>
      <c r="AC52" s="688"/>
      <c r="AD52" s="688"/>
      <c r="AE52" s="688"/>
      <c r="AF52" s="688"/>
      <c r="AG52" s="688"/>
      <c r="AH52" s="688"/>
      <c r="AI52" s="688"/>
      <c r="AJ52" s="688"/>
      <c r="AK52" s="688"/>
      <c r="AL52" s="688"/>
      <c r="AM52" s="688"/>
      <c r="AN52" s="688"/>
      <c r="AO52" s="688"/>
      <c r="AP52" s="688"/>
      <c r="AQ52" s="688"/>
      <c r="AR52" s="688"/>
      <c r="AS52" s="688"/>
      <c r="AT52" s="688"/>
      <c r="AU52" s="688"/>
      <c r="AV52" s="688"/>
      <c r="AW52" s="688"/>
      <c r="AX52" s="688"/>
      <c r="AY52" s="688"/>
      <c r="AZ52" s="688"/>
      <c r="BA52" s="688"/>
      <c r="BB52" s="688"/>
      <c r="BC52" s="688"/>
      <c r="BD52" s="688"/>
      <c r="BE52" s="688"/>
      <c r="BF52" s="689"/>
      <c r="BG52" s="690" t="s">
        <v>47</v>
      </c>
      <c r="BH52" s="690"/>
      <c r="BI52" s="690"/>
      <c r="BJ52" s="690"/>
      <c r="BK52" s="690"/>
      <c r="BL52" s="690"/>
      <c r="BM52" s="690"/>
      <c r="BN52" s="690"/>
      <c r="BO52" s="690"/>
      <c r="BP52" s="690"/>
      <c r="BQ52" s="690"/>
      <c r="BR52" s="690"/>
      <c r="BS52" s="690"/>
      <c r="BT52" s="690"/>
      <c r="BU52" s="690"/>
      <c r="BV52" s="706">
        <v>5</v>
      </c>
      <c r="BW52" s="706"/>
      <c r="BX52" s="706"/>
      <c r="BY52" s="706"/>
      <c r="BZ52" s="706"/>
      <c r="CA52" s="706"/>
      <c r="CB52" s="706"/>
      <c r="CC52" s="706"/>
      <c r="CD52" s="706"/>
      <c r="CE52" s="706"/>
      <c r="CF52" s="706"/>
      <c r="CG52" s="706"/>
      <c r="CH52" s="706"/>
      <c r="CI52" s="706"/>
      <c r="CJ52" s="706"/>
      <c r="CK52" s="706"/>
      <c r="CL52" s="706">
        <v>5</v>
      </c>
      <c r="CM52" s="706"/>
      <c r="CN52" s="706"/>
      <c r="CO52" s="706"/>
      <c r="CP52" s="706"/>
      <c r="CQ52" s="706"/>
      <c r="CR52" s="706"/>
      <c r="CS52" s="706"/>
      <c r="CT52" s="706"/>
      <c r="CU52" s="706"/>
      <c r="CV52" s="706"/>
      <c r="CW52" s="706"/>
      <c r="CX52" s="706"/>
      <c r="CY52" s="706"/>
      <c r="CZ52" s="706"/>
      <c r="DA52" s="706"/>
      <c r="DB52" s="706">
        <v>5</v>
      </c>
      <c r="DC52" s="706"/>
      <c r="DD52" s="706"/>
      <c r="DE52" s="706"/>
      <c r="DF52" s="706"/>
      <c r="DG52" s="706"/>
      <c r="DH52" s="706"/>
      <c r="DI52" s="706"/>
      <c r="DJ52" s="706"/>
      <c r="DK52" s="706"/>
      <c r="DL52" s="706"/>
      <c r="DM52" s="706"/>
      <c r="DN52" s="706"/>
      <c r="DO52" s="706"/>
      <c r="DP52" s="706"/>
      <c r="DQ52" s="706"/>
    </row>
    <row r="53" spans="1:121" s="10" customFormat="1" ht="15.75" customHeight="1">
      <c r="A53" s="705" t="s">
        <v>58</v>
      </c>
      <c r="B53" s="705"/>
      <c r="C53" s="705"/>
      <c r="D53" s="705"/>
      <c r="E53" s="705"/>
      <c r="F53" s="705"/>
      <c r="G53" s="705"/>
      <c r="H53" s="705"/>
      <c r="I53" s="705"/>
      <c r="J53" s="322"/>
      <c r="K53" s="688" t="s">
        <v>1197</v>
      </c>
      <c r="L53" s="688"/>
      <c r="M53" s="688"/>
      <c r="N53" s="688"/>
      <c r="O53" s="688"/>
      <c r="P53" s="688"/>
      <c r="Q53" s="688"/>
      <c r="R53" s="688"/>
      <c r="S53" s="688"/>
      <c r="T53" s="688"/>
      <c r="U53" s="688"/>
      <c r="V53" s="688"/>
      <c r="W53" s="688"/>
      <c r="X53" s="688"/>
      <c r="Y53" s="688"/>
      <c r="Z53" s="688"/>
      <c r="AA53" s="688"/>
      <c r="AB53" s="688"/>
      <c r="AC53" s="688"/>
      <c r="AD53" s="688"/>
      <c r="AE53" s="688"/>
      <c r="AF53" s="688"/>
      <c r="AG53" s="688"/>
      <c r="AH53" s="688"/>
      <c r="AI53" s="688"/>
      <c r="AJ53" s="688"/>
      <c r="AK53" s="688"/>
      <c r="AL53" s="688"/>
      <c r="AM53" s="688"/>
      <c r="AN53" s="688"/>
      <c r="AO53" s="688"/>
      <c r="AP53" s="688"/>
      <c r="AQ53" s="688"/>
      <c r="AR53" s="688"/>
      <c r="AS53" s="688"/>
      <c r="AT53" s="688"/>
      <c r="AU53" s="688"/>
      <c r="AV53" s="688"/>
      <c r="AW53" s="688"/>
      <c r="AX53" s="688"/>
      <c r="AY53" s="688"/>
      <c r="AZ53" s="688"/>
      <c r="BA53" s="688"/>
      <c r="BB53" s="688"/>
      <c r="BC53" s="688"/>
      <c r="BD53" s="688"/>
      <c r="BE53" s="688"/>
      <c r="BF53" s="689"/>
      <c r="BG53" s="690" t="s">
        <v>47</v>
      </c>
      <c r="BH53" s="690"/>
      <c r="BI53" s="690"/>
      <c r="BJ53" s="690"/>
      <c r="BK53" s="690"/>
      <c r="BL53" s="690"/>
      <c r="BM53" s="690"/>
      <c r="BN53" s="690"/>
      <c r="BO53" s="690"/>
      <c r="BP53" s="690"/>
      <c r="BQ53" s="690"/>
      <c r="BR53" s="690"/>
      <c r="BS53" s="690"/>
      <c r="BT53" s="690"/>
      <c r="BU53" s="690"/>
      <c r="BV53" s="706">
        <v>5</v>
      </c>
      <c r="BW53" s="706"/>
      <c r="BX53" s="706"/>
      <c r="BY53" s="706"/>
      <c r="BZ53" s="706"/>
      <c r="CA53" s="706"/>
      <c r="CB53" s="706"/>
      <c r="CC53" s="706"/>
      <c r="CD53" s="706"/>
      <c r="CE53" s="706"/>
      <c r="CF53" s="706"/>
      <c r="CG53" s="706"/>
      <c r="CH53" s="706"/>
      <c r="CI53" s="706"/>
      <c r="CJ53" s="706"/>
      <c r="CK53" s="706"/>
      <c r="CL53" s="706">
        <v>5</v>
      </c>
      <c r="CM53" s="706"/>
      <c r="CN53" s="706"/>
      <c r="CO53" s="706"/>
      <c r="CP53" s="706"/>
      <c r="CQ53" s="706"/>
      <c r="CR53" s="706"/>
      <c r="CS53" s="706"/>
      <c r="CT53" s="706"/>
      <c r="CU53" s="706"/>
      <c r="CV53" s="706"/>
      <c r="CW53" s="706"/>
      <c r="CX53" s="706"/>
      <c r="CY53" s="706"/>
      <c r="CZ53" s="706"/>
      <c r="DA53" s="706"/>
      <c r="DB53" s="706">
        <v>5</v>
      </c>
      <c r="DC53" s="706"/>
      <c r="DD53" s="706"/>
      <c r="DE53" s="706"/>
      <c r="DF53" s="706"/>
      <c r="DG53" s="706"/>
      <c r="DH53" s="706"/>
      <c r="DI53" s="706"/>
      <c r="DJ53" s="706"/>
      <c r="DK53" s="706"/>
      <c r="DL53" s="706"/>
      <c r="DM53" s="706"/>
      <c r="DN53" s="706"/>
      <c r="DO53" s="706"/>
      <c r="DP53" s="706"/>
      <c r="DQ53" s="706"/>
    </row>
    <row r="54" spans="1:121" s="10" customFormat="1" ht="15.75" customHeight="1">
      <c r="A54" s="705" t="s">
        <v>1192</v>
      </c>
      <c r="B54" s="705"/>
      <c r="C54" s="705"/>
      <c r="D54" s="705"/>
      <c r="E54" s="705"/>
      <c r="F54" s="705"/>
      <c r="G54" s="705"/>
      <c r="H54" s="705"/>
      <c r="I54" s="705"/>
      <c r="J54" s="322"/>
      <c r="K54" s="688" t="s">
        <v>1198</v>
      </c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8"/>
      <c r="AC54" s="688"/>
      <c r="AD54" s="688"/>
      <c r="AE54" s="688"/>
      <c r="AF54" s="688"/>
      <c r="AG54" s="688"/>
      <c r="AH54" s="688"/>
      <c r="AI54" s="688"/>
      <c r="AJ54" s="688"/>
      <c r="AK54" s="688"/>
      <c r="AL54" s="688"/>
      <c r="AM54" s="688"/>
      <c r="AN54" s="688"/>
      <c r="AO54" s="688"/>
      <c r="AP54" s="688"/>
      <c r="AQ54" s="688"/>
      <c r="AR54" s="688"/>
      <c r="AS54" s="688"/>
      <c r="AT54" s="688"/>
      <c r="AU54" s="688"/>
      <c r="AV54" s="688"/>
      <c r="AW54" s="688"/>
      <c r="AX54" s="688"/>
      <c r="AY54" s="688"/>
      <c r="AZ54" s="688"/>
      <c r="BA54" s="688"/>
      <c r="BB54" s="688"/>
      <c r="BC54" s="688"/>
      <c r="BD54" s="688"/>
      <c r="BE54" s="688"/>
      <c r="BF54" s="689"/>
      <c r="BG54" s="690" t="s">
        <v>47</v>
      </c>
      <c r="BH54" s="690"/>
      <c r="BI54" s="690"/>
      <c r="BJ54" s="690"/>
      <c r="BK54" s="690"/>
      <c r="BL54" s="690"/>
      <c r="BM54" s="690"/>
      <c r="BN54" s="690"/>
      <c r="BO54" s="690"/>
      <c r="BP54" s="690"/>
      <c r="BQ54" s="690"/>
      <c r="BR54" s="690"/>
      <c r="BS54" s="690"/>
      <c r="BT54" s="690"/>
      <c r="BU54" s="690"/>
      <c r="BV54" s="706">
        <v>5</v>
      </c>
      <c r="BW54" s="706"/>
      <c r="BX54" s="706"/>
      <c r="BY54" s="706"/>
      <c r="BZ54" s="706"/>
      <c r="CA54" s="706"/>
      <c r="CB54" s="706"/>
      <c r="CC54" s="706"/>
      <c r="CD54" s="706"/>
      <c r="CE54" s="706"/>
      <c r="CF54" s="706"/>
      <c r="CG54" s="706"/>
      <c r="CH54" s="706"/>
      <c r="CI54" s="706"/>
      <c r="CJ54" s="706"/>
      <c r="CK54" s="706"/>
      <c r="CL54" s="706">
        <v>5</v>
      </c>
      <c r="CM54" s="706"/>
      <c r="CN54" s="706"/>
      <c r="CO54" s="706"/>
      <c r="CP54" s="706"/>
      <c r="CQ54" s="706"/>
      <c r="CR54" s="706"/>
      <c r="CS54" s="706"/>
      <c r="CT54" s="706"/>
      <c r="CU54" s="706"/>
      <c r="CV54" s="706"/>
      <c r="CW54" s="706"/>
      <c r="CX54" s="706"/>
      <c r="CY54" s="706"/>
      <c r="CZ54" s="706"/>
      <c r="DA54" s="706"/>
      <c r="DB54" s="706">
        <v>5</v>
      </c>
      <c r="DC54" s="706"/>
      <c r="DD54" s="706"/>
      <c r="DE54" s="706"/>
      <c r="DF54" s="706"/>
      <c r="DG54" s="706"/>
      <c r="DH54" s="706"/>
      <c r="DI54" s="706"/>
      <c r="DJ54" s="706"/>
      <c r="DK54" s="706"/>
      <c r="DL54" s="706"/>
      <c r="DM54" s="706"/>
      <c r="DN54" s="706"/>
      <c r="DO54" s="706"/>
      <c r="DP54" s="706"/>
      <c r="DQ54" s="706"/>
    </row>
    <row r="55" spans="1:121" s="10" customFormat="1" ht="15.75" customHeight="1">
      <c r="A55" s="705" t="s">
        <v>1193</v>
      </c>
      <c r="B55" s="705"/>
      <c r="C55" s="705"/>
      <c r="D55" s="705"/>
      <c r="E55" s="705"/>
      <c r="F55" s="705"/>
      <c r="G55" s="705"/>
      <c r="H55" s="705"/>
      <c r="I55" s="705"/>
      <c r="J55" s="322"/>
      <c r="K55" s="688" t="s">
        <v>1199</v>
      </c>
      <c r="L55" s="688"/>
      <c r="M55" s="688"/>
      <c r="N55" s="688"/>
      <c r="O55" s="688"/>
      <c r="P55" s="688"/>
      <c r="Q55" s="688"/>
      <c r="R55" s="688"/>
      <c r="S55" s="688"/>
      <c r="T55" s="688"/>
      <c r="U55" s="688"/>
      <c r="V55" s="688"/>
      <c r="W55" s="688"/>
      <c r="X55" s="688"/>
      <c r="Y55" s="688"/>
      <c r="Z55" s="688"/>
      <c r="AA55" s="688"/>
      <c r="AB55" s="688"/>
      <c r="AC55" s="688"/>
      <c r="AD55" s="688"/>
      <c r="AE55" s="688"/>
      <c r="AF55" s="688"/>
      <c r="AG55" s="688"/>
      <c r="AH55" s="688"/>
      <c r="AI55" s="688"/>
      <c r="AJ55" s="688"/>
      <c r="AK55" s="688"/>
      <c r="AL55" s="688"/>
      <c r="AM55" s="688"/>
      <c r="AN55" s="688"/>
      <c r="AO55" s="688"/>
      <c r="AP55" s="688"/>
      <c r="AQ55" s="688"/>
      <c r="AR55" s="688"/>
      <c r="AS55" s="688"/>
      <c r="AT55" s="688"/>
      <c r="AU55" s="688"/>
      <c r="AV55" s="688"/>
      <c r="AW55" s="688"/>
      <c r="AX55" s="688"/>
      <c r="AY55" s="688"/>
      <c r="AZ55" s="688"/>
      <c r="BA55" s="688"/>
      <c r="BB55" s="688"/>
      <c r="BC55" s="688"/>
      <c r="BD55" s="688"/>
      <c r="BE55" s="688"/>
      <c r="BF55" s="689"/>
      <c r="BG55" s="690" t="s">
        <v>47</v>
      </c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706">
        <v>5</v>
      </c>
      <c r="BW55" s="706"/>
      <c r="BX55" s="706"/>
      <c r="BY55" s="706"/>
      <c r="BZ55" s="706"/>
      <c r="CA55" s="706"/>
      <c r="CB55" s="706"/>
      <c r="CC55" s="706"/>
      <c r="CD55" s="706"/>
      <c r="CE55" s="706"/>
      <c r="CF55" s="706"/>
      <c r="CG55" s="706"/>
      <c r="CH55" s="706"/>
      <c r="CI55" s="706"/>
      <c r="CJ55" s="706"/>
      <c r="CK55" s="706"/>
      <c r="CL55" s="706">
        <v>5</v>
      </c>
      <c r="CM55" s="706"/>
      <c r="CN55" s="706"/>
      <c r="CO55" s="706"/>
      <c r="CP55" s="706"/>
      <c r="CQ55" s="706"/>
      <c r="CR55" s="706"/>
      <c r="CS55" s="706"/>
      <c r="CT55" s="706"/>
      <c r="CU55" s="706"/>
      <c r="CV55" s="706"/>
      <c r="CW55" s="706"/>
      <c r="CX55" s="706"/>
      <c r="CY55" s="706"/>
      <c r="CZ55" s="706"/>
      <c r="DA55" s="706"/>
      <c r="DB55" s="706">
        <v>5</v>
      </c>
      <c r="DC55" s="706"/>
      <c r="DD55" s="706"/>
      <c r="DE55" s="706"/>
      <c r="DF55" s="706"/>
      <c r="DG55" s="706"/>
      <c r="DH55" s="706"/>
      <c r="DI55" s="706"/>
      <c r="DJ55" s="706"/>
      <c r="DK55" s="706"/>
      <c r="DL55" s="706"/>
      <c r="DM55" s="706"/>
      <c r="DN55" s="706"/>
      <c r="DO55" s="706"/>
      <c r="DP55" s="706"/>
      <c r="DQ55" s="706"/>
    </row>
    <row r="56" spans="1:121" s="317" customFormat="1" ht="30" customHeight="1">
      <c r="A56" s="701" t="s">
        <v>26</v>
      </c>
      <c r="B56" s="701"/>
      <c r="C56" s="701"/>
      <c r="D56" s="701"/>
      <c r="E56" s="701"/>
      <c r="F56" s="701"/>
      <c r="G56" s="701"/>
      <c r="H56" s="701"/>
      <c r="I56" s="701"/>
      <c r="J56" s="27"/>
      <c r="K56" s="702" t="s">
        <v>48</v>
      </c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  <c r="AO56" s="702"/>
      <c r="AP56" s="702"/>
      <c r="AQ56" s="702"/>
      <c r="AR56" s="702"/>
      <c r="AS56" s="702"/>
      <c r="AT56" s="702"/>
      <c r="AU56" s="702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3"/>
      <c r="BG56" s="704" t="s">
        <v>47</v>
      </c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>
        <v>20</v>
      </c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>
        <v>20</v>
      </c>
      <c r="CM56" s="704"/>
      <c r="CN56" s="704"/>
      <c r="CO56" s="704"/>
      <c r="CP56" s="704"/>
      <c r="CQ56" s="704"/>
      <c r="CR56" s="704"/>
      <c r="CS56" s="704"/>
      <c r="CT56" s="704"/>
      <c r="CU56" s="704"/>
      <c r="CV56" s="704"/>
      <c r="CW56" s="704"/>
      <c r="CX56" s="704"/>
      <c r="CY56" s="704"/>
      <c r="CZ56" s="704"/>
      <c r="DA56" s="704"/>
      <c r="DB56" s="704">
        <v>20</v>
      </c>
      <c r="DC56" s="704"/>
      <c r="DD56" s="704"/>
      <c r="DE56" s="704"/>
      <c r="DF56" s="704"/>
      <c r="DG56" s="704"/>
      <c r="DH56" s="704"/>
      <c r="DI56" s="704"/>
      <c r="DJ56" s="704"/>
      <c r="DK56" s="704"/>
      <c r="DL56" s="704"/>
      <c r="DM56" s="704"/>
      <c r="DN56" s="704"/>
      <c r="DO56" s="704"/>
      <c r="DP56" s="704"/>
      <c r="DQ56" s="704"/>
    </row>
    <row r="57" spans="1:121" s="10" customFormat="1">
      <c r="A57" s="687" t="s">
        <v>27</v>
      </c>
      <c r="B57" s="687"/>
      <c r="C57" s="687"/>
      <c r="D57" s="687"/>
      <c r="E57" s="687"/>
      <c r="F57" s="687"/>
      <c r="G57" s="687"/>
      <c r="H57" s="687"/>
      <c r="I57" s="687"/>
      <c r="J57" s="9"/>
      <c r="K57" s="688" t="s">
        <v>49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8"/>
      <c r="Y57" s="688"/>
      <c r="Z57" s="688"/>
      <c r="AA57" s="688"/>
      <c r="AB57" s="688"/>
      <c r="AC57" s="688"/>
      <c r="AD57" s="688"/>
      <c r="AE57" s="688"/>
      <c r="AF57" s="688"/>
      <c r="AG57" s="688"/>
      <c r="AH57" s="688"/>
      <c r="AI57" s="688"/>
      <c r="AJ57" s="688"/>
      <c r="AK57" s="688"/>
      <c r="AL57" s="688"/>
      <c r="AM57" s="688"/>
      <c r="AN57" s="688"/>
      <c r="AO57" s="688"/>
      <c r="AP57" s="688"/>
      <c r="AQ57" s="688"/>
      <c r="AR57" s="688"/>
      <c r="AS57" s="688"/>
      <c r="AT57" s="688"/>
      <c r="AU57" s="688"/>
      <c r="AV57" s="688"/>
      <c r="AW57" s="688"/>
      <c r="AX57" s="688"/>
      <c r="AY57" s="688"/>
      <c r="AZ57" s="688"/>
      <c r="BA57" s="688"/>
      <c r="BB57" s="688"/>
      <c r="BC57" s="688"/>
      <c r="BD57" s="688"/>
      <c r="BE57" s="688"/>
      <c r="BF57" s="689"/>
      <c r="BG57" s="690" t="s">
        <v>47</v>
      </c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690"/>
      <c r="CZ57" s="690"/>
      <c r="DA57" s="690"/>
      <c r="DB57" s="690"/>
      <c r="DC57" s="690"/>
      <c r="DD57" s="690"/>
      <c r="DE57" s="690"/>
      <c r="DF57" s="690"/>
      <c r="DG57" s="690"/>
      <c r="DH57" s="690"/>
      <c r="DI57" s="690"/>
      <c r="DJ57" s="690"/>
      <c r="DK57" s="690"/>
      <c r="DL57" s="690"/>
      <c r="DM57" s="690"/>
      <c r="DN57" s="690"/>
      <c r="DO57" s="690"/>
      <c r="DP57" s="690"/>
      <c r="DQ57" s="690"/>
    </row>
    <row r="58" spans="1:121" s="10" customFormat="1">
      <c r="A58" s="687" t="s">
        <v>28</v>
      </c>
      <c r="B58" s="687"/>
      <c r="C58" s="687"/>
      <c r="D58" s="687"/>
      <c r="E58" s="687"/>
      <c r="F58" s="687"/>
      <c r="G58" s="687"/>
      <c r="H58" s="687"/>
      <c r="I58" s="687"/>
      <c r="J58" s="9"/>
      <c r="K58" s="699" t="s">
        <v>50</v>
      </c>
      <c r="L58" s="699"/>
      <c r="M58" s="699"/>
      <c r="N58" s="699"/>
      <c r="O58" s="699"/>
      <c r="P58" s="699"/>
      <c r="Q58" s="699"/>
      <c r="R58" s="699"/>
      <c r="S58" s="699"/>
      <c r="T58" s="699"/>
      <c r="U58" s="699"/>
      <c r="V58" s="699"/>
      <c r="W58" s="699"/>
      <c r="X58" s="699"/>
      <c r="Y58" s="699"/>
      <c r="Z58" s="699"/>
      <c r="AA58" s="699"/>
      <c r="AB58" s="699"/>
      <c r="AC58" s="699"/>
      <c r="AD58" s="699"/>
      <c r="AE58" s="699"/>
      <c r="AF58" s="699"/>
      <c r="AG58" s="699"/>
      <c r="AH58" s="699"/>
      <c r="AI58" s="699"/>
      <c r="AJ58" s="699"/>
      <c r="AK58" s="699"/>
      <c r="AL58" s="699"/>
      <c r="AM58" s="699"/>
      <c r="AN58" s="699"/>
      <c r="AO58" s="699"/>
      <c r="AP58" s="699"/>
      <c r="AQ58" s="699"/>
      <c r="AR58" s="699"/>
      <c r="AS58" s="699"/>
      <c r="AT58" s="699"/>
      <c r="AU58" s="699"/>
      <c r="AV58" s="699"/>
      <c r="AW58" s="699"/>
      <c r="AX58" s="699"/>
      <c r="AY58" s="699"/>
      <c r="AZ58" s="699"/>
      <c r="BA58" s="699"/>
      <c r="BB58" s="699"/>
      <c r="BC58" s="699"/>
      <c r="BD58" s="699"/>
      <c r="BE58" s="699"/>
      <c r="BF58" s="700"/>
      <c r="BG58" s="690" t="s">
        <v>47</v>
      </c>
      <c r="BH58" s="690"/>
      <c r="BI58" s="690"/>
      <c r="BJ58" s="690"/>
      <c r="BK58" s="690"/>
      <c r="BL58" s="690"/>
      <c r="BM58" s="690"/>
      <c r="BN58" s="690"/>
      <c r="BO58" s="690"/>
      <c r="BP58" s="690"/>
      <c r="BQ58" s="690"/>
      <c r="BR58" s="690"/>
      <c r="BS58" s="690"/>
      <c r="BT58" s="690"/>
      <c r="BU58" s="690"/>
      <c r="BV58" s="690"/>
      <c r="BW58" s="690"/>
      <c r="BX58" s="690"/>
      <c r="BY58" s="690"/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  <c r="DO58" s="690"/>
      <c r="DP58" s="690"/>
      <c r="DQ58" s="690"/>
    </row>
    <row r="59" spans="1:121" s="10" customFormat="1">
      <c r="A59" s="687" t="s">
        <v>29</v>
      </c>
      <c r="B59" s="687"/>
      <c r="C59" s="687"/>
      <c r="D59" s="687"/>
      <c r="E59" s="687"/>
      <c r="F59" s="687"/>
      <c r="G59" s="687"/>
      <c r="H59" s="687"/>
      <c r="I59" s="687"/>
      <c r="J59" s="9"/>
      <c r="K59" s="699" t="s">
        <v>51</v>
      </c>
      <c r="L59" s="699"/>
      <c r="M59" s="699"/>
      <c r="N59" s="699"/>
      <c r="O59" s="699"/>
      <c r="P59" s="699"/>
      <c r="Q59" s="699"/>
      <c r="R59" s="699"/>
      <c r="S59" s="699"/>
      <c r="T59" s="699"/>
      <c r="U59" s="699"/>
      <c r="V59" s="699"/>
      <c r="W59" s="699"/>
      <c r="X59" s="699"/>
      <c r="Y59" s="699"/>
      <c r="Z59" s="699"/>
      <c r="AA59" s="699"/>
      <c r="AB59" s="699"/>
      <c r="AC59" s="699"/>
      <c r="AD59" s="699"/>
      <c r="AE59" s="699"/>
      <c r="AF59" s="699"/>
      <c r="AG59" s="699"/>
      <c r="AH59" s="699"/>
      <c r="AI59" s="699"/>
      <c r="AJ59" s="699"/>
      <c r="AK59" s="699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699"/>
      <c r="AW59" s="699"/>
      <c r="AX59" s="699"/>
      <c r="AY59" s="699"/>
      <c r="AZ59" s="699"/>
      <c r="BA59" s="699"/>
      <c r="BB59" s="699"/>
      <c r="BC59" s="699"/>
      <c r="BD59" s="699"/>
      <c r="BE59" s="699"/>
      <c r="BF59" s="700"/>
      <c r="BG59" s="690" t="s">
        <v>47</v>
      </c>
      <c r="BH59" s="690"/>
      <c r="BI59" s="690"/>
      <c r="BJ59" s="690"/>
      <c r="BK59" s="690"/>
      <c r="BL59" s="690"/>
      <c r="BM59" s="690"/>
      <c r="BN59" s="690"/>
      <c r="BO59" s="690"/>
      <c r="BP59" s="690"/>
      <c r="BQ59" s="690"/>
      <c r="BR59" s="690"/>
      <c r="BS59" s="690"/>
      <c r="BT59" s="690"/>
      <c r="BU59" s="690"/>
      <c r="BV59" s="690">
        <v>20</v>
      </c>
      <c r="BW59" s="690"/>
      <c r="BX59" s="690"/>
      <c r="BY59" s="690"/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>
        <v>20</v>
      </c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>
        <v>20</v>
      </c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  <c r="DO59" s="690"/>
      <c r="DP59" s="690"/>
      <c r="DQ59" s="690"/>
    </row>
    <row r="60" spans="1:121" s="10" customFormat="1">
      <c r="A60" s="687" t="s">
        <v>30</v>
      </c>
      <c r="B60" s="687"/>
      <c r="C60" s="687"/>
      <c r="D60" s="687"/>
      <c r="E60" s="687"/>
      <c r="F60" s="687"/>
      <c r="G60" s="687"/>
      <c r="H60" s="687"/>
      <c r="I60" s="687"/>
      <c r="J60" s="9"/>
      <c r="K60" s="699" t="s">
        <v>52</v>
      </c>
      <c r="L60" s="699"/>
      <c r="M60" s="699"/>
      <c r="N60" s="699"/>
      <c r="O60" s="699"/>
      <c r="P60" s="699"/>
      <c r="Q60" s="699"/>
      <c r="R60" s="699"/>
      <c r="S60" s="699"/>
      <c r="T60" s="699"/>
      <c r="U60" s="699"/>
      <c r="V60" s="699"/>
      <c r="W60" s="699"/>
      <c r="X60" s="699"/>
      <c r="Y60" s="699"/>
      <c r="Z60" s="699"/>
      <c r="AA60" s="699"/>
      <c r="AB60" s="699"/>
      <c r="AC60" s="699"/>
      <c r="AD60" s="699"/>
      <c r="AE60" s="699"/>
      <c r="AF60" s="699"/>
      <c r="AG60" s="699"/>
      <c r="AH60" s="699"/>
      <c r="AI60" s="699"/>
      <c r="AJ60" s="699"/>
      <c r="AK60" s="699"/>
      <c r="AL60" s="699"/>
      <c r="AM60" s="699"/>
      <c r="AN60" s="699"/>
      <c r="AO60" s="699"/>
      <c r="AP60" s="699"/>
      <c r="AQ60" s="699"/>
      <c r="AR60" s="699"/>
      <c r="AS60" s="699"/>
      <c r="AT60" s="699"/>
      <c r="AU60" s="699"/>
      <c r="AV60" s="699"/>
      <c r="AW60" s="699"/>
      <c r="AX60" s="699"/>
      <c r="AY60" s="699"/>
      <c r="AZ60" s="699"/>
      <c r="BA60" s="699"/>
      <c r="BB60" s="699"/>
      <c r="BC60" s="699"/>
      <c r="BD60" s="699"/>
      <c r="BE60" s="699"/>
      <c r="BF60" s="700"/>
      <c r="BG60" s="690" t="s">
        <v>47</v>
      </c>
      <c r="BH60" s="690"/>
      <c r="BI60" s="690"/>
      <c r="BJ60" s="690"/>
      <c r="BK60" s="690"/>
      <c r="BL60" s="690"/>
      <c r="BM60" s="690"/>
      <c r="BN60" s="690"/>
      <c r="BO60" s="690"/>
      <c r="BP60" s="690"/>
      <c r="BQ60" s="690"/>
      <c r="BR60" s="690"/>
      <c r="BS60" s="690"/>
      <c r="BT60" s="690"/>
      <c r="BU60" s="690"/>
      <c r="BV60" s="690"/>
      <c r="BW60" s="690"/>
      <c r="BX60" s="690"/>
      <c r="BY60" s="690"/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  <c r="DO60" s="690"/>
      <c r="DP60" s="690"/>
      <c r="DQ60" s="690"/>
    </row>
    <row r="62" spans="1:121" ht="29.25" customHeight="1">
      <c r="A62" s="698" t="s">
        <v>31</v>
      </c>
      <c r="B62" s="698"/>
      <c r="C62" s="698"/>
      <c r="D62" s="698"/>
      <c r="E62" s="698"/>
      <c r="F62" s="698"/>
      <c r="G62" s="698"/>
      <c r="H62" s="698"/>
      <c r="I62" s="698"/>
      <c r="J62" s="698"/>
      <c r="K62" s="698"/>
      <c r="L62" s="698"/>
      <c r="M62" s="698"/>
      <c r="N62" s="698"/>
      <c r="O62" s="698"/>
      <c r="P62" s="698"/>
      <c r="Q62" s="698"/>
      <c r="R62" s="698"/>
      <c r="S62" s="698"/>
      <c r="T62" s="698"/>
      <c r="U62" s="698"/>
      <c r="V62" s="698"/>
      <c r="W62" s="698"/>
      <c r="X62" s="698"/>
      <c r="Y62" s="698"/>
      <c r="Z62" s="698"/>
      <c r="AA62" s="698"/>
      <c r="AB62" s="698"/>
      <c r="AC62" s="698"/>
      <c r="AD62" s="698"/>
      <c r="AE62" s="698"/>
      <c r="AF62" s="698"/>
      <c r="AG62" s="698"/>
      <c r="AH62" s="698"/>
      <c r="AI62" s="698"/>
      <c r="AJ62" s="698"/>
      <c r="AK62" s="698"/>
      <c r="AL62" s="698"/>
      <c r="AM62" s="698"/>
      <c r="AN62" s="698"/>
      <c r="AO62" s="698"/>
      <c r="AP62" s="698"/>
      <c r="AQ62" s="698"/>
      <c r="AR62" s="698"/>
      <c r="AS62" s="698"/>
      <c r="AT62" s="698"/>
      <c r="AU62" s="698"/>
      <c r="AV62" s="698"/>
      <c r="AW62" s="698"/>
      <c r="AX62" s="698"/>
      <c r="AY62" s="698"/>
      <c r="AZ62" s="698"/>
      <c r="BA62" s="698"/>
      <c r="BB62" s="698"/>
      <c r="BC62" s="698"/>
      <c r="BD62" s="698"/>
      <c r="BE62" s="698"/>
      <c r="BF62" s="698"/>
      <c r="BG62" s="698"/>
      <c r="BH62" s="698"/>
      <c r="BI62" s="698"/>
      <c r="BJ62" s="698"/>
      <c r="BK62" s="698"/>
      <c r="BL62" s="698"/>
      <c r="BM62" s="698"/>
      <c r="BN62" s="698"/>
      <c r="BO62" s="698"/>
      <c r="BP62" s="698"/>
      <c r="BQ62" s="698"/>
      <c r="BR62" s="698"/>
      <c r="BS62" s="698"/>
      <c r="BT62" s="698"/>
      <c r="BU62" s="698"/>
      <c r="BV62" s="698"/>
      <c r="BW62" s="698"/>
      <c r="BX62" s="698"/>
      <c r="BY62" s="698"/>
      <c r="BZ62" s="698"/>
      <c r="CA62" s="698"/>
      <c r="CB62" s="698"/>
      <c r="CC62" s="698"/>
      <c r="CD62" s="698"/>
      <c r="CE62" s="698"/>
      <c r="CF62" s="698"/>
      <c r="CG62" s="698"/>
      <c r="CH62" s="698"/>
      <c r="CI62" s="698"/>
      <c r="CJ62" s="698"/>
      <c r="CK62" s="698"/>
      <c r="CL62" s="698"/>
      <c r="CM62" s="698"/>
      <c r="CN62" s="698"/>
      <c r="CO62" s="698"/>
      <c r="CP62" s="698"/>
      <c r="CQ62" s="698"/>
      <c r="CR62" s="698"/>
      <c r="CS62" s="698"/>
      <c r="CT62" s="698"/>
      <c r="CU62" s="698"/>
      <c r="CV62" s="698"/>
      <c r="CW62" s="698"/>
      <c r="CX62" s="698"/>
      <c r="CY62" s="698"/>
      <c r="CZ62" s="698"/>
      <c r="DA62" s="698"/>
      <c r="DB62" s="698"/>
      <c r="DC62" s="698"/>
      <c r="DD62" s="698"/>
      <c r="DE62" s="698"/>
      <c r="DF62" s="698"/>
      <c r="DG62" s="698"/>
      <c r="DH62" s="698"/>
      <c r="DI62" s="698"/>
      <c r="DJ62" s="698"/>
      <c r="DK62" s="698"/>
      <c r="DL62" s="698"/>
      <c r="DM62" s="698"/>
      <c r="DN62" s="698"/>
      <c r="DO62" s="698"/>
      <c r="DP62" s="698"/>
      <c r="DQ62" s="698"/>
    </row>
    <row r="63" spans="1:121" ht="3" customHeight="1"/>
    <row r="64" spans="1:121">
      <c r="F64" s="1" t="s">
        <v>1200</v>
      </c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4"/>
      <c r="AV64" s="324"/>
      <c r="AW64" s="324"/>
      <c r="AX64" s="324"/>
      <c r="AY64" s="324"/>
      <c r="BA64" s="1" t="s">
        <v>1382</v>
      </c>
    </row>
  </sheetData>
  <mergeCells count="338">
    <mergeCell ref="A6:I6"/>
    <mergeCell ref="J6:BF6"/>
    <mergeCell ref="BG6:BU6"/>
    <mergeCell ref="BV6:CK6"/>
    <mergeCell ref="CL6:DA6"/>
    <mergeCell ref="DB6:DQ6"/>
    <mergeCell ref="A3:DQ3"/>
    <mergeCell ref="A5:I5"/>
    <mergeCell ref="J5:BF5"/>
    <mergeCell ref="BG5:BU5"/>
    <mergeCell ref="BV5:CK5"/>
    <mergeCell ref="CL5:DA5"/>
    <mergeCell ref="DB5:DQ5"/>
    <mergeCell ref="A8:I8"/>
    <mergeCell ref="K8:BF8"/>
    <mergeCell ref="BG8:BU8"/>
    <mergeCell ref="BV8:CK8"/>
    <mergeCell ref="CL8:DA8"/>
    <mergeCell ref="DB8:DQ8"/>
    <mergeCell ref="A7:I7"/>
    <mergeCell ref="K7:BF7"/>
    <mergeCell ref="BG7:BU7"/>
    <mergeCell ref="BV7:CK7"/>
    <mergeCell ref="CL7:DA7"/>
    <mergeCell ref="DB7:DQ7"/>
    <mergeCell ref="A10:I10"/>
    <mergeCell ref="K10:BF10"/>
    <mergeCell ref="BG10:BU10"/>
    <mergeCell ref="BV10:CK10"/>
    <mergeCell ref="CL10:DA10"/>
    <mergeCell ref="DB10:DQ10"/>
    <mergeCell ref="A9:I9"/>
    <mergeCell ref="K9:BF9"/>
    <mergeCell ref="BG9:BU9"/>
    <mergeCell ref="BV9:CK9"/>
    <mergeCell ref="CL9:DA9"/>
    <mergeCell ref="DB9:DQ9"/>
    <mergeCell ref="A12:I12"/>
    <mergeCell ref="K12:BF12"/>
    <mergeCell ref="BG12:BU12"/>
    <mergeCell ref="BV12:CK12"/>
    <mergeCell ref="CL12:DA12"/>
    <mergeCell ref="DB12:DQ12"/>
    <mergeCell ref="A11:I11"/>
    <mergeCell ref="K11:BF11"/>
    <mergeCell ref="BG11:BU11"/>
    <mergeCell ref="BV11:CK11"/>
    <mergeCell ref="CL11:DA11"/>
    <mergeCell ref="DB11:DQ11"/>
    <mergeCell ref="A14:I14"/>
    <mergeCell ref="K14:BF14"/>
    <mergeCell ref="BG14:BU14"/>
    <mergeCell ref="BV14:CK14"/>
    <mergeCell ref="CL14:DA14"/>
    <mergeCell ref="DB14:DQ14"/>
    <mergeCell ref="A13:I13"/>
    <mergeCell ref="K13:BF13"/>
    <mergeCell ref="BG13:BU13"/>
    <mergeCell ref="BV13:CK13"/>
    <mergeCell ref="CL13:DA13"/>
    <mergeCell ref="DB13:DQ13"/>
    <mergeCell ref="A16:I16"/>
    <mergeCell ref="K16:BF16"/>
    <mergeCell ref="BG16:BU16"/>
    <mergeCell ref="BV16:CK16"/>
    <mergeCell ref="CL16:DA16"/>
    <mergeCell ref="DB16:DQ16"/>
    <mergeCell ref="A15:I15"/>
    <mergeCell ref="K15:BF15"/>
    <mergeCell ref="BG15:BU15"/>
    <mergeCell ref="BV15:CK15"/>
    <mergeCell ref="CL15:DA15"/>
    <mergeCell ref="DB15:DQ15"/>
    <mergeCell ref="A21:I21"/>
    <mergeCell ref="K21:BF21"/>
    <mergeCell ref="BG21:BU21"/>
    <mergeCell ref="BV21:CK21"/>
    <mergeCell ref="CL21:DA21"/>
    <mergeCell ref="DB21:DQ21"/>
    <mergeCell ref="A17:I17"/>
    <mergeCell ref="K17:BF17"/>
    <mergeCell ref="BG17:BU17"/>
    <mergeCell ref="BV17:CK17"/>
    <mergeCell ref="CL17:DA17"/>
    <mergeCell ref="DB17:DQ17"/>
    <mergeCell ref="BV20:CK20"/>
    <mergeCell ref="CL20:DA20"/>
    <mergeCell ref="DB20:DQ20"/>
    <mergeCell ref="A19:I19"/>
    <mergeCell ref="K19:BF19"/>
    <mergeCell ref="BG19:BU19"/>
    <mergeCell ref="BV19:CK19"/>
    <mergeCell ref="CL19:DA19"/>
    <mergeCell ref="DB19:DQ19"/>
    <mergeCell ref="A23:I23"/>
    <mergeCell ref="K23:BF23"/>
    <mergeCell ref="BG23:BU23"/>
    <mergeCell ref="BV23:CK23"/>
    <mergeCell ref="CL23:DA23"/>
    <mergeCell ref="DB23:DQ23"/>
    <mergeCell ref="A22:I22"/>
    <mergeCell ref="K22:BF22"/>
    <mergeCell ref="BG22:BU22"/>
    <mergeCell ref="BV22:CK22"/>
    <mergeCell ref="CL22:DA22"/>
    <mergeCell ref="DB22:DQ22"/>
    <mergeCell ref="A25:I25"/>
    <mergeCell ref="K25:BF25"/>
    <mergeCell ref="BG25:BU25"/>
    <mergeCell ref="BV25:CK25"/>
    <mergeCell ref="CL25:DA25"/>
    <mergeCell ref="DB25:DQ25"/>
    <mergeCell ref="A24:I24"/>
    <mergeCell ref="K24:BF24"/>
    <mergeCell ref="BG24:BU24"/>
    <mergeCell ref="BV24:CK24"/>
    <mergeCell ref="CL24:DA24"/>
    <mergeCell ref="DB24:DQ24"/>
    <mergeCell ref="A27:I27"/>
    <mergeCell ref="K27:BF27"/>
    <mergeCell ref="BG27:BU27"/>
    <mergeCell ref="BV27:CK27"/>
    <mergeCell ref="CL27:DA27"/>
    <mergeCell ref="DB27:DQ27"/>
    <mergeCell ref="A26:I26"/>
    <mergeCell ref="K26:BF26"/>
    <mergeCell ref="BG26:BU26"/>
    <mergeCell ref="BV26:CK26"/>
    <mergeCell ref="CL26:DA26"/>
    <mergeCell ref="DB26:DQ26"/>
    <mergeCell ref="A29:I29"/>
    <mergeCell ref="K29:BF29"/>
    <mergeCell ref="BG29:BU29"/>
    <mergeCell ref="BV29:CK29"/>
    <mergeCell ref="CL29:DA29"/>
    <mergeCell ref="DB29:DQ29"/>
    <mergeCell ref="A28:I28"/>
    <mergeCell ref="K28:BF28"/>
    <mergeCell ref="BG28:BU28"/>
    <mergeCell ref="BV28:CK28"/>
    <mergeCell ref="CL28:DA28"/>
    <mergeCell ref="DB28:DQ28"/>
    <mergeCell ref="A31:I31"/>
    <mergeCell ref="K31:BF31"/>
    <mergeCell ref="BG31:BU31"/>
    <mergeCell ref="BV31:CK31"/>
    <mergeCell ref="CL31:DA31"/>
    <mergeCell ref="DB31:DQ31"/>
    <mergeCell ref="A30:I30"/>
    <mergeCell ref="K30:BF30"/>
    <mergeCell ref="BG30:BU30"/>
    <mergeCell ref="BV30:CK30"/>
    <mergeCell ref="CL30:DA30"/>
    <mergeCell ref="DB30:DQ30"/>
    <mergeCell ref="BV39:CK39"/>
    <mergeCell ref="A38:I38"/>
    <mergeCell ref="K38:BF38"/>
    <mergeCell ref="BG38:BU38"/>
    <mergeCell ref="BV38:CK38"/>
    <mergeCell ref="CL39:DA39"/>
    <mergeCell ref="DB39:DQ39"/>
    <mergeCell ref="CL38:DA38"/>
    <mergeCell ref="DB38:DQ38"/>
    <mergeCell ref="A46:I46"/>
    <mergeCell ref="K46:BF46"/>
    <mergeCell ref="BG46:BU46"/>
    <mergeCell ref="BV46:CK46"/>
    <mergeCell ref="CL46:DA46"/>
    <mergeCell ref="DB46:DQ46"/>
    <mergeCell ref="A45:I45"/>
    <mergeCell ref="K45:BF45"/>
    <mergeCell ref="BG45:BU45"/>
    <mergeCell ref="BV45:CK45"/>
    <mergeCell ref="CL45:DA45"/>
    <mergeCell ref="DB45:DQ45"/>
    <mergeCell ref="A48:I48"/>
    <mergeCell ref="K48:BF48"/>
    <mergeCell ref="BG48:BU48"/>
    <mergeCell ref="BV48:CK48"/>
    <mergeCell ref="CL48:DA48"/>
    <mergeCell ref="DB48:DQ48"/>
    <mergeCell ref="A47:I47"/>
    <mergeCell ref="K47:BF47"/>
    <mergeCell ref="BG47:BU47"/>
    <mergeCell ref="BV47:CK47"/>
    <mergeCell ref="CL47:DA47"/>
    <mergeCell ref="DB47:DQ47"/>
    <mergeCell ref="A50:I50"/>
    <mergeCell ref="K50:BF50"/>
    <mergeCell ref="BG50:BU50"/>
    <mergeCell ref="BV50:CK50"/>
    <mergeCell ref="CL50:DA50"/>
    <mergeCell ref="DB50:DQ50"/>
    <mergeCell ref="A49:I49"/>
    <mergeCell ref="K49:BF49"/>
    <mergeCell ref="BG49:BU49"/>
    <mergeCell ref="BV49:CK49"/>
    <mergeCell ref="CL49:DA49"/>
    <mergeCell ref="DB49:DQ49"/>
    <mergeCell ref="A52:I52"/>
    <mergeCell ref="K52:BF52"/>
    <mergeCell ref="BG52:BU52"/>
    <mergeCell ref="BV52:CK52"/>
    <mergeCell ref="CL52:DA52"/>
    <mergeCell ref="DB52:DQ52"/>
    <mergeCell ref="A51:I51"/>
    <mergeCell ref="K51:BF51"/>
    <mergeCell ref="BG51:BU51"/>
    <mergeCell ref="BV51:CK51"/>
    <mergeCell ref="CL51:DA51"/>
    <mergeCell ref="DB51:DQ51"/>
    <mergeCell ref="A54:I54"/>
    <mergeCell ref="K54:BF54"/>
    <mergeCell ref="BG54:BU54"/>
    <mergeCell ref="BV54:CK54"/>
    <mergeCell ref="CL54:DA54"/>
    <mergeCell ref="DB54:DQ54"/>
    <mergeCell ref="A53:I53"/>
    <mergeCell ref="K53:BF53"/>
    <mergeCell ref="BG53:BU53"/>
    <mergeCell ref="BV53:CK53"/>
    <mergeCell ref="CL53:DA53"/>
    <mergeCell ref="DB53:DQ53"/>
    <mergeCell ref="A56:I56"/>
    <mergeCell ref="K56:BF56"/>
    <mergeCell ref="BG56:BU56"/>
    <mergeCell ref="BV56:CK56"/>
    <mergeCell ref="CL56:DA56"/>
    <mergeCell ref="DB56:DQ56"/>
    <mergeCell ref="A55:I55"/>
    <mergeCell ref="K55:BF55"/>
    <mergeCell ref="BG55:BU55"/>
    <mergeCell ref="BV55:CK55"/>
    <mergeCell ref="CL55:DA55"/>
    <mergeCell ref="DB55:DQ55"/>
    <mergeCell ref="BG58:BU58"/>
    <mergeCell ref="BV58:CK58"/>
    <mergeCell ref="CL58:DA58"/>
    <mergeCell ref="DB58:DQ58"/>
    <mergeCell ref="A57:I57"/>
    <mergeCell ref="K57:BF57"/>
    <mergeCell ref="BG57:BU57"/>
    <mergeCell ref="BV57:CK57"/>
    <mergeCell ref="CL57:DA57"/>
    <mergeCell ref="DB57:DQ57"/>
    <mergeCell ref="A62:DQ62"/>
    <mergeCell ref="A18:I18"/>
    <mergeCell ref="K18:BF18"/>
    <mergeCell ref="BG18:BU18"/>
    <mergeCell ref="BV18:CK18"/>
    <mergeCell ref="CL18:DA18"/>
    <mergeCell ref="DB18:DQ18"/>
    <mergeCell ref="A20:I20"/>
    <mergeCell ref="K20:BF20"/>
    <mergeCell ref="BG20:BU20"/>
    <mergeCell ref="A60:I60"/>
    <mergeCell ref="K60:BF60"/>
    <mergeCell ref="BG60:BU60"/>
    <mergeCell ref="BV60:CK60"/>
    <mergeCell ref="CL60:DA60"/>
    <mergeCell ref="DB60:DQ60"/>
    <mergeCell ref="A59:I59"/>
    <mergeCell ref="K59:BF59"/>
    <mergeCell ref="BG59:BU59"/>
    <mergeCell ref="BV59:CK59"/>
    <mergeCell ref="CL59:DA59"/>
    <mergeCell ref="DB59:DQ59"/>
    <mergeCell ref="A58:I58"/>
    <mergeCell ref="K58:BF58"/>
    <mergeCell ref="A44:I44"/>
    <mergeCell ref="K44:BF44"/>
    <mergeCell ref="BG44:BU44"/>
    <mergeCell ref="BV44:CK44"/>
    <mergeCell ref="CL44:DA44"/>
    <mergeCell ref="DB44:DQ44"/>
    <mergeCell ref="DB32:DQ32"/>
    <mergeCell ref="A33:I33"/>
    <mergeCell ref="K33:BF33"/>
    <mergeCell ref="BG33:BU33"/>
    <mergeCell ref="A32:I32"/>
    <mergeCell ref="K32:BF32"/>
    <mergeCell ref="BG32:BU32"/>
    <mergeCell ref="BV32:CK32"/>
    <mergeCell ref="CL32:DA32"/>
    <mergeCell ref="A41:I41"/>
    <mergeCell ref="K41:BF41"/>
    <mergeCell ref="BG41:BU41"/>
    <mergeCell ref="BV41:CK41"/>
    <mergeCell ref="CL41:DA41"/>
    <mergeCell ref="DB41:DQ41"/>
    <mergeCell ref="A40:I40"/>
    <mergeCell ref="K40:BF40"/>
    <mergeCell ref="BG40:BU40"/>
    <mergeCell ref="BV33:CK33"/>
    <mergeCell ref="CL33:DA33"/>
    <mergeCell ref="DB33:DQ33"/>
    <mergeCell ref="A34:I34"/>
    <mergeCell ref="K34:BF34"/>
    <mergeCell ref="BG34:BU34"/>
    <mergeCell ref="BV34:CK34"/>
    <mergeCell ref="CL34:DA34"/>
    <mergeCell ref="DB34:DQ34"/>
    <mergeCell ref="A36:I36"/>
    <mergeCell ref="K36:BF36"/>
    <mergeCell ref="BG36:BU36"/>
    <mergeCell ref="BV36:CK36"/>
    <mergeCell ref="CL36:DA36"/>
    <mergeCell ref="DB36:DQ36"/>
    <mergeCell ref="A35:I35"/>
    <mergeCell ref="K35:BF35"/>
    <mergeCell ref="BG35:BU35"/>
    <mergeCell ref="BV35:CK35"/>
    <mergeCell ref="CL35:DA35"/>
    <mergeCell ref="DB35:DQ35"/>
    <mergeCell ref="A37:I37"/>
    <mergeCell ref="K37:BF37"/>
    <mergeCell ref="BG37:BU37"/>
    <mergeCell ref="BV37:CK37"/>
    <mergeCell ref="CL37:DA37"/>
    <mergeCell ref="DB37:DQ37"/>
    <mergeCell ref="DB43:DQ43"/>
    <mergeCell ref="A43:I43"/>
    <mergeCell ref="K43:BF43"/>
    <mergeCell ref="BG43:BU43"/>
    <mergeCell ref="BV43:CK43"/>
    <mergeCell ref="CL43:DA43"/>
    <mergeCell ref="A42:I42"/>
    <mergeCell ref="K42:BF42"/>
    <mergeCell ref="BG42:BU42"/>
    <mergeCell ref="BV42:CK42"/>
    <mergeCell ref="CL42:DA42"/>
    <mergeCell ref="DB42:DQ42"/>
    <mergeCell ref="BV40:CK40"/>
    <mergeCell ref="CL40:DA40"/>
    <mergeCell ref="DB40:DQ40"/>
    <mergeCell ref="A39:I39"/>
    <mergeCell ref="K39:BF39"/>
    <mergeCell ref="BG39:BU39"/>
  </mergeCells>
  <pageMargins left="0.78740157480314965" right="0.51181102362204722" top="0.59055118110236227" bottom="0.39370078740157483" header="0.19685039370078741" footer="0.19685039370078741"/>
  <pageSetup paperSize="9" scale="71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K30"/>
  <sheetViews>
    <sheetView view="pageBreakPreview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J26" sqref="J26"/>
    </sheetView>
  </sheetViews>
  <sheetFormatPr defaultRowHeight="15"/>
  <cols>
    <col min="1" max="1" width="7" style="45" customWidth="1"/>
    <col min="2" max="2" width="37.28515625" style="45" customWidth="1"/>
    <col min="3" max="3" width="11.140625" style="45" customWidth="1"/>
    <col min="4" max="5" width="13.7109375" style="45" customWidth="1"/>
    <col min="6" max="6" width="10" style="45" customWidth="1"/>
    <col min="7" max="7" width="14.140625" style="45" customWidth="1"/>
    <col min="8" max="8" width="12.85546875" style="45" customWidth="1"/>
    <col min="9" max="9" width="9.85546875" style="45" bestFit="1" customWidth="1"/>
    <col min="10" max="10" width="14.42578125" style="45" customWidth="1"/>
    <col min="11" max="11" width="13.5703125" style="45" customWidth="1"/>
    <col min="12" max="16384" width="9.140625" style="45"/>
  </cols>
  <sheetData>
    <row r="1" spans="1:11">
      <c r="K1" s="70" t="s">
        <v>496</v>
      </c>
    </row>
    <row r="3" spans="1:11" ht="18.75" customHeight="1">
      <c r="A3" s="1122" t="s">
        <v>493</v>
      </c>
      <c r="B3" s="1122"/>
      <c r="C3" s="1122"/>
      <c r="D3" s="1122"/>
      <c r="E3" s="1122"/>
      <c r="F3" s="1122"/>
      <c r="G3" s="1122"/>
      <c r="H3" s="1122"/>
      <c r="I3" s="1122"/>
      <c r="J3" s="1122"/>
      <c r="K3" s="1122"/>
    </row>
    <row r="5" spans="1:11" s="44" customFormat="1">
      <c r="A5" s="1123" t="s">
        <v>141</v>
      </c>
      <c r="B5" s="1125" t="s">
        <v>439</v>
      </c>
      <c r="C5" s="1120" t="s">
        <v>791</v>
      </c>
      <c r="D5" s="1120"/>
      <c r="E5" s="1120"/>
      <c r="F5" s="1120" t="s">
        <v>792</v>
      </c>
      <c r="G5" s="1120"/>
      <c r="H5" s="1120"/>
      <c r="I5" s="1120" t="s">
        <v>793</v>
      </c>
      <c r="J5" s="1120"/>
      <c r="K5" s="1120"/>
    </row>
    <row r="6" spans="1:11" s="44" customFormat="1" ht="89.25" customHeight="1">
      <c r="A6" s="1124"/>
      <c r="B6" s="1125"/>
      <c r="C6" s="71" t="s">
        <v>440</v>
      </c>
      <c r="D6" s="53" t="s">
        <v>441</v>
      </c>
      <c r="E6" s="53" t="s">
        <v>442</v>
      </c>
      <c r="F6" s="71" t="s">
        <v>440</v>
      </c>
      <c r="G6" s="53" t="s">
        <v>441</v>
      </c>
      <c r="H6" s="53" t="s">
        <v>442</v>
      </c>
      <c r="I6" s="71" t="s">
        <v>440</v>
      </c>
      <c r="J6" s="53" t="s">
        <v>441</v>
      </c>
      <c r="K6" s="53" t="s">
        <v>442</v>
      </c>
    </row>
    <row r="7" spans="1:11" s="44" customFormat="1">
      <c r="A7" s="60">
        <v>1</v>
      </c>
      <c r="B7" s="59">
        <v>2</v>
      </c>
      <c r="C7" s="60" t="s">
        <v>23</v>
      </c>
      <c r="D7" s="60" t="s">
        <v>26</v>
      </c>
      <c r="E7" s="60" t="s">
        <v>87</v>
      </c>
      <c r="F7" s="60">
        <v>6</v>
      </c>
      <c r="G7" s="60">
        <v>7</v>
      </c>
      <c r="H7" s="60">
        <v>8</v>
      </c>
      <c r="I7" s="60">
        <v>9</v>
      </c>
      <c r="J7" s="60">
        <v>10</v>
      </c>
      <c r="K7" s="60">
        <v>11</v>
      </c>
    </row>
    <row r="8" spans="1:11" s="44" customFormat="1" ht="30">
      <c r="A8" s="61">
        <v>1</v>
      </c>
      <c r="B8" s="82" t="s">
        <v>494</v>
      </c>
      <c r="C8" s="55"/>
      <c r="D8" s="55" t="e">
        <f>$D$27</f>
        <v>#DIV/0!</v>
      </c>
      <c r="E8" s="56" t="e">
        <f>C8*D8</f>
        <v>#DIV/0!</v>
      </c>
      <c r="F8" s="55"/>
      <c r="G8" s="55" t="e">
        <f>$F$27</f>
        <v>#DIV/0!</v>
      </c>
      <c r="H8" s="56" t="e">
        <f>F8*G8</f>
        <v>#DIV/0!</v>
      </c>
      <c r="I8" s="55"/>
      <c r="J8" s="55" t="e">
        <f>$H$27</f>
        <v>#DIV/0!</v>
      </c>
      <c r="K8" s="56" t="e">
        <f>I8*J8</f>
        <v>#DIV/0!</v>
      </c>
    </row>
    <row r="9" spans="1:11" s="44" customFormat="1">
      <c r="A9" s="61">
        <v>2</v>
      </c>
      <c r="B9" s="72" t="s">
        <v>362</v>
      </c>
      <c r="C9" s="73"/>
      <c r="D9" s="104"/>
      <c r="E9" s="105"/>
      <c r="F9" s="73"/>
      <c r="G9" s="104"/>
      <c r="H9" s="105"/>
      <c r="I9" s="73"/>
      <c r="J9" s="73"/>
      <c r="K9" s="56"/>
    </row>
    <row r="10" spans="1:11" s="76" customFormat="1">
      <c r="A10" s="74"/>
      <c r="B10" s="74" t="s">
        <v>444</v>
      </c>
      <c r="C10" s="75"/>
      <c r="D10" s="75" t="e">
        <f>$D$27</f>
        <v>#DIV/0!</v>
      </c>
      <c r="E10" s="106" t="e">
        <f>C10*D10</f>
        <v>#DIV/0!</v>
      </c>
      <c r="F10" s="75"/>
      <c r="G10" s="75" t="e">
        <f>$F$27</f>
        <v>#DIV/0!</v>
      </c>
      <c r="H10" s="106" t="e">
        <f>F10*G10</f>
        <v>#DIV/0!</v>
      </c>
      <c r="I10" s="92"/>
      <c r="J10" s="75" t="e">
        <f>$H$27</f>
        <v>#DIV/0!</v>
      </c>
      <c r="K10" s="106" t="e">
        <f>I10*J10</f>
        <v>#DIV/0!</v>
      </c>
    </row>
    <row r="11" spans="1:11" s="76" customFormat="1">
      <c r="A11" s="74"/>
      <c r="B11" s="74" t="s">
        <v>784</v>
      </c>
      <c r="C11" s="75"/>
      <c r="D11" s="155"/>
      <c r="E11" s="156" t="e">
        <f>E8/E10/12*1000</f>
        <v>#DIV/0!</v>
      </c>
      <c r="F11" s="75"/>
      <c r="G11" s="155"/>
      <c r="H11" s="156" t="e">
        <f>H8/H10/12*1000</f>
        <v>#DIV/0!</v>
      </c>
      <c r="I11" s="75"/>
      <c r="J11" s="155"/>
      <c r="K11" s="156" t="e">
        <f>K8/K10/12*1000</f>
        <v>#DIV/0!</v>
      </c>
    </row>
    <row r="12" spans="1:11" s="80" customFormat="1">
      <c r="A12" s="77">
        <v>3</v>
      </c>
      <c r="B12" s="78" t="s">
        <v>445</v>
      </c>
      <c r="C12" s="79">
        <f>SUM(C13:C22)</f>
        <v>0</v>
      </c>
      <c r="D12" s="55" t="e">
        <f t="shared" ref="D12:D23" si="0">$D$27</f>
        <v>#DIV/0!</v>
      </c>
      <c r="E12" s="79" t="e">
        <f>SUM(E13:E22)</f>
        <v>#DIV/0!</v>
      </c>
      <c r="F12" s="79">
        <f>SUM(F13:F22)</f>
        <v>0</v>
      </c>
      <c r="G12" s="55" t="e">
        <f t="shared" ref="G12:G23" si="1">$F$27</f>
        <v>#DIV/0!</v>
      </c>
      <c r="H12" s="79" t="e">
        <f>SUM(H13:H22)</f>
        <v>#DIV/0!</v>
      </c>
      <c r="I12" s="79">
        <f>SUM(I13:I15)</f>
        <v>0</v>
      </c>
      <c r="J12" s="55" t="e">
        <f t="shared" ref="J12:J23" si="2">$H$27</f>
        <v>#DIV/0!</v>
      </c>
      <c r="K12" s="79" t="e">
        <f>SUM(K13:K15)</f>
        <v>#DIV/0!</v>
      </c>
    </row>
    <row r="13" spans="1:11" s="44" customFormat="1">
      <c r="A13" s="93" t="s">
        <v>24</v>
      </c>
      <c r="B13" s="72"/>
      <c r="C13" s="55"/>
      <c r="D13" s="55" t="e">
        <f t="shared" si="0"/>
        <v>#DIV/0!</v>
      </c>
      <c r="E13" s="56" t="e">
        <f>C13*D13</f>
        <v>#DIV/0!</v>
      </c>
      <c r="F13" s="55"/>
      <c r="G13" s="55" t="e">
        <f t="shared" si="1"/>
        <v>#DIV/0!</v>
      </c>
      <c r="H13" s="56" t="e">
        <f>F13*G13</f>
        <v>#DIV/0!</v>
      </c>
      <c r="I13" s="55"/>
      <c r="J13" s="55" t="e">
        <f t="shared" si="2"/>
        <v>#DIV/0!</v>
      </c>
      <c r="K13" s="56" t="e">
        <f>I13*J13</f>
        <v>#DIV/0!</v>
      </c>
    </row>
    <row r="14" spans="1:11" s="44" customFormat="1">
      <c r="A14" s="93" t="s">
        <v>275</v>
      </c>
      <c r="B14" s="72"/>
      <c r="C14" s="55"/>
      <c r="D14" s="55" t="e">
        <f t="shared" si="0"/>
        <v>#DIV/0!</v>
      </c>
      <c r="E14" s="56" t="e">
        <f>C14*D14</f>
        <v>#DIV/0!</v>
      </c>
      <c r="F14" s="55"/>
      <c r="G14" s="55" t="e">
        <f t="shared" si="1"/>
        <v>#DIV/0!</v>
      </c>
      <c r="H14" s="56" t="e">
        <f>F14*G14</f>
        <v>#DIV/0!</v>
      </c>
      <c r="I14" s="55"/>
      <c r="J14" s="55" t="e">
        <f t="shared" si="2"/>
        <v>#DIV/0!</v>
      </c>
      <c r="K14" s="56" t="e">
        <f>I14*J14</f>
        <v>#DIV/0!</v>
      </c>
    </row>
    <row r="15" spans="1:11" s="44" customFormat="1">
      <c r="A15" s="93" t="s">
        <v>276</v>
      </c>
      <c r="B15" s="72"/>
      <c r="C15" s="55"/>
      <c r="D15" s="55" t="e">
        <f t="shared" si="0"/>
        <v>#DIV/0!</v>
      </c>
      <c r="E15" s="56" t="e">
        <f>C15*D15</f>
        <v>#DIV/0!</v>
      </c>
      <c r="F15" s="55"/>
      <c r="G15" s="55" t="e">
        <f t="shared" si="1"/>
        <v>#DIV/0!</v>
      </c>
      <c r="H15" s="56" t="e">
        <f>F15*G15</f>
        <v>#DIV/0!</v>
      </c>
      <c r="I15" s="55"/>
      <c r="J15" s="55" t="e">
        <f t="shared" si="2"/>
        <v>#DIV/0!</v>
      </c>
      <c r="K15" s="56" t="e">
        <f>I15*J15</f>
        <v>#DIV/0!</v>
      </c>
    </row>
    <row r="16" spans="1:11" s="44" customFormat="1">
      <c r="A16" s="93" t="s">
        <v>277</v>
      </c>
      <c r="B16" s="72"/>
      <c r="C16" s="55"/>
      <c r="D16" s="55" t="e">
        <f t="shared" si="0"/>
        <v>#DIV/0!</v>
      </c>
      <c r="E16" s="56" t="e">
        <f t="shared" ref="E16:E21" si="3">C16*D16</f>
        <v>#DIV/0!</v>
      </c>
      <c r="F16" s="55"/>
      <c r="G16" s="55" t="e">
        <f t="shared" si="1"/>
        <v>#DIV/0!</v>
      </c>
      <c r="H16" s="56" t="e">
        <f t="shared" ref="H16:H21" si="4">F16*G16</f>
        <v>#DIV/0!</v>
      </c>
      <c r="I16" s="55"/>
      <c r="J16" s="55" t="e">
        <f t="shared" si="2"/>
        <v>#DIV/0!</v>
      </c>
      <c r="K16" s="56" t="e">
        <f t="shared" ref="K16:K21" si="5">I16*J16</f>
        <v>#DIV/0!</v>
      </c>
    </row>
    <row r="17" spans="1:11" s="44" customFormat="1">
      <c r="A17" s="93" t="s">
        <v>460</v>
      </c>
      <c r="B17" s="72"/>
      <c r="C17" s="55"/>
      <c r="D17" s="55" t="e">
        <f t="shared" si="0"/>
        <v>#DIV/0!</v>
      </c>
      <c r="E17" s="56" t="e">
        <f t="shared" si="3"/>
        <v>#DIV/0!</v>
      </c>
      <c r="F17" s="55"/>
      <c r="G17" s="55" t="e">
        <f t="shared" si="1"/>
        <v>#DIV/0!</v>
      </c>
      <c r="H17" s="56" t="e">
        <f t="shared" si="4"/>
        <v>#DIV/0!</v>
      </c>
      <c r="I17" s="55"/>
      <c r="J17" s="55" t="e">
        <f t="shared" si="2"/>
        <v>#DIV/0!</v>
      </c>
      <c r="K17" s="56" t="e">
        <f t="shared" si="5"/>
        <v>#DIV/0!</v>
      </c>
    </row>
    <row r="18" spans="1:11" s="44" customFormat="1">
      <c r="A18" s="93" t="s">
        <v>461</v>
      </c>
      <c r="B18" s="72"/>
      <c r="C18" s="55"/>
      <c r="D18" s="55" t="e">
        <f t="shared" si="0"/>
        <v>#DIV/0!</v>
      </c>
      <c r="E18" s="56" t="e">
        <f t="shared" si="3"/>
        <v>#DIV/0!</v>
      </c>
      <c r="F18" s="55"/>
      <c r="G18" s="55" t="e">
        <f t="shared" si="1"/>
        <v>#DIV/0!</v>
      </c>
      <c r="H18" s="56" t="e">
        <f t="shared" si="4"/>
        <v>#DIV/0!</v>
      </c>
      <c r="I18" s="55"/>
      <c r="J18" s="55" t="e">
        <f t="shared" si="2"/>
        <v>#DIV/0!</v>
      </c>
      <c r="K18" s="56" t="e">
        <f t="shared" si="5"/>
        <v>#DIV/0!</v>
      </c>
    </row>
    <row r="19" spans="1:11" s="44" customFormat="1">
      <c r="A19" s="93" t="s">
        <v>462</v>
      </c>
      <c r="B19" s="72"/>
      <c r="C19" s="55"/>
      <c r="D19" s="55" t="e">
        <f t="shared" si="0"/>
        <v>#DIV/0!</v>
      </c>
      <c r="E19" s="56" t="e">
        <f t="shared" si="3"/>
        <v>#DIV/0!</v>
      </c>
      <c r="F19" s="55"/>
      <c r="G19" s="55" t="e">
        <f t="shared" si="1"/>
        <v>#DIV/0!</v>
      </c>
      <c r="H19" s="56" t="e">
        <f t="shared" si="4"/>
        <v>#DIV/0!</v>
      </c>
      <c r="I19" s="55"/>
      <c r="J19" s="55" t="e">
        <f t="shared" si="2"/>
        <v>#DIV/0!</v>
      </c>
      <c r="K19" s="56" t="e">
        <f t="shared" si="5"/>
        <v>#DIV/0!</v>
      </c>
    </row>
    <row r="20" spans="1:11" s="44" customFormat="1">
      <c r="A20" s="93" t="s">
        <v>463</v>
      </c>
      <c r="B20" s="72"/>
      <c r="C20" s="55"/>
      <c r="D20" s="55" t="e">
        <f t="shared" si="0"/>
        <v>#DIV/0!</v>
      </c>
      <c r="E20" s="56" t="e">
        <f t="shared" si="3"/>
        <v>#DIV/0!</v>
      </c>
      <c r="F20" s="55"/>
      <c r="G20" s="55" t="e">
        <f t="shared" si="1"/>
        <v>#DIV/0!</v>
      </c>
      <c r="H20" s="56" t="e">
        <f t="shared" si="4"/>
        <v>#DIV/0!</v>
      </c>
      <c r="I20" s="55"/>
      <c r="J20" s="55" t="e">
        <f t="shared" si="2"/>
        <v>#DIV/0!</v>
      </c>
      <c r="K20" s="56" t="e">
        <f t="shared" si="5"/>
        <v>#DIV/0!</v>
      </c>
    </row>
    <row r="21" spans="1:11" s="44" customFormat="1">
      <c r="A21" s="93" t="s">
        <v>465</v>
      </c>
      <c r="B21" s="72"/>
      <c r="C21" s="55"/>
      <c r="D21" s="55" t="e">
        <f t="shared" si="0"/>
        <v>#DIV/0!</v>
      </c>
      <c r="E21" s="56" t="e">
        <f t="shared" si="3"/>
        <v>#DIV/0!</v>
      </c>
      <c r="F21" s="55"/>
      <c r="G21" s="55" t="e">
        <f t="shared" si="1"/>
        <v>#DIV/0!</v>
      </c>
      <c r="H21" s="56" t="e">
        <f t="shared" si="4"/>
        <v>#DIV/0!</v>
      </c>
      <c r="I21" s="55"/>
      <c r="J21" s="55" t="e">
        <f t="shared" si="2"/>
        <v>#DIV/0!</v>
      </c>
      <c r="K21" s="56" t="e">
        <f t="shared" si="5"/>
        <v>#DIV/0!</v>
      </c>
    </row>
    <row r="22" spans="1:11" s="44" customFormat="1">
      <c r="A22" s="61" t="s">
        <v>405</v>
      </c>
      <c r="B22" s="72" t="s">
        <v>405</v>
      </c>
      <c r="C22" s="55"/>
      <c r="D22" s="55" t="e">
        <f t="shared" si="0"/>
        <v>#DIV/0!</v>
      </c>
      <c r="E22" s="56" t="e">
        <f>C22*D22</f>
        <v>#DIV/0!</v>
      </c>
      <c r="F22" s="55"/>
      <c r="G22" s="55" t="e">
        <f t="shared" si="1"/>
        <v>#DIV/0!</v>
      </c>
      <c r="H22" s="56" t="e">
        <f>F22*G22</f>
        <v>#DIV/0!</v>
      </c>
      <c r="I22" s="55"/>
      <c r="J22" s="55" t="e">
        <f t="shared" si="2"/>
        <v>#DIV/0!</v>
      </c>
      <c r="K22" s="56" t="e">
        <f>I22*J22</f>
        <v>#DIV/0!</v>
      </c>
    </row>
    <row r="23" spans="1:11" s="44" customFormat="1" ht="29.25">
      <c r="A23" s="62"/>
      <c r="B23" s="107" t="s">
        <v>495</v>
      </c>
      <c r="C23" s="79">
        <f>C8+C9+C12</f>
        <v>0</v>
      </c>
      <c r="D23" s="55" t="e">
        <f t="shared" si="0"/>
        <v>#DIV/0!</v>
      </c>
      <c r="E23" s="79" t="e">
        <f>E8+E9+E12</f>
        <v>#DIV/0!</v>
      </c>
      <c r="F23" s="79">
        <f t="shared" ref="F23:K23" si="6">F8+F9+F12</f>
        <v>0</v>
      </c>
      <c r="G23" s="55" t="e">
        <f t="shared" si="1"/>
        <v>#DIV/0!</v>
      </c>
      <c r="H23" s="79" t="e">
        <f t="shared" si="6"/>
        <v>#DIV/0!</v>
      </c>
      <c r="I23" s="79">
        <f t="shared" si="6"/>
        <v>0</v>
      </c>
      <c r="J23" s="55" t="e">
        <f t="shared" si="2"/>
        <v>#DIV/0!</v>
      </c>
      <c r="K23" s="79" t="e">
        <f t="shared" si="6"/>
        <v>#DIV/0!</v>
      </c>
    </row>
    <row r="25" spans="1:11" s="44" customFormat="1" ht="27.75" customHeight="1">
      <c r="A25" s="1121" t="s">
        <v>467</v>
      </c>
      <c r="B25" s="1121"/>
      <c r="C25" s="1121"/>
      <c r="D25" s="1121"/>
      <c r="E25" s="1121"/>
      <c r="F25" s="1121"/>
      <c r="G25" s="1121"/>
      <c r="H25" s="1121"/>
    </row>
    <row r="26" spans="1:11" s="44" customFormat="1" ht="122.25" customHeight="1">
      <c r="A26" s="81"/>
      <c r="B26" s="82" t="s">
        <v>497</v>
      </c>
      <c r="C26" s="83" t="s">
        <v>807</v>
      </c>
      <c r="D26" s="84" t="s">
        <v>451</v>
      </c>
      <c r="E26" s="83" t="s">
        <v>810</v>
      </c>
      <c r="F26" s="84" t="s">
        <v>451</v>
      </c>
      <c r="G26" s="83" t="s">
        <v>811</v>
      </c>
      <c r="H26" s="53" t="s">
        <v>451</v>
      </c>
      <c r="I26" s="85"/>
      <c r="J26" s="85"/>
    </row>
    <row r="27" spans="1:11" s="44" customFormat="1" ht="119.25" customHeight="1">
      <c r="A27" s="81" t="s">
        <v>452</v>
      </c>
      <c r="B27" s="86" t="s">
        <v>455</v>
      </c>
      <c r="C27" s="55"/>
      <c r="D27" s="87" t="e">
        <f>C27/C30*100</f>
        <v>#DIV/0!</v>
      </c>
      <c r="E27" s="55"/>
      <c r="F27" s="87" t="e">
        <f>E27/E30*100</f>
        <v>#DIV/0!</v>
      </c>
      <c r="G27" s="56"/>
      <c r="H27" s="88" t="e">
        <f>G27/G30*100</f>
        <v>#DIV/0!</v>
      </c>
    </row>
    <row r="28" spans="1:11" s="44" customFormat="1" ht="33" customHeight="1">
      <c r="A28" s="81" t="s">
        <v>453</v>
      </c>
      <c r="B28" s="86" t="s">
        <v>498</v>
      </c>
      <c r="C28" s="55"/>
      <c r="D28" s="87" t="e">
        <f>C28/C30*100</f>
        <v>#DIV/0!</v>
      </c>
      <c r="E28" s="55"/>
      <c r="F28" s="87" t="e">
        <f>E28/E30*100</f>
        <v>#DIV/0!</v>
      </c>
      <c r="G28" s="56"/>
      <c r="H28" s="87" t="e">
        <f>G28/G30*100</f>
        <v>#DIV/0!</v>
      </c>
    </row>
    <row r="29" spans="1:11" s="44" customFormat="1" ht="19.5" customHeight="1">
      <c r="A29" s="81" t="s">
        <v>454</v>
      </c>
      <c r="B29" s="82" t="s">
        <v>405</v>
      </c>
      <c r="C29" s="55"/>
      <c r="D29" s="55" t="e">
        <f>C29/C30*100</f>
        <v>#DIV/0!</v>
      </c>
      <c r="E29" s="55"/>
      <c r="F29" s="55" t="e">
        <f>E29/E30*100</f>
        <v>#DIV/0!</v>
      </c>
      <c r="G29" s="56"/>
      <c r="H29" s="87" t="e">
        <f>G29/G30*100</f>
        <v>#DIV/0!</v>
      </c>
    </row>
    <row r="30" spans="1:11" s="80" customFormat="1" ht="16.5" customHeight="1">
      <c r="A30" s="89"/>
      <c r="B30" s="90" t="s">
        <v>299</v>
      </c>
      <c r="C30" s="91">
        <f t="shared" ref="C30:H30" si="7">SUM(C27:C29)</f>
        <v>0</v>
      </c>
      <c r="D30" s="91" t="e">
        <f t="shared" si="7"/>
        <v>#DIV/0!</v>
      </c>
      <c r="E30" s="91">
        <f t="shared" si="7"/>
        <v>0</v>
      </c>
      <c r="F30" s="91" t="e">
        <f t="shared" si="7"/>
        <v>#DIV/0!</v>
      </c>
      <c r="G30" s="91">
        <f t="shared" si="7"/>
        <v>0</v>
      </c>
      <c r="H30" s="91" t="e">
        <f t="shared" si="7"/>
        <v>#DIV/0!</v>
      </c>
    </row>
  </sheetData>
  <protectedRanges>
    <protectedRange sqref="I13:I22 F13:F22 B22 C13:C22" name="p_d"/>
    <protectedRange sqref="B21" name="p_d_1"/>
  </protectedRanges>
  <mergeCells count="7">
    <mergeCell ref="C5:E5"/>
    <mergeCell ref="A25:H25"/>
    <mergeCell ref="A3:K3"/>
    <mergeCell ref="A5:A6"/>
    <mergeCell ref="B5:B6"/>
    <mergeCell ref="F5:H5"/>
    <mergeCell ref="I5:K5"/>
  </mergeCells>
  <hyperlinks>
    <hyperlink ref="A2" location="'Список листов'!A1" display="Список листов"/>
  </hyperlinks>
  <pageMargins left="0.7" right="0.7" top="0.75" bottom="0.75" header="0.3" footer="0.3"/>
  <pageSetup paperSize="9" scale="5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B2:V17"/>
  <sheetViews>
    <sheetView view="pageBreakPreview" topLeftCell="B1" zoomScaleSheetLayoutView="100" workbookViewId="0">
      <pane xSplit="1" ySplit="7" topLeftCell="M8" activePane="bottomRight" state="frozen"/>
      <selection activeCell="B1" sqref="B1"/>
      <selection pane="topRight" activeCell="C1" sqref="C1"/>
      <selection pane="bottomLeft" activeCell="B8" sqref="B8"/>
      <selection pane="bottomRight" activeCell="B17" sqref="B17:V17"/>
    </sheetView>
  </sheetViews>
  <sheetFormatPr defaultRowHeight="12.75"/>
  <cols>
    <col min="1" max="1" width="2.42578125" style="95" customWidth="1"/>
    <col min="2" max="2" width="8.28515625" style="94" customWidth="1"/>
    <col min="3" max="3" width="15.7109375" style="94" customWidth="1"/>
    <col min="4" max="22" width="15.7109375" style="95" customWidth="1"/>
    <col min="23" max="16384" width="9.140625" style="95"/>
  </cols>
  <sheetData>
    <row r="2" spans="2:22">
      <c r="V2" s="96" t="s">
        <v>777</v>
      </c>
    </row>
    <row r="5" spans="2:22" ht="15.75">
      <c r="B5" s="1127" t="s">
        <v>812</v>
      </c>
      <c r="C5" s="1127"/>
      <c r="D5" s="1127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</row>
    <row r="7" spans="2:22" s="98" customFormat="1" ht="103.5" customHeight="1">
      <c r="B7" s="97" t="s">
        <v>0</v>
      </c>
      <c r="C7" s="97" t="s">
        <v>468</v>
      </c>
      <c r="D7" s="97" t="s">
        <v>469</v>
      </c>
      <c r="E7" s="97" t="s">
        <v>470</v>
      </c>
      <c r="F7" s="97" t="s">
        <v>774</v>
      </c>
      <c r="G7" s="97" t="s">
        <v>471</v>
      </c>
      <c r="H7" s="97" t="s">
        <v>472</v>
      </c>
      <c r="I7" s="97" t="s">
        <v>473</v>
      </c>
      <c r="J7" s="97" t="s">
        <v>474</v>
      </c>
      <c r="K7" s="97" t="s">
        <v>475</v>
      </c>
      <c r="L7" s="97" t="s">
        <v>476</v>
      </c>
      <c r="M7" s="97" t="s">
        <v>477</v>
      </c>
      <c r="N7" s="97" t="s">
        <v>478</v>
      </c>
      <c r="O7" s="97" t="s">
        <v>479</v>
      </c>
      <c r="P7" s="97" t="s">
        <v>480</v>
      </c>
      <c r="Q7" s="97" t="s">
        <v>481</v>
      </c>
      <c r="R7" s="97" t="s">
        <v>482</v>
      </c>
      <c r="S7" s="97" t="s">
        <v>483</v>
      </c>
      <c r="T7" s="97" t="s">
        <v>484</v>
      </c>
      <c r="U7" s="97" t="s">
        <v>485</v>
      </c>
      <c r="V7" s="97" t="s">
        <v>486</v>
      </c>
    </row>
    <row r="8" spans="2:22">
      <c r="B8" s="99">
        <v>1</v>
      </c>
      <c r="C8" s="99" t="s">
        <v>405</v>
      </c>
      <c r="D8" s="100"/>
      <c r="E8" s="100"/>
      <c r="F8" s="100"/>
      <c r="G8" s="100"/>
      <c r="H8" s="100" t="e">
        <f>D8/G8</f>
        <v>#DIV/0!</v>
      </c>
      <c r="I8" s="100" t="e">
        <f>H8/12</f>
        <v>#DIV/0!</v>
      </c>
      <c r="J8" s="100"/>
      <c r="K8" s="100" t="e">
        <f>J8*I8</f>
        <v>#DIV/0!</v>
      </c>
      <c r="L8" s="100" t="e">
        <f>D8-K8</f>
        <v>#DIV/0!</v>
      </c>
      <c r="M8" s="100"/>
      <c r="N8" s="100" t="e">
        <f>M8*I8</f>
        <v>#DIV/0!</v>
      </c>
      <c r="O8" s="100" t="e">
        <f>L8-N8</f>
        <v>#DIV/0!</v>
      </c>
      <c r="P8" s="100"/>
      <c r="Q8" s="100" t="e">
        <f>P8*I8</f>
        <v>#DIV/0!</v>
      </c>
      <c r="R8" s="100" t="e">
        <f>O8-Q8</f>
        <v>#DIV/0!</v>
      </c>
      <c r="S8" s="100"/>
      <c r="T8" s="100"/>
      <c r="U8" s="100"/>
      <c r="V8" s="100" t="e">
        <f>Q8+S8+T8+U8</f>
        <v>#DIV/0!</v>
      </c>
    </row>
    <row r="9" spans="2:22">
      <c r="B9" s="99">
        <f>B8+1</f>
        <v>2</v>
      </c>
      <c r="C9" s="99" t="s">
        <v>405</v>
      </c>
      <c r="D9" s="100"/>
      <c r="E9" s="100"/>
      <c r="F9" s="100"/>
      <c r="G9" s="100"/>
      <c r="H9" s="100" t="e">
        <f>D9/G9</f>
        <v>#DIV/0!</v>
      </c>
      <c r="I9" s="100" t="e">
        <f>H9/12</f>
        <v>#DIV/0!</v>
      </c>
      <c r="J9" s="100"/>
      <c r="K9" s="100" t="e">
        <f>J9*I9</f>
        <v>#DIV/0!</v>
      </c>
      <c r="L9" s="100" t="e">
        <f>D9-K9</f>
        <v>#DIV/0!</v>
      </c>
      <c r="M9" s="100"/>
      <c r="N9" s="100" t="e">
        <f>M9*I9</f>
        <v>#DIV/0!</v>
      </c>
      <c r="O9" s="100" t="e">
        <f>H9-N9</f>
        <v>#DIV/0!</v>
      </c>
      <c r="P9" s="100"/>
      <c r="Q9" s="100" t="e">
        <f>P9*I9</f>
        <v>#DIV/0!</v>
      </c>
      <c r="R9" s="100" t="e">
        <f>O9-Q9</f>
        <v>#DIV/0!</v>
      </c>
      <c r="S9" s="100"/>
      <c r="T9" s="100"/>
      <c r="U9" s="100"/>
      <c r="V9" s="100" t="e">
        <f>Q9+S9+T9+U9</f>
        <v>#DIV/0!</v>
      </c>
    </row>
    <row r="10" spans="2:22">
      <c r="B10" s="99">
        <f>B9+1</f>
        <v>3</v>
      </c>
      <c r="C10" s="99" t="s">
        <v>405</v>
      </c>
      <c r="D10" s="100"/>
      <c r="E10" s="100"/>
      <c r="F10" s="100"/>
      <c r="G10" s="100"/>
      <c r="H10" s="100" t="e">
        <f>D10/G10</f>
        <v>#DIV/0!</v>
      </c>
      <c r="I10" s="100" t="e">
        <f>H10/12</f>
        <v>#DIV/0!</v>
      </c>
      <c r="J10" s="100"/>
      <c r="K10" s="100" t="e">
        <f>J10*I10</f>
        <v>#DIV/0!</v>
      </c>
      <c r="L10" s="100" t="e">
        <f>D10-K10</f>
        <v>#DIV/0!</v>
      </c>
      <c r="M10" s="100"/>
      <c r="N10" s="100" t="e">
        <f>M10*I10</f>
        <v>#DIV/0!</v>
      </c>
      <c r="O10" s="100" t="e">
        <f>H10-N10</f>
        <v>#DIV/0!</v>
      </c>
      <c r="P10" s="100"/>
      <c r="Q10" s="100" t="e">
        <f>P10*I10</f>
        <v>#DIV/0!</v>
      </c>
      <c r="R10" s="100" t="e">
        <f>O10-Q10</f>
        <v>#DIV/0!</v>
      </c>
      <c r="S10" s="100"/>
      <c r="T10" s="100"/>
      <c r="U10" s="100"/>
      <c r="V10" s="100" t="e">
        <f>Q10+S10+T10+U10</f>
        <v>#DIV/0!</v>
      </c>
    </row>
    <row r="11" spans="2:22">
      <c r="B11" s="99">
        <f>B10+1</f>
        <v>4</v>
      </c>
      <c r="C11" s="99" t="s">
        <v>405</v>
      </c>
      <c r="D11" s="100"/>
      <c r="E11" s="100"/>
      <c r="F11" s="100"/>
      <c r="G11" s="100"/>
      <c r="H11" s="100" t="e">
        <f>D11/G11</f>
        <v>#DIV/0!</v>
      </c>
      <c r="I11" s="100" t="e">
        <f>H11/12</f>
        <v>#DIV/0!</v>
      </c>
      <c r="J11" s="100"/>
      <c r="K11" s="100" t="e">
        <f>J11*I11</f>
        <v>#DIV/0!</v>
      </c>
      <c r="L11" s="100" t="e">
        <f>D11-K11</f>
        <v>#DIV/0!</v>
      </c>
      <c r="M11" s="100"/>
      <c r="N11" s="100" t="e">
        <f>M11*I11</f>
        <v>#DIV/0!</v>
      </c>
      <c r="O11" s="100" t="e">
        <f>H11-N11</f>
        <v>#DIV/0!</v>
      </c>
      <c r="P11" s="100"/>
      <c r="Q11" s="100" t="e">
        <f>P11*I11</f>
        <v>#DIV/0!</v>
      </c>
      <c r="R11" s="100" t="e">
        <f>O11-Q11</f>
        <v>#DIV/0!</v>
      </c>
      <c r="S11" s="100"/>
      <c r="T11" s="100"/>
      <c r="U11" s="100"/>
      <c r="V11" s="100" t="e">
        <f>Q11+S11+T11+U11</f>
        <v>#DIV/0!</v>
      </c>
    </row>
    <row r="12" spans="2:22" s="103" customFormat="1">
      <c r="B12" s="1128" t="s">
        <v>487</v>
      </c>
      <c r="C12" s="1129"/>
      <c r="D12" s="101">
        <f>SUM(D8:D11)</f>
        <v>0</v>
      </c>
      <c r="E12" s="102"/>
      <c r="F12" s="102"/>
      <c r="G12" s="102"/>
      <c r="H12" s="102" t="e">
        <f>SUM(H8:H11)</f>
        <v>#DIV/0!</v>
      </c>
      <c r="I12" s="102" t="e">
        <f>SUM(I8:I11)</f>
        <v>#DIV/0!</v>
      </c>
      <c r="J12" s="102"/>
      <c r="K12" s="102" t="e">
        <f>SUM(K8:K11)</f>
        <v>#DIV/0!</v>
      </c>
      <c r="L12" s="102" t="e">
        <f>SUM(L8:L11)</f>
        <v>#DIV/0!</v>
      </c>
      <c r="M12" s="102"/>
      <c r="N12" s="102" t="e">
        <f>SUM(N8:N11)</f>
        <v>#DIV/0!</v>
      </c>
      <c r="O12" s="102" t="e">
        <f>SUM(O8:O11)</f>
        <v>#DIV/0!</v>
      </c>
      <c r="P12" s="102"/>
      <c r="Q12" s="102" t="e">
        <f>SUM(Q8:Q11)</f>
        <v>#DIV/0!</v>
      </c>
      <c r="R12" s="102" t="e">
        <f>SUM(R8:R11)</f>
        <v>#DIV/0!</v>
      </c>
      <c r="S12" s="102"/>
      <c r="T12" s="102"/>
      <c r="U12" s="102"/>
      <c r="V12" s="102" t="e">
        <f>SUM(V8:V11)</f>
        <v>#DIV/0!</v>
      </c>
    </row>
    <row r="14" spans="2:22" ht="15.75" customHeight="1">
      <c r="B14" s="1126" t="s">
        <v>488</v>
      </c>
      <c r="C14" s="1126"/>
    </row>
    <row r="15" spans="2:22" ht="15.75" customHeight="1">
      <c r="B15" s="1126" t="s">
        <v>489</v>
      </c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</row>
    <row r="16" spans="2:22" ht="17.25" customHeight="1">
      <c r="B16" s="1126" t="s">
        <v>490</v>
      </c>
      <c r="C16" s="1126"/>
      <c r="D16" s="1126"/>
      <c r="E16" s="1126"/>
      <c r="F16" s="1126"/>
      <c r="G16" s="1126"/>
      <c r="H16" s="1126"/>
      <c r="I16" s="1126"/>
      <c r="J16" s="1126"/>
      <c r="K16" s="1126"/>
      <c r="L16" s="1126"/>
      <c r="M16" s="1126"/>
      <c r="N16" s="1126"/>
      <c r="O16" s="1126"/>
      <c r="P16" s="1126"/>
      <c r="Q16" s="1126"/>
      <c r="R16" s="1126"/>
      <c r="S16" s="1126"/>
      <c r="T16" s="1126"/>
      <c r="U16" s="1126"/>
      <c r="V16" s="1126"/>
    </row>
    <row r="17" spans="2:22" ht="18.75" customHeight="1">
      <c r="B17" s="1126" t="s">
        <v>491</v>
      </c>
      <c r="C17" s="1126"/>
      <c r="D17" s="1126"/>
      <c r="E17" s="1126"/>
      <c r="F17" s="1126"/>
      <c r="G17" s="1126"/>
      <c r="H17" s="1126"/>
      <c r="I17" s="1126"/>
      <c r="J17" s="1126"/>
      <c r="K17" s="1126"/>
      <c r="L17" s="1126"/>
      <c r="M17" s="1126"/>
      <c r="N17" s="1126"/>
      <c r="O17" s="1126"/>
      <c r="P17" s="1126"/>
      <c r="Q17" s="1126"/>
      <c r="R17" s="1126"/>
      <c r="S17" s="1126"/>
      <c r="T17" s="1126"/>
      <c r="U17" s="1126"/>
      <c r="V17" s="1126"/>
    </row>
  </sheetData>
  <mergeCells count="6">
    <mergeCell ref="B17:V17"/>
    <mergeCell ref="B5:V5"/>
    <mergeCell ref="B12:C12"/>
    <mergeCell ref="B14:C14"/>
    <mergeCell ref="B15:V15"/>
    <mergeCell ref="B16:V16"/>
  </mergeCells>
  <pageMargins left="0.39370078740157483" right="0.39370078740157483" top="0.39370078740157483" bottom="0.39370078740157483" header="0.31496062992125984" footer="0.31496062992125984"/>
  <pageSetup paperSize="9" scale="4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2:FE73"/>
  <sheetViews>
    <sheetView view="pageBreakPreview" zoomScaleSheetLayoutView="100" workbookViewId="0">
      <pane xSplit="46" ySplit="8" topLeftCell="AU9" activePane="bottomRight" state="frozen"/>
      <selection pane="topRight" activeCell="AU1" sqref="AU1"/>
      <selection pane="bottomLeft" activeCell="A15" sqref="A15"/>
      <selection pane="bottomRight" sqref="A1:XFD1048576"/>
    </sheetView>
  </sheetViews>
  <sheetFormatPr defaultColWidth="0.85546875" defaultRowHeight="12" customHeight="1"/>
  <cols>
    <col min="1" max="58" width="0.85546875" style="13"/>
    <col min="59" max="59" width="3.42578125" style="13" customWidth="1"/>
    <col min="60" max="134" width="0.85546875" style="13"/>
    <col min="135" max="135" width="4" style="13" customWidth="1"/>
    <col min="136" max="16384" width="0.85546875" style="13"/>
  </cols>
  <sheetData>
    <row r="2" spans="1:161" s="11" customFormat="1">
      <c r="FE2" s="12" t="s">
        <v>534</v>
      </c>
    </row>
    <row r="4" spans="1:161" ht="33" customHeight="1">
      <c r="A4" s="777" t="s">
        <v>1342</v>
      </c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77"/>
      <c r="AF4" s="777"/>
      <c r="AG4" s="777"/>
      <c r="AH4" s="777"/>
      <c r="AI4" s="777"/>
      <c r="AJ4" s="777"/>
      <c r="AK4" s="777"/>
      <c r="AL4" s="777"/>
      <c r="AM4" s="777"/>
      <c r="AN4" s="777"/>
      <c r="AO4" s="777"/>
      <c r="AP4" s="777"/>
      <c r="AQ4" s="777"/>
      <c r="AR4" s="777"/>
      <c r="AS4" s="777"/>
      <c r="AT4" s="777"/>
      <c r="AU4" s="777"/>
      <c r="AV4" s="777"/>
      <c r="AW4" s="777"/>
      <c r="AX4" s="777"/>
      <c r="AY4" s="777"/>
      <c r="AZ4" s="777"/>
      <c r="BA4" s="777"/>
      <c r="BB4" s="777"/>
      <c r="BC4" s="777"/>
      <c r="BD4" s="777"/>
      <c r="BE4" s="777"/>
      <c r="BF4" s="777"/>
      <c r="BG4" s="777"/>
      <c r="BH4" s="777"/>
      <c r="BI4" s="777"/>
      <c r="BJ4" s="777"/>
      <c r="BK4" s="777"/>
      <c r="BL4" s="777"/>
      <c r="BM4" s="777"/>
      <c r="BN4" s="777"/>
      <c r="BO4" s="777"/>
      <c r="BP4" s="777"/>
      <c r="BQ4" s="777"/>
      <c r="BR4" s="777"/>
      <c r="BS4" s="777"/>
      <c r="BT4" s="777"/>
      <c r="BU4" s="777"/>
      <c r="BV4" s="777"/>
      <c r="BW4" s="777"/>
      <c r="BX4" s="777"/>
      <c r="BY4" s="777"/>
      <c r="BZ4" s="777"/>
      <c r="CA4" s="777"/>
      <c r="CB4" s="777"/>
      <c r="CC4" s="777"/>
      <c r="CD4" s="777"/>
      <c r="CE4" s="777"/>
      <c r="CF4" s="777"/>
      <c r="CG4" s="777"/>
      <c r="CH4" s="777"/>
      <c r="CI4" s="777"/>
      <c r="CJ4" s="777"/>
      <c r="CK4" s="777"/>
      <c r="CL4" s="777"/>
      <c r="CM4" s="777"/>
      <c r="CN4" s="777"/>
      <c r="CO4" s="777"/>
      <c r="CP4" s="777"/>
      <c r="CQ4" s="777"/>
      <c r="CR4" s="777"/>
      <c r="CS4" s="777"/>
      <c r="CT4" s="777"/>
      <c r="CU4" s="777"/>
      <c r="CV4" s="777"/>
      <c r="CW4" s="777"/>
      <c r="CX4" s="777"/>
      <c r="CY4" s="777"/>
      <c r="CZ4" s="777"/>
      <c r="DA4" s="777"/>
      <c r="DB4" s="777"/>
      <c r="DC4" s="777"/>
      <c r="DD4" s="777"/>
      <c r="DE4" s="777"/>
      <c r="DF4" s="777"/>
      <c r="DG4" s="777"/>
      <c r="DH4" s="777"/>
      <c r="DI4" s="777"/>
      <c r="DJ4" s="777"/>
      <c r="DK4" s="777"/>
      <c r="DL4" s="777"/>
      <c r="DM4" s="777"/>
      <c r="DN4" s="777"/>
      <c r="DO4" s="777"/>
      <c r="DP4" s="777"/>
      <c r="DQ4" s="777"/>
      <c r="DR4" s="777"/>
      <c r="DS4" s="777"/>
      <c r="DT4" s="777"/>
      <c r="DU4" s="777"/>
      <c r="DV4" s="777"/>
      <c r="DW4" s="777"/>
      <c r="DX4" s="777"/>
      <c r="DY4" s="777"/>
      <c r="DZ4" s="777"/>
      <c r="EA4" s="777"/>
      <c r="EB4" s="777"/>
      <c r="EC4" s="777"/>
      <c r="ED4" s="777"/>
      <c r="EE4" s="777"/>
      <c r="EF4" s="777"/>
      <c r="EG4" s="777"/>
      <c r="EH4" s="777"/>
      <c r="EI4" s="777"/>
      <c r="EJ4" s="777"/>
      <c r="EK4" s="777"/>
      <c r="EL4" s="777"/>
      <c r="EM4" s="777"/>
      <c r="EN4" s="777"/>
      <c r="EO4" s="777"/>
      <c r="EP4" s="777"/>
      <c r="EQ4" s="777"/>
      <c r="ER4" s="777"/>
      <c r="ES4" s="777"/>
      <c r="ET4" s="777"/>
      <c r="EU4" s="777"/>
      <c r="EV4" s="777"/>
      <c r="EW4" s="777"/>
      <c r="EX4" s="777"/>
      <c r="EY4" s="777"/>
      <c r="EZ4" s="777"/>
      <c r="FA4" s="777"/>
      <c r="FB4" s="777"/>
      <c r="FC4" s="777"/>
      <c r="FD4" s="777"/>
      <c r="FE4" s="777"/>
    </row>
    <row r="5" spans="1:161" ht="12.75" customHeigh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</row>
    <row r="6" spans="1:161" s="15" customFormat="1" ht="130.5" customHeight="1">
      <c r="A6" s="730" t="s">
        <v>0</v>
      </c>
      <c r="B6" s="731"/>
      <c r="C6" s="731"/>
      <c r="D6" s="731"/>
      <c r="E6" s="731"/>
      <c r="F6" s="732"/>
      <c r="G6" s="730" t="s">
        <v>535</v>
      </c>
      <c r="H6" s="731"/>
      <c r="I6" s="731"/>
      <c r="J6" s="731"/>
      <c r="K6" s="731"/>
      <c r="L6" s="731"/>
      <c r="M6" s="731"/>
      <c r="N6" s="731"/>
      <c r="O6" s="731"/>
      <c r="P6" s="731"/>
      <c r="Q6" s="731"/>
      <c r="R6" s="731"/>
      <c r="S6" s="731"/>
      <c r="T6" s="731"/>
      <c r="U6" s="731"/>
      <c r="V6" s="731"/>
      <c r="W6" s="731"/>
      <c r="X6" s="731"/>
      <c r="Y6" s="731"/>
      <c r="Z6" s="731"/>
      <c r="AA6" s="731"/>
      <c r="AB6" s="731"/>
      <c r="AC6" s="731"/>
      <c r="AD6" s="731"/>
      <c r="AE6" s="731"/>
      <c r="AF6" s="731"/>
      <c r="AG6" s="731"/>
      <c r="AH6" s="731"/>
      <c r="AI6" s="731"/>
      <c r="AJ6" s="731"/>
      <c r="AK6" s="731"/>
      <c r="AL6" s="731"/>
      <c r="AM6" s="731"/>
      <c r="AN6" s="731"/>
      <c r="AO6" s="731"/>
      <c r="AP6" s="731"/>
      <c r="AQ6" s="731"/>
      <c r="AR6" s="731"/>
      <c r="AS6" s="731"/>
      <c r="AT6" s="732"/>
      <c r="AU6" s="667" t="s">
        <v>536</v>
      </c>
      <c r="AV6" s="667"/>
      <c r="AW6" s="667"/>
      <c r="AX6" s="667"/>
      <c r="AY6" s="667"/>
      <c r="AZ6" s="667"/>
      <c r="BA6" s="667"/>
      <c r="BB6" s="667"/>
      <c r="BC6" s="667"/>
      <c r="BD6" s="667"/>
      <c r="BE6" s="667"/>
      <c r="BF6" s="667"/>
      <c r="BG6" s="667"/>
      <c r="BH6" s="667" t="s">
        <v>537</v>
      </c>
      <c r="BI6" s="667"/>
      <c r="BJ6" s="667"/>
      <c r="BK6" s="667"/>
      <c r="BL6" s="667"/>
      <c r="BM6" s="667"/>
      <c r="BN6" s="667"/>
      <c r="BO6" s="667"/>
      <c r="BP6" s="667"/>
      <c r="BQ6" s="667"/>
      <c r="BR6" s="667"/>
      <c r="BS6" s="667"/>
      <c r="BT6" s="667"/>
      <c r="BU6" s="667" t="s">
        <v>538</v>
      </c>
      <c r="BV6" s="667"/>
      <c r="BW6" s="667"/>
      <c r="BX6" s="667"/>
      <c r="BY6" s="667"/>
      <c r="BZ6" s="667"/>
      <c r="CA6" s="667"/>
      <c r="CB6" s="667"/>
      <c r="CC6" s="667"/>
      <c r="CD6" s="667"/>
      <c r="CE6" s="667"/>
      <c r="CF6" s="667"/>
      <c r="CG6" s="667" t="s">
        <v>539</v>
      </c>
      <c r="CH6" s="667"/>
      <c r="CI6" s="667"/>
      <c r="CJ6" s="667"/>
      <c r="CK6" s="667"/>
      <c r="CL6" s="667"/>
      <c r="CM6" s="667"/>
      <c r="CN6" s="667"/>
      <c r="CO6" s="667"/>
      <c r="CP6" s="667"/>
      <c r="CQ6" s="667"/>
      <c r="CR6" s="667"/>
      <c r="CS6" s="667"/>
      <c r="CT6" s="667"/>
      <c r="CU6" s="667"/>
      <c r="CV6" s="667" t="s">
        <v>540</v>
      </c>
      <c r="CW6" s="667"/>
      <c r="CX6" s="667"/>
      <c r="CY6" s="667"/>
      <c r="CZ6" s="667"/>
      <c r="DA6" s="667"/>
      <c r="DB6" s="667"/>
      <c r="DC6" s="667"/>
      <c r="DD6" s="667"/>
      <c r="DE6" s="667"/>
      <c r="DF6" s="667"/>
      <c r="DG6" s="667"/>
      <c r="DH6" s="667" t="s">
        <v>541</v>
      </c>
      <c r="DI6" s="667"/>
      <c r="DJ6" s="667"/>
      <c r="DK6" s="667"/>
      <c r="DL6" s="667"/>
      <c r="DM6" s="667"/>
      <c r="DN6" s="667"/>
      <c r="DO6" s="667"/>
      <c r="DP6" s="667"/>
      <c r="DQ6" s="667"/>
      <c r="DR6" s="667"/>
      <c r="DS6" s="667"/>
      <c r="DT6" s="667" t="s">
        <v>542</v>
      </c>
      <c r="DU6" s="667"/>
      <c r="DV6" s="667"/>
      <c r="DW6" s="667"/>
      <c r="DX6" s="667"/>
      <c r="DY6" s="667"/>
      <c r="DZ6" s="667"/>
      <c r="EA6" s="667"/>
      <c r="EB6" s="667"/>
      <c r="EC6" s="667"/>
      <c r="ED6" s="667"/>
      <c r="EE6" s="667"/>
      <c r="EF6" s="667" t="s">
        <v>543</v>
      </c>
      <c r="EG6" s="667"/>
      <c r="EH6" s="667"/>
      <c r="EI6" s="667"/>
      <c r="EJ6" s="667"/>
      <c r="EK6" s="667"/>
      <c r="EL6" s="667"/>
      <c r="EM6" s="667"/>
      <c r="EN6" s="667"/>
      <c r="EO6" s="667"/>
      <c r="EP6" s="667"/>
      <c r="EQ6" s="667"/>
      <c r="ER6" s="667" t="s">
        <v>544</v>
      </c>
      <c r="ES6" s="667"/>
      <c r="ET6" s="667"/>
      <c r="EU6" s="667"/>
      <c r="EV6" s="667"/>
      <c r="EW6" s="667"/>
      <c r="EX6" s="667"/>
      <c r="EY6" s="667"/>
      <c r="EZ6" s="667"/>
      <c r="FA6" s="667"/>
      <c r="FB6" s="667"/>
      <c r="FC6" s="667"/>
      <c r="FD6" s="667"/>
      <c r="FE6" s="667"/>
    </row>
    <row r="7" spans="1:161" ht="15">
      <c r="A7" s="668">
        <v>1</v>
      </c>
      <c r="B7" s="668"/>
      <c r="C7" s="668"/>
      <c r="D7" s="668"/>
      <c r="E7" s="668"/>
      <c r="F7" s="668"/>
      <c r="G7" s="669">
        <v>2</v>
      </c>
      <c r="H7" s="670"/>
      <c r="I7" s="670"/>
      <c r="J7" s="670"/>
      <c r="K7" s="670"/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0"/>
      <c r="Y7" s="670"/>
      <c r="Z7" s="670"/>
      <c r="AA7" s="670"/>
      <c r="AB7" s="670"/>
      <c r="AC7" s="670"/>
      <c r="AD7" s="670"/>
      <c r="AE7" s="670"/>
      <c r="AF7" s="670"/>
      <c r="AG7" s="670"/>
      <c r="AH7" s="670"/>
      <c r="AI7" s="670"/>
      <c r="AJ7" s="670"/>
      <c r="AK7" s="670"/>
      <c r="AL7" s="670"/>
      <c r="AM7" s="670"/>
      <c r="AN7" s="670"/>
      <c r="AO7" s="670"/>
      <c r="AP7" s="670"/>
      <c r="AQ7" s="670"/>
      <c r="AR7" s="670"/>
      <c r="AS7" s="670"/>
      <c r="AT7" s="670"/>
      <c r="AU7" s="671">
        <v>3</v>
      </c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>
        <v>4</v>
      </c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>
        <v>5</v>
      </c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>
        <v>6</v>
      </c>
      <c r="CH7" s="671"/>
      <c r="CI7" s="671"/>
      <c r="CJ7" s="671"/>
      <c r="CK7" s="671"/>
      <c r="CL7" s="671"/>
      <c r="CM7" s="671"/>
      <c r="CN7" s="671"/>
      <c r="CO7" s="671"/>
      <c r="CP7" s="671"/>
      <c r="CQ7" s="671"/>
      <c r="CR7" s="671"/>
      <c r="CS7" s="671"/>
      <c r="CT7" s="671"/>
      <c r="CU7" s="671"/>
      <c r="CV7" s="671">
        <v>7</v>
      </c>
      <c r="CW7" s="671"/>
      <c r="CX7" s="671"/>
      <c r="CY7" s="671"/>
      <c r="CZ7" s="671"/>
      <c r="DA7" s="671"/>
      <c r="DB7" s="671"/>
      <c r="DC7" s="671"/>
      <c r="DD7" s="671"/>
      <c r="DE7" s="671"/>
      <c r="DF7" s="671"/>
      <c r="DG7" s="671"/>
      <c r="DH7" s="671">
        <v>8</v>
      </c>
      <c r="DI7" s="671"/>
      <c r="DJ7" s="671"/>
      <c r="DK7" s="671"/>
      <c r="DL7" s="671"/>
      <c r="DM7" s="671"/>
      <c r="DN7" s="671"/>
      <c r="DO7" s="671"/>
      <c r="DP7" s="671"/>
      <c r="DQ7" s="671"/>
      <c r="DR7" s="671"/>
      <c r="DS7" s="671"/>
      <c r="DT7" s="671">
        <v>9</v>
      </c>
      <c r="DU7" s="671"/>
      <c r="DV7" s="671"/>
      <c r="DW7" s="671"/>
      <c r="DX7" s="671"/>
      <c r="DY7" s="671"/>
      <c r="DZ7" s="671"/>
      <c r="EA7" s="671"/>
      <c r="EB7" s="671"/>
      <c r="EC7" s="671"/>
      <c r="ED7" s="671"/>
      <c r="EE7" s="671"/>
      <c r="EF7" s="671">
        <v>10</v>
      </c>
      <c r="EG7" s="671"/>
      <c r="EH7" s="671"/>
      <c r="EI7" s="671"/>
      <c r="EJ7" s="671"/>
      <c r="EK7" s="671"/>
      <c r="EL7" s="671"/>
      <c r="EM7" s="671"/>
      <c r="EN7" s="671"/>
      <c r="EO7" s="671"/>
      <c r="EP7" s="671"/>
      <c r="EQ7" s="671"/>
      <c r="ER7" s="671">
        <v>11</v>
      </c>
      <c r="ES7" s="671"/>
      <c r="ET7" s="671"/>
      <c r="EU7" s="671"/>
      <c r="EV7" s="671"/>
      <c r="EW7" s="671"/>
      <c r="EX7" s="671"/>
      <c r="EY7" s="671"/>
      <c r="EZ7" s="671"/>
      <c r="FA7" s="671"/>
      <c r="FB7" s="671"/>
      <c r="FC7" s="671"/>
      <c r="FD7" s="671"/>
      <c r="FE7" s="671"/>
    </row>
    <row r="8" spans="1:161" s="16" customFormat="1" ht="15">
      <c r="A8" s="806" t="s">
        <v>1384</v>
      </c>
      <c r="B8" s="807"/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807"/>
      <c r="R8" s="807"/>
      <c r="S8" s="807"/>
      <c r="T8" s="807"/>
      <c r="U8" s="807"/>
      <c r="V8" s="807"/>
      <c r="W8" s="807"/>
      <c r="X8" s="807"/>
      <c r="Y8" s="807"/>
      <c r="Z8" s="807"/>
      <c r="AA8" s="807"/>
      <c r="AB8" s="807"/>
      <c r="AC8" s="807"/>
      <c r="AD8" s="807"/>
      <c r="AE8" s="807"/>
      <c r="AF8" s="807"/>
      <c r="AG8" s="807"/>
      <c r="AH8" s="807"/>
      <c r="AI8" s="807"/>
      <c r="AJ8" s="807"/>
      <c r="AK8" s="807"/>
      <c r="AL8" s="807"/>
      <c r="AM8" s="807"/>
      <c r="AN8" s="807"/>
      <c r="AO8" s="807"/>
      <c r="AP8" s="807"/>
      <c r="AQ8" s="807"/>
      <c r="AR8" s="807"/>
      <c r="AS8" s="807"/>
      <c r="AT8" s="807"/>
      <c r="AU8" s="807"/>
      <c r="AV8" s="807"/>
      <c r="AW8" s="807"/>
      <c r="AX8" s="807"/>
      <c r="AY8" s="807"/>
      <c r="AZ8" s="807"/>
      <c r="BA8" s="807"/>
      <c r="BB8" s="807"/>
      <c r="BC8" s="807"/>
      <c r="BD8" s="807"/>
      <c r="BE8" s="807"/>
      <c r="BF8" s="807"/>
      <c r="BG8" s="807"/>
      <c r="BH8" s="807"/>
      <c r="BI8" s="807"/>
      <c r="BJ8" s="807"/>
      <c r="BK8" s="807"/>
      <c r="BL8" s="807"/>
      <c r="BM8" s="807"/>
      <c r="BN8" s="807"/>
      <c r="BO8" s="807"/>
      <c r="BP8" s="807"/>
      <c r="BQ8" s="807"/>
      <c r="BR8" s="807"/>
      <c r="BS8" s="807"/>
      <c r="BT8" s="807"/>
      <c r="BU8" s="807"/>
      <c r="BV8" s="807"/>
      <c r="BW8" s="807"/>
      <c r="BX8" s="807"/>
      <c r="BY8" s="807"/>
      <c r="BZ8" s="807"/>
      <c r="CA8" s="807"/>
      <c r="CB8" s="807"/>
      <c r="CC8" s="807"/>
      <c r="CD8" s="807"/>
      <c r="CE8" s="807"/>
      <c r="CF8" s="807"/>
      <c r="CG8" s="807"/>
      <c r="CH8" s="807"/>
      <c r="CI8" s="807"/>
      <c r="CJ8" s="807"/>
      <c r="CK8" s="807"/>
      <c r="CL8" s="807"/>
      <c r="CM8" s="807"/>
      <c r="CN8" s="807"/>
      <c r="CO8" s="807"/>
      <c r="CP8" s="807"/>
      <c r="CQ8" s="807"/>
      <c r="CR8" s="807"/>
      <c r="CS8" s="807"/>
      <c r="CT8" s="807"/>
      <c r="CU8" s="807"/>
      <c r="CV8" s="807"/>
      <c r="CW8" s="807"/>
      <c r="CX8" s="807"/>
      <c r="CY8" s="807"/>
      <c r="CZ8" s="807"/>
      <c r="DA8" s="807"/>
      <c r="DB8" s="807"/>
      <c r="DC8" s="807"/>
      <c r="DD8" s="807"/>
      <c r="DE8" s="807"/>
      <c r="DF8" s="807"/>
      <c r="DG8" s="807"/>
      <c r="DH8" s="807"/>
      <c r="DI8" s="807"/>
      <c r="DJ8" s="807"/>
      <c r="DK8" s="807"/>
      <c r="DL8" s="807"/>
      <c r="DM8" s="807"/>
      <c r="DN8" s="807"/>
      <c r="DO8" s="807"/>
      <c r="DP8" s="807"/>
      <c r="DQ8" s="807"/>
      <c r="DR8" s="807"/>
      <c r="DS8" s="807"/>
      <c r="DT8" s="807"/>
      <c r="DU8" s="807"/>
      <c r="DV8" s="807"/>
      <c r="DW8" s="807"/>
      <c r="DX8" s="807"/>
      <c r="DY8" s="807"/>
      <c r="DZ8" s="807"/>
      <c r="EA8" s="807"/>
      <c r="EB8" s="807"/>
      <c r="EC8" s="807"/>
      <c r="ED8" s="807"/>
      <c r="EE8" s="807"/>
      <c r="EF8" s="807"/>
      <c r="EG8" s="807"/>
      <c r="EH8" s="807"/>
      <c r="EI8" s="807"/>
      <c r="EJ8" s="807"/>
      <c r="EK8" s="807"/>
      <c r="EL8" s="807"/>
      <c r="EM8" s="807"/>
      <c r="EN8" s="807"/>
      <c r="EO8" s="807"/>
      <c r="EP8" s="807"/>
      <c r="EQ8" s="807"/>
      <c r="ER8" s="807"/>
      <c r="ES8" s="807"/>
      <c r="ET8" s="807"/>
      <c r="EU8" s="807"/>
      <c r="EV8" s="807"/>
      <c r="EW8" s="807"/>
      <c r="EX8" s="807"/>
      <c r="EY8" s="807"/>
      <c r="EZ8" s="807"/>
      <c r="FA8" s="807"/>
      <c r="FB8" s="807"/>
      <c r="FC8" s="807"/>
      <c r="FD8" s="807"/>
      <c r="FE8" s="808"/>
    </row>
    <row r="9" spans="1:161" s="16" customFormat="1" ht="15">
      <c r="A9" s="747" t="s">
        <v>3</v>
      </c>
      <c r="B9" s="747"/>
      <c r="C9" s="747"/>
      <c r="D9" s="747"/>
      <c r="E9" s="747"/>
      <c r="F9" s="747"/>
      <c r="G9" s="22"/>
      <c r="H9" s="750" t="s">
        <v>43</v>
      </c>
      <c r="I9" s="750"/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1132"/>
      <c r="AV9" s="1132"/>
      <c r="AW9" s="1132"/>
      <c r="AX9" s="1132"/>
      <c r="AY9" s="1132"/>
      <c r="AZ9" s="1132"/>
      <c r="BA9" s="1132"/>
      <c r="BB9" s="1132"/>
      <c r="BC9" s="1132"/>
      <c r="BD9" s="1132"/>
      <c r="BE9" s="1132"/>
      <c r="BF9" s="1132"/>
      <c r="BG9" s="1132"/>
      <c r="BH9" s="1132"/>
      <c r="BI9" s="1132"/>
      <c r="BJ9" s="1132"/>
      <c r="BK9" s="1132"/>
      <c r="BL9" s="1132"/>
      <c r="BM9" s="1132"/>
      <c r="BN9" s="1132"/>
      <c r="BO9" s="1132"/>
      <c r="BP9" s="1132"/>
      <c r="BQ9" s="1132"/>
      <c r="BR9" s="1132"/>
      <c r="BS9" s="1132"/>
      <c r="BT9" s="1132"/>
      <c r="BU9" s="1132"/>
      <c r="BV9" s="1132"/>
      <c r="BW9" s="1132"/>
      <c r="BX9" s="1132"/>
      <c r="BY9" s="1132"/>
      <c r="BZ9" s="1132"/>
      <c r="CA9" s="1132"/>
      <c r="CB9" s="1132"/>
      <c r="CC9" s="1132"/>
      <c r="CD9" s="1132"/>
      <c r="CE9" s="1132"/>
      <c r="CF9" s="1132"/>
      <c r="CG9" s="1132"/>
      <c r="CH9" s="1132"/>
      <c r="CI9" s="1132"/>
      <c r="CJ9" s="1132"/>
      <c r="CK9" s="1132"/>
      <c r="CL9" s="1132"/>
      <c r="CM9" s="1132"/>
      <c r="CN9" s="1132"/>
      <c r="CO9" s="1132"/>
      <c r="CP9" s="1132"/>
      <c r="CQ9" s="1132"/>
      <c r="CR9" s="1132"/>
      <c r="CS9" s="1132"/>
      <c r="CT9" s="1132"/>
      <c r="CU9" s="1132"/>
      <c r="CV9" s="1132"/>
      <c r="CW9" s="1132"/>
      <c r="CX9" s="1132"/>
      <c r="CY9" s="1132"/>
      <c r="CZ9" s="1132"/>
      <c r="DA9" s="1132"/>
      <c r="DB9" s="1132"/>
      <c r="DC9" s="1132"/>
      <c r="DD9" s="1132"/>
      <c r="DE9" s="1132"/>
      <c r="DF9" s="1132"/>
      <c r="DG9" s="1132"/>
      <c r="DH9" s="1132"/>
      <c r="DI9" s="1132"/>
      <c r="DJ9" s="1132"/>
      <c r="DK9" s="1132"/>
      <c r="DL9" s="1132"/>
      <c r="DM9" s="1132"/>
      <c r="DN9" s="1132"/>
      <c r="DO9" s="1132"/>
      <c r="DP9" s="1132"/>
      <c r="DQ9" s="1132"/>
      <c r="DR9" s="1132"/>
      <c r="DS9" s="1132"/>
      <c r="DT9" s="1132"/>
      <c r="DU9" s="1132"/>
      <c r="DV9" s="1132"/>
      <c r="DW9" s="1132"/>
      <c r="DX9" s="1132"/>
      <c r="DY9" s="1132"/>
      <c r="DZ9" s="1132"/>
      <c r="EA9" s="1132"/>
      <c r="EB9" s="1132"/>
      <c r="EC9" s="1132"/>
      <c r="ED9" s="1132"/>
      <c r="EE9" s="1132"/>
      <c r="EF9" s="1132"/>
      <c r="EG9" s="1132"/>
      <c r="EH9" s="1132"/>
      <c r="EI9" s="1132"/>
      <c r="EJ9" s="1132"/>
      <c r="EK9" s="1132"/>
      <c r="EL9" s="1132"/>
      <c r="EM9" s="1132"/>
      <c r="EN9" s="1132"/>
      <c r="EO9" s="1132"/>
      <c r="EP9" s="1132"/>
      <c r="EQ9" s="1132"/>
      <c r="ER9" s="1132"/>
      <c r="ES9" s="1132"/>
      <c r="ET9" s="1132"/>
      <c r="EU9" s="1132"/>
      <c r="EV9" s="1132"/>
      <c r="EW9" s="1132"/>
      <c r="EX9" s="1132"/>
      <c r="EY9" s="1132"/>
      <c r="EZ9" s="1132"/>
      <c r="FA9" s="1132"/>
      <c r="FB9" s="1132"/>
      <c r="FC9" s="1132"/>
      <c r="FD9" s="1132"/>
      <c r="FE9" s="1132"/>
    </row>
    <row r="10" spans="1:161" s="16" customFormat="1" ht="15">
      <c r="A10" s="747"/>
      <c r="B10" s="747"/>
      <c r="C10" s="747"/>
      <c r="D10" s="747"/>
      <c r="E10" s="747"/>
      <c r="F10" s="747"/>
      <c r="G10" s="22"/>
      <c r="H10" s="1014" t="s">
        <v>545</v>
      </c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  <c r="W10" s="1014"/>
      <c r="X10" s="1014"/>
      <c r="Y10" s="1014"/>
      <c r="Z10" s="1014"/>
      <c r="AA10" s="1014"/>
      <c r="AB10" s="1014"/>
      <c r="AC10" s="1014"/>
      <c r="AD10" s="1014"/>
      <c r="AE10" s="1014"/>
      <c r="AF10" s="1014"/>
      <c r="AG10" s="1014"/>
      <c r="AH10" s="1014"/>
      <c r="AI10" s="1014"/>
      <c r="AJ10" s="1014"/>
      <c r="AK10" s="1014"/>
      <c r="AL10" s="1014"/>
      <c r="AM10" s="1014"/>
      <c r="AN10" s="1014"/>
      <c r="AO10" s="1014"/>
      <c r="AP10" s="1014"/>
      <c r="AQ10" s="1014"/>
      <c r="AR10" s="1014"/>
      <c r="AS10" s="1014"/>
      <c r="AT10" s="1014"/>
      <c r="AU10" s="754">
        <v>89210.301906335939</v>
      </c>
      <c r="AV10" s="754"/>
      <c r="AW10" s="754"/>
      <c r="AX10" s="754"/>
      <c r="AY10" s="754"/>
      <c r="AZ10" s="754"/>
      <c r="BA10" s="754"/>
      <c r="BB10" s="754"/>
      <c r="BC10" s="754"/>
      <c r="BD10" s="754"/>
      <c r="BE10" s="754"/>
      <c r="BF10" s="754"/>
      <c r="BG10" s="754"/>
      <c r="BH10" s="754">
        <v>38432.826333333338</v>
      </c>
      <c r="BI10" s="754"/>
      <c r="BJ10" s="754"/>
      <c r="BK10" s="754"/>
      <c r="BL10" s="754"/>
      <c r="BM10" s="754"/>
      <c r="BN10" s="754"/>
      <c r="BO10" s="754"/>
      <c r="BP10" s="754"/>
      <c r="BQ10" s="754"/>
      <c r="BR10" s="754"/>
      <c r="BS10" s="754"/>
      <c r="BT10" s="754"/>
      <c r="BU10" s="1132"/>
      <c r="BV10" s="1132"/>
      <c r="BW10" s="1132"/>
      <c r="BX10" s="1132"/>
      <c r="BY10" s="1132"/>
      <c r="BZ10" s="1132"/>
      <c r="CA10" s="1132"/>
      <c r="CB10" s="1132"/>
      <c r="CC10" s="1132"/>
      <c r="CD10" s="1132"/>
      <c r="CE10" s="1132"/>
      <c r="CF10" s="1132"/>
      <c r="CG10" s="1132"/>
      <c r="CH10" s="1132"/>
      <c r="CI10" s="1132"/>
      <c r="CJ10" s="1132"/>
      <c r="CK10" s="1132"/>
      <c r="CL10" s="1132"/>
      <c r="CM10" s="1132"/>
      <c r="CN10" s="1132"/>
      <c r="CO10" s="1132"/>
      <c r="CP10" s="1132"/>
      <c r="CQ10" s="1132"/>
      <c r="CR10" s="1132"/>
      <c r="CS10" s="1132"/>
      <c r="CT10" s="1132"/>
      <c r="CU10" s="1132"/>
      <c r="CV10" s="1132"/>
      <c r="CW10" s="1132"/>
      <c r="CX10" s="1132"/>
      <c r="CY10" s="1132"/>
      <c r="CZ10" s="1132"/>
      <c r="DA10" s="1132"/>
      <c r="DB10" s="1132"/>
      <c r="DC10" s="1132"/>
      <c r="DD10" s="1132"/>
      <c r="DE10" s="1132"/>
      <c r="DF10" s="1132"/>
      <c r="DG10" s="1132"/>
      <c r="DH10" s="1132"/>
      <c r="DI10" s="1132"/>
      <c r="DJ10" s="1132"/>
      <c r="DK10" s="1132"/>
      <c r="DL10" s="1132"/>
      <c r="DM10" s="1132"/>
      <c r="DN10" s="1132"/>
      <c r="DO10" s="1132"/>
      <c r="DP10" s="1132"/>
      <c r="DQ10" s="1132"/>
      <c r="DR10" s="1132"/>
      <c r="DS10" s="1132"/>
      <c r="DT10" s="754">
        <v>2321.2006614502502</v>
      </c>
      <c r="DU10" s="754"/>
      <c r="DV10" s="754"/>
      <c r="DW10" s="754"/>
      <c r="DX10" s="754"/>
      <c r="DY10" s="754"/>
      <c r="DZ10" s="754"/>
      <c r="EA10" s="754"/>
      <c r="EB10" s="754"/>
      <c r="EC10" s="754"/>
      <c r="ED10" s="754"/>
      <c r="EE10" s="754"/>
      <c r="EF10" s="1132"/>
      <c r="EG10" s="1132"/>
      <c r="EH10" s="1132"/>
      <c r="EI10" s="1132"/>
      <c r="EJ10" s="1132"/>
      <c r="EK10" s="1132"/>
      <c r="EL10" s="1132"/>
      <c r="EM10" s="1132"/>
      <c r="EN10" s="1132"/>
      <c r="EO10" s="1132"/>
      <c r="EP10" s="1132"/>
      <c r="EQ10" s="1132"/>
      <c r="ER10" s="1132"/>
      <c r="ES10" s="1132"/>
      <c r="ET10" s="1132"/>
      <c r="EU10" s="1132"/>
      <c r="EV10" s="1132"/>
      <c r="EW10" s="1132"/>
      <c r="EX10" s="1132"/>
      <c r="EY10" s="1132"/>
      <c r="EZ10" s="1132"/>
      <c r="FA10" s="1132"/>
      <c r="FB10" s="1132"/>
      <c r="FC10" s="1132"/>
      <c r="FD10" s="1132"/>
      <c r="FE10" s="1132"/>
    </row>
    <row r="11" spans="1:161" s="16" customFormat="1" ht="18" customHeight="1">
      <c r="A11" s="747"/>
      <c r="B11" s="747"/>
      <c r="C11" s="747"/>
      <c r="D11" s="747"/>
      <c r="E11" s="747"/>
      <c r="F11" s="747"/>
      <c r="G11" s="22"/>
      <c r="H11" s="1014" t="s">
        <v>546</v>
      </c>
      <c r="I11" s="1014"/>
      <c r="J11" s="1014"/>
      <c r="K11" s="1014"/>
      <c r="L11" s="1014"/>
      <c r="M11" s="1014"/>
      <c r="N11" s="1014"/>
      <c r="O11" s="1014"/>
      <c r="P11" s="1014"/>
      <c r="Q11" s="1014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4"/>
      <c r="AB11" s="1014"/>
      <c r="AC11" s="1014"/>
      <c r="AD11" s="1014"/>
      <c r="AE11" s="1014"/>
      <c r="AF11" s="1014"/>
      <c r="AG11" s="1014"/>
      <c r="AH11" s="1014"/>
      <c r="AI11" s="1014"/>
      <c r="AJ11" s="1014"/>
      <c r="AK11" s="1014"/>
      <c r="AL11" s="1014"/>
      <c r="AM11" s="1014"/>
      <c r="AN11" s="1014"/>
      <c r="AO11" s="1014"/>
      <c r="AP11" s="1014"/>
      <c r="AQ11" s="1014"/>
      <c r="AR11" s="1014"/>
      <c r="AS11" s="1014"/>
      <c r="AT11" s="1014"/>
      <c r="AU11" s="1132"/>
      <c r="AV11" s="1132"/>
      <c r="AW11" s="1132"/>
      <c r="AX11" s="1132"/>
      <c r="AY11" s="1132"/>
      <c r="AZ11" s="1132"/>
      <c r="BA11" s="1132"/>
      <c r="BB11" s="1132"/>
      <c r="BC11" s="1132"/>
      <c r="BD11" s="1132"/>
      <c r="BE11" s="1132"/>
      <c r="BF11" s="1132"/>
      <c r="BG11" s="1132"/>
      <c r="BH11" s="1133"/>
      <c r="BI11" s="1132"/>
      <c r="BJ11" s="1132"/>
      <c r="BK11" s="1132"/>
      <c r="BL11" s="1132"/>
      <c r="BM11" s="1132"/>
      <c r="BN11" s="1132"/>
      <c r="BO11" s="1132"/>
      <c r="BP11" s="1132"/>
      <c r="BQ11" s="1132"/>
      <c r="BR11" s="1132"/>
      <c r="BS11" s="1132"/>
      <c r="BT11" s="1132"/>
      <c r="BU11" s="1132"/>
      <c r="BV11" s="1132"/>
      <c r="BW11" s="1132"/>
      <c r="BX11" s="1132"/>
      <c r="BY11" s="1132"/>
      <c r="BZ11" s="1132"/>
      <c r="CA11" s="1132"/>
      <c r="CB11" s="1132"/>
      <c r="CC11" s="1132"/>
      <c r="CD11" s="1132"/>
      <c r="CE11" s="1132"/>
      <c r="CF11" s="1132"/>
      <c r="CG11" s="1132"/>
      <c r="CH11" s="1132"/>
      <c r="CI11" s="1132"/>
      <c r="CJ11" s="1132"/>
      <c r="CK11" s="1132"/>
      <c r="CL11" s="1132"/>
      <c r="CM11" s="1132"/>
      <c r="CN11" s="1132"/>
      <c r="CO11" s="1132"/>
      <c r="CP11" s="1132"/>
      <c r="CQ11" s="1132"/>
      <c r="CR11" s="1132"/>
      <c r="CS11" s="1132"/>
      <c r="CT11" s="1132"/>
      <c r="CU11" s="1132"/>
      <c r="CV11" s="1132"/>
      <c r="CW11" s="1132"/>
      <c r="CX11" s="1132"/>
      <c r="CY11" s="1132"/>
      <c r="CZ11" s="1132"/>
      <c r="DA11" s="1132"/>
      <c r="DB11" s="1132"/>
      <c r="DC11" s="1132"/>
      <c r="DD11" s="1132"/>
      <c r="DE11" s="1132"/>
      <c r="DF11" s="1132"/>
      <c r="DG11" s="1132"/>
      <c r="DH11" s="1132"/>
      <c r="DI11" s="1132"/>
      <c r="DJ11" s="1132"/>
      <c r="DK11" s="1132"/>
      <c r="DL11" s="1132"/>
      <c r="DM11" s="1132"/>
      <c r="DN11" s="1132"/>
      <c r="DO11" s="1132"/>
      <c r="DP11" s="1132"/>
      <c r="DQ11" s="1132"/>
      <c r="DR11" s="1132"/>
      <c r="DS11" s="1132"/>
      <c r="DT11" s="1132"/>
      <c r="DU11" s="1132"/>
      <c r="DV11" s="1132"/>
      <c r="DW11" s="1132"/>
      <c r="DX11" s="1132"/>
      <c r="DY11" s="1132"/>
      <c r="DZ11" s="1132"/>
      <c r="EA11" s="1132"/>
      <c r="EB11" s="1132"/>
      <c r="EC11" s="1132"/>
      <c r="ED11" s="1132"/>
      <c r="EE11" s="1132"/>
      <c r="EF11" s="1132"/>
      <c r="EG11" s="1132"/>
      <c r="EH11" s="1132"/>
      <c r="EI11" s="1132"/>
      <c r="EJ11" s="1132"/>
      <c r="EK11" s="1132"/>
      <c r="EL11" s="1132"/>
      <c r="EM11" s="1132"/>
      <c r="EN11" s="1132"/>
      <c r="EO11" s="1132"/>
      <c r="EP11" s="1132"/>
      <c r="EQ11" s="1132"/>
      <c r="ER11" s="1132"/>
      <c r="ES11" s="1132"/>
      <c r="ET11" s="1132"/>
      <c r="EU11" s="1132"/>
      <c r="EV11" s="1132"/>
      <c r="EW11" s="1132"/>
      <c r="EX11" s="1132"/>
      <c r="EY11" s="1132"/>
      <c r="EZ11" s="1132"/>
      <c r="FA11" s="1132"/>
      <c r="FB11" s="1132"/>
      <c r="FC11" s="1132"/>
      <c r="FD11" s="1132"/>
      <c r="FE11" s="1132"/>
    </row>
    <row r="12" spans="1:161" s="16" customFormat="1" ht="18" customHeight="1">
      <c r="A12" s="747"/>
      <c r="B12" s="747"/>
      <c r="C12" s="747"/>
      <c r="D12" s="747"/>
      <c r="E12" s="747"/>
      <c r="F12" s="747"/>
      <c r="G12" s="22"/>
      <c r="H12" s="1014" t="s">
        <v>547</v>
      </c>
      <c r="I12" s="1014"/>
      <c r="J12" s="1014"/>
      <c r="K12" s="1014"/>
      <c r="L12" s="1014"/>
      <c r="M12" s="1014"/>
      <c r="N12" s="1014"/>
      <c r="O12" s="1014"/>
      <c r="P12" s="1014"/>
      <c r="Q12" s="1014"/>
      <c r="R12" s="1014"/>
      <c r="S12" s="1014"/>
      <c r="T12" s="1014"/>
      <c r="U12" s="1014"/>
      <c r="V12" s="1014"/>
      <c r="W12" s="1014"/>
      <c r="X12" s="1014"/>
      <c r="Y12" s="1014"/>
      <c r="Z12" s="1014"/>
      <c r="AA12" s="1014"/>
      <c r="AB12" s="1014"/>
      <c r="AC12" s="1014"/>
      <c r="AD12" s="1014"/>
      <c r="AE12" s="1014"/>
      <c r="AF12" s="1014"/>
      <c r="AG12" s="1014"/>
      <c r="AH12" s="1014"/>
      <c r="AI12" s="1014"/>
      <c r="AJ12" s="1014"/>
      <c r="AK12" s="1014"/>
      <c r="AL12" s="1014"/>
      <c r="AM12" s="1014"/>
      <c r="AN12" s="1014"/>
      <c r="AO12" s="1014"/>
      <c r="AP12" s="1014"/>
      <c r="AQ12" s="1014"/>
      <c r="AR12" s="1014"/>
      <c r="AS12" s="1014"/>
      <c r="AT12" s="1014"/>
      <c r="AU12" s="1132"/>
      <c r="AV12" s="1132"/>
      <c r="AW12" s="1132"/>
      <c r="AX12" s="1132"/>
      <c r="AY12" s="1132"/>
      <c r="AZ12" s="1132"/>
      <c r="BA12" s="1132"/>
      <c r="BB12" s="1132"/>
      <c r="BC12" s="1132"/>
      <c r="BD12" s="1132"/>
      <c r="BE12" s="1132"/>
      <c r="BF12" s="1132"/>
      <c r="BG12" s="1132"/>
      <c r="BH12" s="1133"/>
      <c r="BI12" s="1132"/>
      <c r="BJ12" s="1132"/>
      <c r="BK12" s="1132"/>
      <c r="BL12" s="1132"/>
      <c r="BM12" s="1132"/>
      <c r="BN12" s="1132"/>
      <c r="BO12" s="1132"/>
      <c r="BP12" s="1132"/>
      <c r="BQ12" s="1132"/>
      <c r="BR12" s="1132"/>
      <c r="BS12" s="1132"/>
      <c r="BT12" s="1132"/>
      <c r="BU12" s="1132"/>
      <c r="BV12" s="1132"/>
      <c r="BW12" s="1132"/>
      <c r="BX12" s="1132"/>
      <c r="BY12" s="1132"/>
      <c r="BZ12" s="1132"/>
      <c r="CA12" s="1132"/>
      <c r="CB12" s="1132"/>
      <c r="CC12" s="1132"/>
      <c r="CD12" s="1132"/>
      <c r="CE12" s="1132"/>
      <c r="CF12" s="1132"/>
      <c r="CG12" s="1132"/>
      <c r="CH12" s="1132"/>
      <c r="CI12" s="1132"/>
      <c r="CJ12" s="1132"/>
      <c r="CK12" s="1132"/>
      <c r="CL12" s="1132"/>
      <c r="CM12" s="1132"/>
      <c r="CN12" s="1132"/>
      <c r="CO12" s="1132"/>
      <c r="CP12" s="1132"/>
      <c r="CQ12" s="1132"/>
      <c r="CR12" s="1132"/>
      <c r="CS12" s="1132"/>
      <c r="CT12" s="1132"/>
      <c r="CU12" s="1132"/>
      <c r="CV12" s="1132"/>
      <c r="CW12" s="1132"/>
      <c r="CX12" s="1132"/>
      <c r="CY12" s="1132"/>
      <c r="CZ12" s="1132"/>
      <c r="DA12" s="1132"/>
      <c r="DB12" s="1132"/>
      <c r="DC12" s="1132"/>
      <c r="DD12" s="1132"/>
      <c r="DE12" s="1132"/>
      <c r="DF12" s="1132"/>
      <c r="DG12" s="1132"/>
      <c r="DH12" s="1132"/>
      <c r="DI12" s="1132"/>
      <c r="DJ12" s="1132"/>
      <c r="DK12" s="1132"/>
      <c r="DL12" s="1132"/>
      <c r="DM12" s="1132"/>
      <c r="DN12" s="1132"/>
      <c r="DO12" s="1132"/>
      <c r="DP12" s="1132"/>
      <c r="DQ12" s="1132"/>
      <c r="DR12" s="1132"/>
      <c r="DS12" s="1132"/>
      <c r="DT12" s="1132"/>
      <c r="DU12" s="1132"/>
      <c r="DV12" s="1132"/>
      <c r="DW12" s="1132"/>
      <c r="DX12" s="1132"/>
      <c r="DY12" s="1132"/>
      <c r="DZ12" s="1132"/>
      <c r="EA12" s="1132"/>
      <c r="EB12" s="1132"/>
      <c r="EC12" s="1132"/>
      <c r="ED12" s="1132"/>
      <c r="EE12" s="1132"/>
      <c r="EF12" s="1132"/>
      <c r="EG12" s="1132"/>
      <c r="EH12" s="1132"/>
      <c r="EI12" s="1132"/>
      <c r="EJ12" s="1132"/>
      <c r="EK12" s="1132"/>
      <c r="EL12" s="1132"/>
      <c r="EM12" s="1132"/>
      <c r="EN12" s="1132"/>
      <c r="EO12" s="1132"/>
      <c r="EP12" s="1132"/>
      <c r="EQ12" s="1132"/>
      <c r="ER12" s="1132"/>
      <c r="ES12" s="1132"/>
      <c r="ET12" s="1132"/>
      <c r="EU12" s="1132"/>
      <c r="EV12" s="1132"/>
      <c r="EW12" s="1132"/>
      <c r="EX12" s="1132"/>
      <c r="EY12" s="1132"/>
      <c r="EZ12" s="1132"/>
      <c r="FA12" s="1132"/>
      <c r="FB12" s="1132"/>
      <c r="FC12" s="1132"/>
      <c r="FD12" s="1132"/>
      <c r="FE12" s="1132"/>
    </row>
    <row r="13" spans="1:161" s="16" customFormat="1" ht="18" customHeight="1">
      <c r="A13" s="747"/>
      <c r="B13" s="747"/>
      <c r="C13" s="747"/>
      <c r="D13" s="747"/>
      <c r="E13" s="747"/>
      <c r="F13" s="747"/>
      <c r="G13" s="22"/>
      <c r="H13" s="1014" t="s">
        <v>548</v>
      </c>
      <c r="I13" s="1014"/>
      <c r="J13" s="1014"/>
      <c r="K13" s="1014"/>
      <c r="L13" s="1014"/>
      <c r="M13" s="1014"/>
      <c r="N13" s="1014"/>
      <c r="O13" s="1014"/>
      <c r="P13" s="1014"/>
      <c r="Q13" s="1014"/>
      <c r="R13" s="1014"/>
      <c r="S13" s="1014"/>
      <c r="T13" s="1014"/>
      <c r="U13" s="1014"/>
      <c r="V13" s="1014"/>
      <c r="W13" s="1014"/>
      <c r="X13" s="1014"/>
      <c r="Y13" s="1014"/>
      <c r="Z13" s="1014"/>
      <c r="AA13" s="1014"/>
      <c r="AB13" s="1014"/>
      <c r="AC13" s="1014"/>
      <c r="AD13" s="1014"/>
      <c r="AE13" s="1014"/>
      <c r="AF13" s="1014"/>
      <c r="AG13" s="1014"/>
      <c r="AH13" s="1014"/>
      <c r="AI13" s="1014"/>
      <c r="AJ13" s="1014"/>
      <c r="AK13" s="1014"/>
      <c r="AL13" s="1014"/>
      <c r="AM13" s="1014"/>
      <c r="AN13" s="1014"/>
      <c r="AO13" s="1014"/>
      <c r="AP13" s="1014"/>
      <c r="AQ13" s="1014"/>
      <c r="AR13" s="1014"/>
      <c r="AS13" s="1014"/>
      <c r="AT13" s="1014"/>
      <c r="AU13" s="1132"/>
      <c r="AV13" s="1132"/>
      <c r="AW13" s="1132"/>
      <c r="AX13" s="1132"/>
      <c r="AY13" s="1132"/>
      <c r="AZ13" s="1132"/>
      <c r="BA13" s="1132"/>
      <c r="BB13" s="1132"/>
      <c r="BC13" s="1132"/>
      <c r="BD13" s="1132"/>
      <c r="BE13" s="1132"/>
      <c r="BF13" s="1132"/>
      <c r="BG13" s="1132"/>
      <c r="BH13" s="1132"/>
      <c r="BI13" s="1132"/>
      <c r="BJ13" s="1132"/>
      <c r="BK13" s="1132"/>
      <c r="BL13" s="1132"/>
      <c r="BM13" s="1132"/>
      <c r="BN13" s="1132"/>
      <c r="BO13" s="1132"/>
      <c r="BP13" s="1132"/>
      <c r="BQ13" s="1132"/>
      <c r="BR13" s="1132"/>
      <c r="BS13" s="1132"/>
      <c r="BT13" s="1132"/>
      <c r="BU13" s="1132"/>
      <c r="BV13" s="1132"/>
      <c r="BW13" s="1132"/>
      <c r="BX13" s="1132"/>
      <c r="BY13" s="1132"/>
      <c r="BZ13" s="1132"/>
      <c r="CA13" s="1132"/>
      <c r="CB13" s="1132"/>
      <c r="CC13" s="1132"/>
      <c r="CD13" s="1132"/>
      <c r="CE13" s="1132"/>
      <c r="CF13" s="1132"/>
      <c r="CG13" s="1132"/>
      <c r="CH13" s="1132"/>
      <c r="CI13" s="1132"/>
      <c r="CJ13" s="1132"/>
      <c r="CK13" s="1132"/>
      <c r="CL13" s="1132"/>
      <c r="CM13" s="1132"/>
      <c r="CN13" s="1132"/>
      <c r="CO13" s="1132"/>
      <c r="CP13" s="1132"/>
      <c r="CQ13" s="1132"/>
      <c r="CR13" s="1132"/>
      <c r="CS13" s="1132"/>
      <c r="CT13" s="1132"/>
      <c r="CU13" s="1132"/>
      <c r="CV13" s="1132"/>
      <c r="CW13" s="1132"/>
      <c r="CX13" s="1132"/>
      <c r="CY13" s="1132"/>
      <c r="CZ13" s="1132"/>
      <c r="DA13" s="1132"/>
      <c r="DB13" s="1132"/>
      <c r="DC13" s="1132"/>
      <c r="DD13" s="1132"/>
      <c r="DE13" s="1132"/>
      <c r="DF13" s="1132"/>
      <c r="DG13" s="1132"/>
      <c r="DH13" s="1132"/>
      <c r="DI13" s="1132"/>
      <c r="DJ13" s="1132"/>
      <c r="DK13" s="1132"/>
      <c r="DL13" s="1132"/>
      <c r="DM13" s="1132"/>
      <c r="DN13" s="1132"/>
      <c r="DO13" s="1132"/>
      <c r="DP13" s="1132"/>
      <c r="DQ13" s="1132"/>
      <c r="DR13" s="1132"/>
      <c r="DS13" s="1132"/>
      <c r="DT13" s="1132"/>
      <c r="DU13" s="1132"/>
      <c r="DV13" s="1132"/>
      <c r="DW13" s="1132"/>
      <c r="DX13" s="1132"/>
      <c r="DY13" s="1132"/>
      <c r="DZ13" s="1132"/>
      <c r="EA13" s="1132"/>
      <c r="EB13" s="1132"/>
      <c r="EC13" s="1132"/>
      <c r="ED13" s="1132"/>
      <c r="EE13" s="1132"/>
      <c r="EF13" s="1132"/>
      <c r="EG13" s="1132"/>
      <c r="EH13" s="1132"/>
      <c r="EI13" s="1132"/>
      <c r="EJ13" s="1132"/>
      <c r="EK13" s="1132"/>
      <c r="EL13" s="1132"/>
      <c r="EM13" s="1132"/>
      <c r="EN13" s="1132"/>
      <c r="EO13" s="1132"/>
      <c r="EP13" s="1132"/>
      <c r="EQ13" s="1132"/>
      <c r="ER13" s="1132"/>
      <c r="ES13" s="1132"/>
      <c r="ET13" s="1132"/>
      <c r="EU13" s="1132"/>
      <c r="EV13" s="1132"/>
      <c r="EW13" s="1132"/>
      <c r="EX13" s="1132"/>
      <c r="EY13" s="1132"/>
      <c r="EZ13" s="1132"/>
      <c r="FA13" s="1132"/>
      <c r="FB13" s="1132"/>
      <c r="FC13" s="1132"/>
      <c r="FD13" s="1132"/>
      <c r="FE13" s="1132"/>
    </row>
    <row r="14" spans="1:161" s="16" customFormat="1" ht="18" customHeight="1">
      <c r="A14" s="747"/>
      <c r="B14" s="747"/>
      <c r="C14" s="747"/>
      <c r="D14" s="747"/>
      <c r="E14" s="747"/>
      <c r="F14" s="747"/>
      <c r="G14" s="22"/>
      <c r="H14" s="1014" t="s">
        <v>549</v>
      </c>
      <c r="I14" s="1014"/>
      <c r="J14" s="1014"/>
      <c r="K14" s="1014"/>
      <c r="L14" s="1014"/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1014"/>
      <c r="AL14" s="1014"/>
      <c r="AM14" s="1014"/>
      <c r="AN14" s="1014"/>
      <c r="AO14" s="1014"/>
      <c r="AP14" s="1014"/>
      <c r="AQ14" s="1014"/>
      <c r="AR14" s="1014"/>
      <c r="AS14" s="1014"/>
      <c r="AT14" s="1014"/>
      <c r="AU14" s="1132"/>
      <c r="AV14" s="1132"/>
      <c r="AW14" s="1132"/>
      <c r="AX14" s="1132"/>
      <c r="AY14" s="1132"/>
      <c r="AZ14" s="1132"/>
      <c r="BA14" s="1132"/>
      <c r="BB14" s="1132"/>
      <c r="BC14" s="1132"/>
      <c r="BD14" s="1132"/>
      <c r="BE14" s="1132"/>
      <c r="BF14" s="1132"/>
      <c r="BG14" s="1132"/>
      <c r="BH14" s="1132"/>
      <c r="BI14" s="1132"/>
      <c r="BJ14" s="1132"/>
      <c r="BK14" s="1132"/>
      <c r="BL14" s="1132"/>
      <c r="BM14" s="1132"/>
      <c r="BN14" s="1132"/>
      <c r="BO14" s="1132"/>
      <c r="BP14" s="1132"/>
      <c r="BQ14" s="1132"/>
      <c r="BR14" s="1132"/>
      <c r="BS14" s="1132"/>
      <c r="BT14" s="1132"/>
      <c r="BU14" s="1132"/>
      <c r="BV14" s="1132"/>
      <c r="BW14" s="1132"/>
      <c r="BX14" s="1132"/>
      <c r="BY14" s="1132"/>
      <c r="BZ14" s="1132"/>
      <c r="CA14" s="1132"/>
      <c r="CB14" s="1132"/>
      <c r="CC14" s="1132"/>
      <c r="CD14" s="1132"/>
      <c r="CE14" s="1132"/>
      <c r="CF14" s="1132"/>
      <c r="CG14" s="1132"/>
      <c r="CH14" s="1132"/>
      <c r="CI14" s="1132"/>
      <c r="CJ14" s="1132"/>
      <c r="CK14" s="1132"/>
      <c r="CL14" s="1132"/>
      <c r="CM14" s="1132"/>
      <c r="CN14" s="1132"/>
      <c r="CO14" s="1132"/>
      <c r="CP14" s="1132"/>
      <c r="CQ14" s="1132"/>
      <c r="CR14" s="1132"/>
      <c r="CS14" s="1132"/>
      <c r="CT14" s="1132"/>
      <c r="CU14" s="1132"/>
      <c r="CV14" s="1132"/>
      <c r="CW14" s="1132"/>
      <c r="CX14" s="1132"/>
      <c r="CY14" s="1132"/>
      <c r="CZ14" s="1132"/>
      <c r="DA14" s="1132"/>
      <c r="DB14" s="1132"/>
      <c r="DC14" s="1132"/>
      <c r="DD14" s="1132"/>
      <c r="DE14" s="1132"/>
      <c r="DF14" s="1132"/>
      <c r="DG14" s="1132"/>
      <c r="DH14" s="1132"/>
      <c r="DI14" s="1132"/>
      <c r="DJ14" s="1132"/>
      <c r="DK14" s="1132"/>
      <c r="DL14" s="1132"/>
      <c r="DM14" s="1132"/>
      <c r="DN14" s="1132"/>
      <c r="DO14" s="1132"/>
      <c r="DP14" s="1132"/>
      <c r="DQ14" s="1132"/>
      <c r="DR14" s="1132"/>
      <c r="DS14" s="1132"/>
      <c r="DT14" s="1132"/>
      <c r="DU14" s="1132"/>
      <c r="DV14" s="1132"/>
      <c r="DW14" s="1132"/>
      <c r="DX14" s="1132"/>
      <c r="DY14" s="1132"/>
      <c r="DZ14" s="1132"/>
      <c r="EA14" s="1132"/>
      <c r="EB14" s="1132"/>
      <c r="EC14" s="1132"/>
      <c r="ED14" s="1132"/>
      <c r="EE14" s="1132"/>
      <c r="EF14" s="1132"/>
      <c r="EG14" s="1132"/>
      <c r="EH14" s="1132"/>
      <c r="EI14" s="1132"/>
      <c r="EJ14" s="1132"/>
      <c r="EK14" s="1132"/>
      <c r="EL14" s="1132"/>
      <c r="EM14" s="1132"/>
      <c r="EN14" s="1132"/>
      <c r="EO14" s="1132"/>
      <c r="EP14" s="1132"/>
      <c r="EQ14" s="1132"/>
      <c r="ER14" s="1132"/>
      <c r="ES14" s="1132"/>
      <c r="ET14" s="1132"/>
      <c r="EU14" s="1132"/>
      <c r="EV14" s="1132"/>
      <c r="EW14" s="1132"/>
      <c r="EX14" s="1132"/>
      <c r="EY14" s="1132"/>
      <c r="EZ14" s="1132"/>
      <c r="FA14" s="1132"/>
      <c r="FB14" s="1132"/>
      <c r="FC14" s="1132"/>
      <c r="FD14" s="1132"/>
      <c r="FE14" s="1132"/>
    </row>
    <row r="15" spans="1:161" s="16" customFormat="1" ht="15" customHeight="1">
      <c r="A15" s="747"/>
      <c r="B15" s="747"/>
      <c r="C15" s="747"/>
      <c r="D15" s="747"/>
      <c r="E15" s="747"/>
      <c r="F15" s="747"/>
      <c r="G15" s="22"/>
      <c r="H15" s="1014" t="s">
        <v>550</v>
      </c>
      <c r="I15" s="1014"/>
      <c r="J15" s="1014"/>
      <c r="K15" s="1014"/>
      <c r="L15" s="1014"/>
      <c r="M15" s="1014"/>
      <c r="N15" s="1014"/>
      <c r="O15" s="1014"/>
      <c r="P15" s="1014"/>
      <c r="Q15" s="1014"/>
      <c r="R15" s="1014"/>
      <c r="S15" s="1014"/>
      <c r="T15" s="1014"/>
      <c r="U15" s="1014"/>
      <c r="V15" s="1014"/>
      <c r="W15" s="1014"/>
      <c r="X15" s="1014"/>
      <c r="Y15" s="1014"/>
      <c r="Z15" s="1014"/>
      <c r="AA15" s="1014"/>
      <c r="AB15" s="1014"/>
      <c r="AC15" s="1014"/>
      <c r="AD15" s="1014"/>
      <c r="AE15" s="1014"/>
      <c r="AF15" s="1014"/>
      <c r="AG15" s="1014"/>
      <c r="AH15" s="1014"/>
      <c r="AI15" s="1014"/>
      <c r="AJ15" s="1014"/>
      <c r="AK15" s="1014"/>
      <c r="AL15" s="1014"/>
      <c r="AM15" s="1014"/>
      <c r="AN15" s="1014"/>
      <c r="AO15" s="1014"/>
      <c r="AP15" s="1014"/>
      <c r="AQ15" s="1014"/>
      <c r="AR15" s="1014"/>
      <c r="AS15" s="1014"/>
      <c r="AT15" s="1014"/>
      <c r="AU15" s="1132"/>
      <c r="AV15" s="1132"/>
      <c r="AW15" s="1132"/>
      <c r="AX15" s="1132"/>
      <c r="AY15" s="1132"/>
      <c r="AZ15" s="1132"/>
      <c r="BA15" s="1132"/>
      <c r="BB15" s="1132"/>
      <c r="BC15" s="1132"/>
      <c r="BD15" s="1132"/>
      <c r="BE15" s="1132"/>
      <c r="BF15" s="1132"/>
      <c r="BG15" s="1132"/>
      <c r="BH15" s="1133"/>
      <c r="BI15" s="1132"/>
      <c r="BJ15" s="1132"/>
      <c r="BK15" s="1132"/>
      <c r="BL15" s="1132"/>
      <c r="BM15" s="1132"/>
      <c r="BN15" s="1132"/>
      <c r="BO15" s="1132"/>
      <c r="BP15" s="1132"/>
      <c r="BQ15" s="1132"/>
      <c r="BR15" s="1132"/>
      <c r="BS15" s="1132"/>
      <c r="BT15" s="1132"/>
      <c r="BU15" s="1132"/>
      <c r="BV15" s="1132"/>
      <c r="BW15" s="1132"/>
      <c r="BX15" s="1132"/>
      <c r="BY15" s="1132"/>
      <c r="BZ15" s="1132"/>
      <c r="CA15" s="1132"/>
      <c r="CB15" s="1132"/>
      <c r="CC15" s="1132"/>
      <c r="CD15" s="1132"/>
      <c r="CE15" s="1132"/>
      <c r="CF15" s="1132"/>
      <c r="CG15" s="1132"/>
      <c r="CH15" s="1132"/>
      <c r="CI15" s="1132"/>
      <c r="CJ15" s="1132"/>
      <c r="CK15" s="1132"/>
      <c r="CL15" s="1132"/>
      <c r="CM15" s="1132"/>
      <c r="CN15" s="1132"/>
      <c r="CO15" s="1132"/>
      <c r="CP15" s="1132"/>
      <c r="CQ15" s="1132"/>
      <c r="CR15" s="1132"/>
      <c r="CS15" s="1132"/>
      <c r="CT15" s="1132"/>
      <c r="CU15" s="1132"/>
      <c r="CV15" s="1132"/>
      <c r="CW15" s="1132"/>
      <c r="CX15" s="1132"/>
      <c r="CY15" s="1132"/>
      <c r="CZ15" s="1132"/>
      <c r="DA15" s="1132"/>
      <c r="DB15" s="1132"/>
      <c r="DC15" s="1132"/>
      <c r="DD15" s="1132"/>
      <c r="DE15" s="1132"/>
      <c r="DF15" s="1132"/>
      <c r="DG15" s="1132"/>
      <c r="DH15" s="1132"/>
      <c r="DI15" s="1132"/>
      <c r="DJ15" s="1132"/>
      <c r="DK15" s="1132"/>
      <c r="DL15" s="1132"/>
      <c r="DM15" s="1132"/>
      <c r="DN15" s="1132"/>
      <c r="DO15" s="1132"/>
      <c r="DP15" s="1132"/>
      <c r="DQ15" s="1132"/>
      <c r="DR15" s="1132"/>
      <c r="DS15" s="1132"/>
      <c r="DT15" s="1132"/>
      <c r="DU15" s="1132"/>
      <c r="DV15" s="1132"/>
      <c r="DW15" s="1132"/>
      <c r="DX15" s="1132"/>
      <c r="DY15" s="1132"/>
      <c r="DZ15" s="1132"/>
      <c r="EA15" s="1132"/>
      <c r="EB15" s="1132"/>
      <c r="EC15" s="1132"/>
      <c r="ED15" s="1132"/>
      <c r="EE15" s="1132"/>
      <c r="EF15" s="1132"/>
      <c r="EG15" s="1132"/>
      <c r="EH15" s="1132"/>
      <c r="EI15" s="1132"/>
      <c r="EJ15" s="1132"/>
      <c r="EK15" s="1132"/>
      <c r="EL15" s="1132"/>
      <c r="EM15" s="1132"/>
      <c r="EN15" s="1132"/>
      <c r="EO15" s="1132"/>
      <c r="EP15" s="1132"/>
      <c r="EQ15" s="1132"/>
      <c r="ER15" s="1132"/>
      <c r="ES15" s="1132"/>
      <c r="ET15" s="1132"/>
      <c r="EU15" s="1132"/>
      <c r="EV15" s="1132"/>
      <c r="EW15" s="1132"/>
      <c r="EX15" s="1132"/>
      <c r="EY15" s="1132"/>
      <c r="EZ15" s="1132"/>
      <c r="FA15" s="1132"/>
      <c r="FB15" s="1132"/>
      <c r="FC15" s="1132"/>
      <c r="FD15" s="1132"/>
      <c r="FE15" s="1132"/>
    </row>
    <row r="16" spans="1:161" s="16" customFormat="1" ht="15">
      <c r="A16" s="806" t="s">
        <v>1336</v>
      </c>
      <c r="B16" s="807"/>
      <c r="C16" s="807"/>
      <c r="D16" s="807"/>
      <c r="E16" s="807"/>
      <c r="F16" s="807"/>
      <c r="G16" s="807"/>
      <c r="H16" s="807"/>
      <c r="I16" s="807"/>
      <c r="J16" s="807"/>
      <c r="K16" s="807"/>
      <c r="L16" s="807"/>
      <c r="M16" s="807"/>
      <c r="N16" s="807"/>
      <c r="O16" s="807"/>
      <c r="P16" s="807"/>
      <c r="Q16" s="807"/>
      <c r="R16" s="807"/>
      <c r="S16" s="807"/>
      <c r="T16" s="807"/>
      <c r="U16" s="807"/>
      <c r="V16" s="807"/>
      <c r="W16" s="807"/>
      <c r="X16" s="807"/>
      <c r="Y16" s="807"/>
      <c r="Z16" s="807"/>
      <c r="AA16" s="807"/>
      <c r="AB16" s="807"/>
      <c r="AC16" s="807"/>
      <c r="AD16" s="807"/>
      <c r="AE16" s="807"/>
      <c r="AF16" s="807"/>
      <c r="AG16" s="807"/>
      <c r="AH16" s="807"/>
      <c r="AI16" s="807"/>
      <c r="AJ16" s="807"/>
      <c r="AK16" s="807"/>
      <c r="AL16" s="807"/>
      <c r="AM16" s="807"/>
      <c r="AN16" s="807"/>
      <c r="AO16" s="807"/>
      <c r="AP16" s="807"/>
      <c r="AQ16" s="807"/>
      <c r="AR16" s="807"/>
      <c r="AS16" s="807"/>
      <c r="AT16" s="807"/>
      <c r="AU16" s="807"/>
      <c r="AV16" s="807"/>
      <c r="AW16" s="807"/>
      <c r="AX16" s="807"/>
      <c r="AY16" s="807"/>
      <c r="AZ16" s="807"/>
      <c r="BA16" s="807"/>
      <c r="BB16" s="807"/>
      <c r="BC16" s="807"/>
      <c r="BD16" s="807"/>
      <c r="BE16" s="807"/>
      <c r="BF16" s="807"/>
      <c r="BG16" s="807"/>
      <c r="BH16" s="807"/>
      <c r="BI16" s="807"/>
      <c r="BJ16" s="807"/>
      <c r="BK16" s="807"/>
      <c r="BL16" s="807"/>
      <c r="BM16" s="807"/>
      <c r="BN16" s="807"/>
      <c r="BO16" s="807"/>
      <c r="BP16" s="807"/>
      <c r="BQ16" s="807"/>
      <c r="BR16" s="807"/>
      <c r="BS16" s="807"/>
      <c r="BT16" s="807"/>
      <c r="BU16" s="807"/>
      <c r="BV16" s="807"/>
      <c r="BW16" s="807"/>
      <c r="BX16" s="807"/>
      <c r="BY16" s="807"/>
      <c r="BZ16" s="807"/>
      <c r="CA16" s="807"/>
      <c r="CB16" s="807"/>
      <c r="CC16" s="807"/>
      <c r="CD16" s="807"/>
      <c r="CE16" s="807"/>
      <c r="CF16" s="807"/>
      <c r="CG16" s="807"/>
      <c r="CH16" s="807"/>
      <c r="CI16" s="807"/>
      <c r="CJ16" s="807"/>
      <c r="CK16" s="807"/>
      <c r="CL16" s="807"/>
      <c r="CM16" s="807"/>
      <c r="CN16" s="807"/>
      <c r="CO16" s="807"/>
      <c r="CP16" s="807"/>
      <c r="CQ16" s="807"/>
      <c r="CR16" s="807"/>
      <c r="CS16" s="807"/>
      <c r="CT16" s="807"/>
      <c r="CU16" s="807"/>
      <c r="CV16" s="807"/>
      <c r="CW16" s="807"/>
      <c r="CX16" s="807"/>
      <c r="CY16" s="807"/>
      <c r="CZ16" s="807"/>
      <c r="DA16" s="807"/>
      <c r="DB16" s="807"/>
      <c r="DC16" s="807"/>
      <c r="DD16" s="807"/>
      <c r="DE16" s="807"/>
      <c r="DF16" s="807"/>
      <c r="DG16" s="807"/>
      <c r="DH16" s="807"/>
      <c r="DI16" s="807"/>
      <c r="DJ16" s="807"/>
      <c r="DK16" s="807"/>
      <c r="DL16" s="807"/>
      <c r="DM16" s="807"/>
      <c r="DN16" s="807"/>
      <c r="DO16" s="807"/>
      <c r="DP16" s="807"/>
      <c r="DQ16" s="807"/>
      <c r="DR16" s="807"/>
      <c r="DS16" s="807"/>
      <c r="DT16" s="807"/>
      <c r="DU16" s="807"/>
      <c r="DV16" s="807"/>
      <c r="DW16" s="807"/>
      <c r="DX16" s="807"/>
      <c r="DY16" s="807"/>
      <c r="DZ16" s="807"/>
      <c r="EA16" s="807"/>
      <c r="EB16" s="807"/>
      <c r="EC16" s="807"/>
      <c r="ED16" s="807"/>
      <c r="EE16" s="807"/>
      <c r="EF16" s="807"/>
      <c r="EG16" s="807"/>
      <c r="EH16" s="807"/>
      <c r="EI16" s="807"/>
      <c r="EJ16" s="807"/>
      <c r="EK16" s="807"/>
      <c r="EL16" s="807"/>
      <c r="EM16" s="807"/>
      <c r="EN16" s="807"/>
      <c r="EO16" s="807"/>
      <c r="EP16" s="807"/>
      <c r="EQ16" s="807"/>
      <c r="ER16" s="807"/>
      <c r="ES16" s="807"/>
      <c r="ET16" s="807"/>
      <c r="EU16" s="807"/>
      <c r="EV16" s="807"/>
      <c r="EW16" s="807"/>
      <c r="EX16" s="807"/>
      <c r="EY16" s="807"/>
      <c r="EZ16" s="807"/>
      <c r="FA16" s="807"/>
      <c r="FB16" s="807"/>
      <c r="FC16" s="807"/>
      <c r="FD16" s="807"/>
      <c r="FE16" s="808"/>
    </row>
    <row r="17" spans="1:161" s="16" customFormat="1" ht="15">
      <c r="A17" s="747" t="s">
        <v>3</v>
      </c>
      <c r="B17" s="747"/>
      <c r="C17" s="747"/>
      <c r="D17" s="747"/>
      <c r="E17" s="747"/>
      <c r="F17" s="747"/>
      <c r="G17" s="22"/>
      <c r="H17" s="750" t="s">
        <v>43</v>
      </c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50"/>
      <c r="AM17" s="750"/>
      <c r="AN17" s="750"/>
      <c r="AO17" s="750"/>
      <c r="AP17" s="750"/>
      <c r="AQ17" s="750"/>
      <c r="AR17" s="750"/>
      <c r="AS17" s="750"/>
      <c r="AT17" s="750"/>
      <c r="AU17" s="1132"/>
      <c r="AV17" s="1132"/>
      <c r="AW17" s="1132"/>
      <c r="AX17" s="1132"/>
      <c r="AY17" s="1132"/>
      <c r="AZ17" s="1132"/>
      <c r="BA17" s="1132"/>
      <c r="BB17" s="1132"/>
      <c r="BC17" s="1132"/>
      <c r="BD17" s="1132"/>
      <c r="BE17" s="1132"/>
      <c r="BF17" s="1132"/>
      <c r="BG17" s="1132"/>
      <c r="BH17" s="1132"/>
      <c r="BI17" s="1132"/>
      <c r="BJ17" s="1132"/>
      <c r="BK17" s="1132"/>
      <c r="BL17" s="1132"/>
      <c r="BM17" s="1132"/>
      <c r="BN17" s="1132"/>
      <c r="BO17" s="1132"/>
      <c r="BP17" s="1132"/>
      <c r="BQ17" s="1132"/>
      <c r="BR17" s="1132"/>
      <c r="BS17" s="1132"/>
      <c r="BT17" s="1132"/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</row>
    <row r="18" spans="1:161" s="16" customFormat="1" ht="15">
      <c r="A18" s="747"/>
      <c r="B18" s="747"/>
      <c r="C18" s="747"/>
      <c r="D18" s="747"/>
      <c r="E18" s="747"/>
      <c r="F18" s="747"/>
      <c r="G18" s="22"/>
      <c r="H18" s="1014" t="s">
        <v>545</v>
      </c>
      <c r="I18" s="1014"/>
      <c r="J18" s="1014"/>
      <c r="K18" s="1014"/>
      <c r="L18" s="1014"/>
      <c r="M18" s="1014"/>
      <c r="N18" s="1014"/>
      <c r="O18" s="1014"/>
      <c r="P18" s="1014"/>
      <c r="Q18" s="1014"/>
      <c r="R18" s="1014"/>
      <c r="S18" s="1014"/>
      <c r="T18" s="1014"/>
      <c r="U18" s="1014"/>
      <c r="V18" s="1014"/>
      <c r="W18" s="1014"/>
      <c r="X18" s="1014"/>
      <c r="Y18" s="1014"/>
      <c r="Z18" s="1014"/>
      <c r="AA18" s="1014"/>
      <c r="AB18" s="1014"/>
      <c r="AC18" s="1014"/>
      <c r="AD18" s="1014"/>
      <c r="AE18" s="1014"/>
      <c r="AF18" s="1014"/>
      <c r="AG18" s="1014"/>
      <c r="AH18" s="1014"/>
      <c r="AI18" s="1014"/>
      <c r="AJ18" s="1014"/>
      <c r="AK18" s="1014"/>
      <c r="AL18" s="1014"/>
      <c r="AM18" s="1014"/>
      <c r="AN18" s="1014"/>
      <c r="AO18" s="1014"/>
      <c r="AP18" s="1014"/>
      <c r="AQ18" s="1014"/>
      <c r="AR18" s="1014"/>
      <c r="AS18" s="1014"/>
      <c r="AT18" s="1014"/>
      <c r="AU18" s="754">
        <v>98978.081762836024</v>
      </c>
      <c r="AV18" s="754"/>
      <c r="AW18" s="754"/>
      <c r="AX18" s="754"/>
      <c r="AY18" s="754"/>
      <c r="AZ18" s="754"/>
      <c r="BA18" s="754"/>
      <c r="BB18" s="754"/>
      <c r="BC18" s="754"/>
      <c r="BD18" s="754"/>
      <c r="BE18" s="754"/>
      <c r="BF18" s="754"/>
      <c r="BG18" s="754"/>
      <c r="BH18" s="754">
        <v>38588.863929120882</v>
      </c>
      <c r="BI18" s="754"/>
      <c r="BJ18" s="754"/>
      <c r="BK18" s="754"/>
      <c r="BL18" s="754"/>
      <c r="BM18" s="754"/>
      <c r="BN18" s="754"/>
      <c r="BO18" s="754"/>
      <c r="BP18" s="754"/>
      <c r="BQ18" s="754"/>
      <c r="BR18" s="754"/>
      <c r="BS18" s="754"/>
      <c r="BT18" s="754"/>
      <c r="BU18" s="1132"/>
      <c r="BV18" s="1132"/>
      <c r="BW18" s="1132"/>
      <c r="BX18" s="1132"/>
      <c r="BY18" s="1132"/>
      <c r="BZ18" s="1132"/>
      <c r="CA18" s="1132"/>
      <c r="CB18" s="1132"/>
      <c r="CC18" s="1132"/>
      <c r="CD18" s="1132"/>
      <c r="CE18" s="1132"/>
      <c r="CF18" s="1132"/>
      <c r="CG18" s="1132"/>
      <c r="CH18" s="1132"/>
      <c r="CI18" s="1132"/>
      <c r="CJ18" s="1132"/>
      <c r="CK18" s="1132"/>
      <c r="CL18" s="1132"/>
      <c r="CM18" s="1132"/>
      <c r="CN18" s="1132"/>
      <c r="CO18" s="1132"/>
      <c r="CP18" s="1132"/>
      <c r="CQ18" s="1132"/>
      <c r="CR18" s="1132"/>
      <c r="CS18" s="1132"/>
      <c r="CT18" s="1132"/>
      <c r="CU18" s="1132"/>
      <c r="CV18" s="1132"/>
      <c r="CW18" s="1132"/>
      <c r="CX18" s="1132"/>
      <c r="CY18" s="1132"/>
      <c r="CZ18" s="1132"/>
      <c r="DA18" s="1132"/>
      <c r="DB18" s="1132"/>
      <c r="DC18" s="1132"/>
      <c r="DD18" s="1132"/>
      <c r="DE18" s="1132"/>
      <c r="DF18" s="1132"/>
      <c r="DG18" s="1132"/>
      <c r="DH18" s="1132"/>
      <c r="DI18" s="1132"/>
      <c r="DJ18" s="1132"/>
      <c r="DK18" s="1132"/>
      <c r="DL18" s="1132"/>
      <c r="DM18" s="1132"/>
      <c r="DN18" s="1132"/>
      <c r="DO18" s="1132"/>
      <c r="DP18" s="1132"/>
      <c r="DQ18" s="1132"/>
      <c r="DR18" s="1132"/>
      <c r="DS18" s="1132"/>
      <c r="DT18" s="754">
        <v>2564.9389923641352</v>
      </c>
      <c r="DU18" s="754"/>
      <c r="DV18" s="754"/>
      <c r="DW18" s="754"/>
      <c r="DX18" s="754"/>
      <c r="DY18" s="754"/>
      <c r="DZ18" s="754"/>
      <c r="EA18" s="754"/>
      <c r="EB18" s="754"/>
      <c r="EC18" s="754"/>
      <c r="ED18" s="754"/>
      <c r="EE18" s="754"/>
      <c r="EF18" s="1132"/>
      <c r="EG18" s="1132"/>
      <c r="EH18" s="1132"/>
      <c r="EI18" s="1132"/>
      <c r="EJ18" s="1132"/>
      <c r="EK18" s="1132"/>
      <c r="EL18" s="1132"/>
      <c r="EM18" s="1132"/>
      <c r="EN18" s="1132"/>
      <c r="EO18" s="1132"/>
      <c r="EP18" s="1132"/>
      <c r="EQ18" s="1132"/>
      <c r="ER18" s="1132"/>
      <c r="ES18" s="1132"/>
      <c r="ET18" s="1132"/>
      <c r="EU18" s="1132"/>
      <c r="EV18" s="1132"/>
      <c r="EW18" s="1132"/>
      <c r="EX18" s="1132"/>
      <c r="EY18" s="1132"/>
      <c r="EZ18" s="1132"/>
      <c r="FA18" s="1132"/>
      <c r="FB18" s="1132"/>
      <c r="FC18" s="1132"/>
      <c r="FD18" s="1132"/>
      <c r="FE18" s="1132"/>
    </row>
    <row r="19" spans="1:161" s="16" customFormat="1" ht="18" customHeight="1">
      <c r="A19" s="747"/>
      <c r="B19" s="747"/>
      <c r="C19" s="747"/>
      <c r="D19" s="747"/>
      <c r="E19" s="747"/>
      <c r="F19" s="747"/>
      <c r="G19" s="22"/>
      <c r="H19" s="1014" t="s">
        <v>546</v>
      </c>
      <c r="I19" s="1014"/>
      <c r="J19" s="1014"/>
      <c r="K19" s="1014"/>
      <c r="L19" s="1014"/>
      <c r="M19" s="1014"/>
      <c r="N19" s="1014"/>
      <c r="O19" s="1014"/>
      <c r="P19" s="1014"/>
      <c r="Q19" s="1014"/>
      <c r="R19" s="1014"/>
      <c r="S19" s="1014"/>
      <c r="T19" s="1014"/>
      <c r="U19" s="1014"/>
      <c r="V19" s="1014"/>
      <c r="W19" s="1014"/>
      <c r="X19" s="1014"/>
      <c r="Y19" s="1014"/>
      <c r="Z19" s="1014"/>
      <c r="AA19" s="1014"/>
      <c r="AB19" s="1014"/>
      <c r="AC19" s="1014"/>
      <c r="AD19" s="1014"/>
      <c r="AE19" s="1014"/>
      <c r="AF19" s="1014"/>
      <c r="AG19" s="1014"/>
      <c r="AH19" s="1014"/>
      <c r="AI19" s="1014"/>
      <c r="AJ19" s="1014"/>
      <c r="AK19" s="1014"/>
      <c r="AL19" s="1014"/>
      <c r="AM19" s="1014"/>
      <c r="AN19" s="1014"/>
      <c r="AO19" s="1014"/>
      <c r="AP19" s="1014"/>
      <c r="AQ19" s="1014"/>
      <c r="AR19" s="1014"/>
      <c r="AS19" s="1014"/>
      <c r="AT19" s="1014"/>
      <c r="AU19" s="1132"/>
      <c r="AV19" s="1132"/>
      <c r="AW19" s="1132"/>
      <c r="AX19" s="1132"/>
      <c r="AY19" s="1132"/>
      <c r="AZ19" s="1132"/>
      <c r="BA19" s="1132"/>
      <c r="BB19" s="1132"/>
      <c r="BC19" s="1132"/>
      <c r="BD19" s="1132"/>
      <c r="BE19" s="1132"/>
      <c r="BF19" s="1132"/>
      <c r="BG19" s="1132"/>
      <c r="BH19" s="1133"/>
      <c r="BI19" s="1132"/>
      <c r="BJ19" s="1132"/>
      <c r="BK19" s="1132"/>
      <c r="BL19" s="1132"/>
      <c r="BM19" s="1132"/>
      <c r="BN19" s="1132"/>
      <c r="BO19" s="1132"/>
      <c r="BP19" s="1132"/>
      <c r="BQ19" s="1132"/>
      <c r="BR19" s="1132"/>
      <c r="BS19" s="1132"/>
      <c r="BT19" s="1132"/>
      <c r="BU19" s="1132"/>
      <c r="BV19" s="1132"/>
      <c r="BW19" s="1132"/>
      <c r="BX19" s="1132"/>
      <c r="BY19" s="1132"/>
      <c r="BZ19" s="1132"/>
      <c r="CA19" s="1132"/>
      <c r="CB19" s="1132"/>
      <c r="CC19" s="1132"/>
      <c r="CD19" s="1132"/>
      <c r="CE19" s="1132"/>
      <c r="CF19" s="1132"/>
      <c r="CG19" s="1132"/>
      <c r="CH19" s="1132"/>
      <c r="CI19" s="1132"/>
      <c r="CJ19" s="1132"/>
      <c r="CK19" s="1132"/>
      <c r="CL19" s="1132"/>
      <c r="CM19" s="1132"/>
      <c r="CN19" s="1132"/>
      <c r="CO19" s="1132"/>
      <c r="CP19" s="1132"/>
      <c r="CQ19" s="1132"/>
      <c r="CR19" s="1132"/>
      <c r="CS19" s="1132"/>
      <c r="CT19" s="1132"/>
      <c r="CU19" s="1132"/>
      <c r="CV19" s="1132"/>
      <c r="CW19" s="1132"/>
      <c r="CX19" s="1132"/>
      <c r="CY19" s="1132"/>
      <c r="CZ19" s="1132"/>
      <c r="DA19" s="1132"/>
      <c r="DB19" s="1132"/>
      <c r="DC19" s="1132"/>
      <c r="DD19" s="1132"/>
      <c r="DE19" s="1132"/>
      <c r="DF19" s="1132"/>
      <c r="DG19" s="1132"/>
      <c r="DH19" s="1132"/>
      <c r="DI19" s="1132"/>
      <c r="DJ19" s="1132"/>
      <c r="DK19" s="1132"/>
      <c r="DL19" s="1132"/>
      <c r="DM19" s="1132"/>
      <c r="DN19" s="1132"/>
      <c r="DO19" s="1132"/>
      <c r="DP19" s="1132"/>
      <c r="DQ19" s="1132"/>
      <c r="DR19" s="1132"/>
      <c r="DS19" s="1132"/>
      <c r="DT19" s="1132"/>
      <c r="DU19" s="1132"/>
      <c r="DV19" s="1132"/>
      <c r="DW19" s="1132"/>
      <c r="DX19" s="1132"/>
      <c r="DY19" s="1132"/>
      <c r="DZ19" s="1132"/>
      <c r="EA19" s="1132"/>
      <c r="EB19" s="1132"/>
      <c r="EC19" s="1132"/>
      <c r="ED19" s="1132"/>
      <c r="EE19" s="1132"/>
      <c r="EF19" s="1132"/>
      <c r="EG19" s="1132"/>
      <c r="EH19" s="1132"/>
      <c r="EI19" s="1132"/>
      <c r="EJ19" s="1132"/>
      <c r="EK19" s="1132"/>
      <c r="EL19" s="1132"/>
      <c r="EM19" s="1132"/>
      <c r="EN19" s="1132"/>
      <c r="EO19" s="1132"/>
      <c r="EP19" s="1132"/>
      <c r="EQ19" s="1132"/>
      <c r="ER19" s="1132"/>
      <c r="ES19" s="1132"/>
      <c r="ET19" s="1132"/>
      <c r="EU19" s="1132"/>
      <c r="EV19" s="1132"/>
      <c r="EW19" s="1132"/>
      <c r="EX19" s="1132"/>
      <c r="EY19" s="1132"/>
      <c r="EZ19" s="1132"/>
      <c r="FA19" s="1132"/>
      <c r="FB19" s="1132"/>
      <c r="FC19" s="1132"/>
      <c r="FD19" s="1132"/>
      <c r="FE19" s="1132"/>
    </row>
    <row r="20" spans="1:161" s="16" customFormat="1" ht="18" customHeight="1">
      <c r="A20" s="747"/>
      <c r="B20" s="747"/>
      <c r="C20" s="747"/>
      <c r="D20" s="747"/>
      <c r="E20" s="747"/>
      <c r="F20" s="747"/>
      <c r="G20" s="22"/>
      <c r="H20" s="1014" t="s">
        <v>547</v>
      </c>
      <c r="I20" s="1014"/>
      <c r="J20" s="1014"/>
      <c r="K20" s="1014"/>
      <c r="L20" s="1014"/>
      <c r="M20" s="1014"/>
      <c r="N20" s="1014"/>
      <c r="O20" s="1014"/>
      <c r="P20" s="1014"/>
      <c r="Q20" s="1014"/>
      <c r="R20" s="1014"/>
      <c r="S20" s="1014"/>
      <c r="T20" s="1014"/>
      <c r="U20" s="1014"/>
      <c r="V20" s="1014"/>
      <c r="W20" s="1014"/>
      <c r="X20" s="1014"/>
      <c r="Y20" s="1014"/>
      <c r="Z20" s="1014"/>
      <c r="AA20" s="1014"/>
      <c r="AB20" s="1014"/>
      <c r="AC20" s="1014"/>
      <c r="AD20" s="1014"/>
      <c r="AE20" s="1014"/>
      <c r="AF20" s="1014"/>
      <c r="AG20" s="1014"/>
      <c r="AH20" s="1014"/>
      <c r="AI20" s="1014"/>
      <c r="AJ20" s="1014"/>
      <c r="AK20" s="1014"/>
      <c r="AL20" s="1014"/>
      <c r="AM20" s="1014"/>
      <c r="AN20" s="1014"/>
      <c r="AO20" s="1014"/>
      <c r="AP20" s="1014"/>
      <c r="AQ20" s="1014"/>
      <c r="AR20" s="1014"/>
      <c r="AS20" s="1014"/>
      <c r="AT20" s="1014"/>
      <c r="AU20" s="1132"/>
      <c r="AV20" s="1132"/>
      <c r="AW20" s="1132"/>
      <c r="AX20" s="1132"/>
      <c r="AY20" s="1132"/>
      <c r="AZ20" s="1132"/>
      <c r="BA20" s="1132"/>
      <c r="BB20" s="1132"/>
      <c r="BC20" s="1132"/>
      <c r="BD20" s="1132"/>
      <c r="BE20" s="1132"/>
      <c r="BF20" s="1132"/>
      <c r="BG20" s="1132"/>
      <c r="BH20" s="1133"/>
      <c r="BI20" s="1132"/>
      <c r="BJ20" s="1132"/>
      <c r="BK20" s="1132"/>
      <c r="BL20" s="1132"/>
      <c r="BM20" s="1132"/>
      <c r="BN20" s="1132"/>
      <c r="BO20" s="1132"/>
      <c r="BP20" s="1132"/>
      <c r="BQ20" s="1132"/>
      <c r="BR20" s="1132"/>
      <c r="BS20" s="1132"/>
      <c r="BT20" s="1132"/>
      <c r="BU20" s="1132"/>
      <c r="BV20" s="1132"/>
      <c r="BW20" s="1132"/>
      <c r="BX20" s="1132"/>
      <c r="BY20" s="1132"/>
      <c r="BZ20" s="1132"/>
      <c r="CA20" s="1132"/>
      <c r="CB20" s="1132"/>
      <c r="CC20" s="1132"/>
      <c r="CD20" s="1132"/>
      <c r="CE20" s="1132"/>
      <c r="CF20" s="1132"/>
      <c r="CG20" s="1132"/>
      <c r="CH20" s="1132"/>
      <c r="CI20" s="1132"/>
      <c r="CJ20" s="1132"/>
      <c r="CK20" s="1132"/>
      <c r="CL20" s="1132"/>
      <c r="CM20" s="1132"/>
      <c r="CN20" s="1132"/>
      <c r="CO20" s="1132"/>
      <c r="CP20" s="1132"/>
      <c r="CQ20" s="1132"/>
      <c r="CR20" s="1132"/>
      <c r="CS20" s="1132"/>
      <c r="CT20" s="1132"/>
      <c r="CU20" s="1132"/>
      <c r="CV20" s="1132"/>
      <c r="CW20" s="1132"/>
      <c r="CX20" s="1132"/>
      <c r="CY20" s="1132"/>
      <c r="CZ20" s="1132"/>
      <c r="DA20" s="1132"/>
      <c r="DB20" s="1132"/>
      <c r="DC20" s="1132"/>
      <c r="DD20" s="1132"/>
      <c r="DE20" s="1132"/>
      <c r="DF20" s="1132"/>
      <c r="DG20" s="1132"/>
      <c r="DH20" s="1132"/>
      <c r="DI20" s="1132"/>
      <c r="DJ20" s="1132"/>
      <c r="DK20" s="1132"/>
      <c r="DL20" s="1132"/>
      <c r="DM20" s="1132"/>
      <c r="DN20" s="1132"/>
      <c r="DO20" s="1132"/>
      <c r="DP20" s="1132"/>
      <c r="DQ20" s="1132"/>
      <c r="DR20" s="1132"/>
      <c r="DS20" s="1132"/>
      <c r="DT20" s="1132"/>
      <c r="DU20" s="1132"/>
      <c r="DV20" s="1132"/>
      <c r="DW20" s="1132"/>
      <c r="DX20" s="1132"/>
      <c r="DY20" s="1132"/>
      <c r="DZ20" s="1132"/>
      <c r="EA20" s="1132"/>
      <c r="EB20" s="1132"/>
      <c r="EC20" s="1132"/>
      <c r="ED20" s="1132"/>
      <c r="EE20" s="1132"/>
      <c r="EF20" s="1132"/>
      <c r="EG20" s="1132"/>
      <c r="EH20" s="1132"/>
      <c r="EI20" s="1132"/>
      <c r="EJ20" s="1132"/>
      <c r="EK20" s="1132"/>
      <c r="EL20" s="1132"/>
      <c r="EM20" s="1132"/>
      <c r="EN20" s="1132"/>
      <c r="EO20" s="1132"/>
      <c r="EP20" s="1132"/>
      <c r="EQ20" s="1132"/>
      <c r="ER20" s="1132"/>
      <c r="ES20" s="1132"/>
      <c r="ET20" s="1132"/>
      <c r="EU20" s="1132"/>
      <c r="EV20" s="1132"/>
      <c r="EW20" s="1132"/>
      <c r="EX20" s="1132"/>
      <c r="EY20" s="1132"/>
      <c r="EZ20" s="1132"/>
      <c r="FA20" s="1132"/>
      <c r="FB20" s="1132"/>
      <c r="FC20" s="1132"/>
      <c r="FD20" s="1132"/>
      <c r="FE20" s="1132"/>
    </row>
    <row r="21" spans="1:161" s="16" customFormat="1" ht="18" customHeight="1">
      <c r="A21" s="747"/>
      <c r="B21" s="747"/>
      <c r="C21" s="747"/>
      <c r="D21" s="747"/>
      <c r="E21" s="747"/>
      <c r="F21" s="747"/>
      <c r="G21" s="22"/>
      <c r="H21" s="1014" t="s">
        <v>548</v>
      </c>
      <c r="I21" s="1014"/>
      <c r="J21" s="1014"/>
      <c r="K21" s="1014"/>
      <c r="L21" s="1014"/>
      <c r="M21" s="1014"/>
      <c r="N21" s="1014"/>
      <c r="O21" s="1014"/>
      <c r="P21" s="1014"/>
      <c r="Q21" s="1014"/>
      <c r="R21" s="1014"/>
      <c r="S21" s="1014"/>
      <c r="T21" s="1014"/>
      <c r="U21" s="1014"/>
      <c r="V21" s="1014"/>
      <c r="W21" s="1014"/>
      <c r="X21" s="1014"/>
      <c r="Y21" s="1014"/>
      <c r="Z21" s="1014"/>
      <c r="AA21" s="1014"/>
      <c r="AB21" s="1014"/>
      <c r="AC21" s="1014"/>
      <c r="AD21" s="1014"/>
      <c r="AE21" s="1014"/>
      <c r="AF21" s="1014"/>
      <c r="AG21" s="1014"/>
      <c r="AH21" s="1014"/>
      <c r="AI21" s="1014"/>
      <c r="AJ21" s="1014"/>
      <c r="AK21" s="1014"/>
      <c r="AL21" s="1014"/>
      <c r="AM21" s="1014"/>
      <c r="AN21" s="1014"/>
      <c r="AO21" s="1014"/>
      <c r="AP21" s="1014"/>
      <c r="AQ21" s="1014"/>
      <c r="AR21" s="1014"/>
      <c r="AS21" s="1014"/>
      <c r="AT21" s="1014"/>
      <c r="AU21" s="1132"/>
      <c r="AV21" s="1132"/>
      <c r="AW21" s="1132"/>
      <c r="AX21" s="1132"/>
      <c r="AY21" s="1132"/>
      <c r="AZ21" s="1132"/>
      <c r="BA21" s="1132"/>
      <c r="BB21" s="1132"/>
      <c r="BC21" s="1132"/>
      <c r="BD21" s="1132"/>
      <c r="BE21" s="1132"/>
      <c r="BF21" s="1132"/>
      <c r="BG21" s="1132"/>
      <c r="BH21" s="1133"/>
      <c r="BI21" s="1132"/>
      <c r="BJ21" s="1132"/>
      <c r="BK21" s="1132"/>
      <c r="BL21" s="1132"/>
      <c r="BM21" s="1132"/>
      <c r="BN21" s="1132"/>
      <c r="BO21" s="1132"/>
      <c r="BP21" s="1132"/>
      <c r="BQ21" s="1132"/>
      <c r="BR21" s="1132"/>
      <c r="BS21" s="1132"/>
      <c r="BT21" s="1132"/>
      <c r="BU21" s="1132"/>
      <c r="BV21" s="1132"/>
      <c r="BW21" s="1132"/>
      <c r="BX21" s="1132"/>
      <c r="BY21" s="1132"/>
      <c r="BZ21" s="1132"/>
      <c r="CA21" s="1132"/>
      <c r="CB21" s="1132"/>
      <c r="CC21" s="1132"/>
      <c r="CD21" s="1132"/>
      <c r="CE21" s="1132"/>
      <c r="CF21" s="1132"/>
      <c r="CG21" s="1132"/>
      <c r="CH21" s="1132"/>
      <c r="CI21" s="1132"/>
      <c r="CJ21" s="1132"/>
      <c r="CK21" s="1132"/>
      <c r="CL21" s="1132"/>
      <c r="CM21" s="1132"/>
      <c r="CN21" s="1132"/>
      <c r="CO21" s="1132"/>
      <c r="CP21" s="1132"/>
      <c r="CQ21" s="1132"/>
      <c r="CR21" s="1132"/>
      <c r="CS21" s="1132"/>
      <c r="CT21" s="1132"/>
      <c r="CU21" s="1132"/>
      <c r="CV21" s="1132"/>
      <c r="CW21" s="1132"/>
      <c r="CX21" s="1132"/>
      <c r="CY21" s="1132"/>
      <c r="CZ21" s="1132"/>
      <c r="DA21" s="1132"/>
      <c r="DB21" s="1132"/>
      <c r="DC21" s="1132"/>
      <c r="DD21" s="1132"/>
      <c r="DE21" s="1132"/>
      <c r="DF21" s="1132"/>
      <c r="DG21" s="1132"/>
      <c r="DH21" s="1132"/>
      <c r="DI21" s="1132"/>
      <c r="DJ21" s="1132"/>
      <c r="DK21" s="1132"/>
      <c r="DL21" s="1132"/>
      <c r="DM21" s="1132"/>
      <c r="DN21" s="1132"/>
      <c r="DO21" s="1132"/>
      <c r="DP21" s="1132"/>
      <c r="DQ21" s="1132"/>
      <c r="DR21" s="1132"/>
      <c r="DS21" s="1132"/>
      <c r="DT21" s="1132"/>
      <c r="DU21" s="1132"/>
      <c r="DV21" s="1132"/>
      <c r="DW21" s="1132"/>
      <c r="DX21" s="1132"/>
      <c r="DY21" s="1132"/>
      <c r="DZ21" s="1132"/>
      <c r="EA21" s="1132"/>
      <c r="EB21" s="1132"/>
      <c r="EC21" s="1132"/>
      <c r="ED21" s="1132"/>
      <c r="EE21" s="1132"/>
      <c r="EF21" s="1132"/>
      <c r="EG21" s="1132"/>
      <c r="EH21" s="1132"/>
      <c r="EI21" s="1132"/>
      <c r="EJ21" s="1132"/>
      <c r="EK21" s="1132"/>
      <c r="EL21" s="1132"/>
      <c r="EM21" s="1132"/>
      <c r="EN21" s="1132"/>
      <c r="EO21" s="1132"/>
      <c r="EP21" s="1132"/>
      <c r="EQ21" s="1132"/>
      <c r="ER21" s="1132"/>
      <c r="ES21" s="1132"/>
      <c r="ET21" s="1132"/>
      <c r="EU21" s="1132"/>
      <c r="EV21" s="1132"/>
      <c r="EW21" s="1132"/>
      <c r="EX21" s="1132"/>
      <c r="EY21" s="1132"/>
      <c r="EZ21" s="1132"/>
      <c r="FA21" s="1132"/>
      <c r="FB21" s="1132"/>
      <c r="FC21" s="1132"/>
      <c r="FD21" s="1132"/>
      <c r="FE21" s="1132"/>
    </row>
    <row r="22" spans="1:161" s="16" customFormat="1" ht="18" customHeight="1">
      <c r="A22" s="747"/>
      <c r="B22" s="747"/>
      <c r="C22" s="747"/>
      <c r="D22" s="747"/>
      <c r="E22" s="747"/>
      <c r="F22" s="747"/>
      <c r="G22" s="22"/>
      <c r="H22" s="1014" t="s">
        <v>549</v>
      </c>
      <c r="I22" s="1014"/>
      <c r="J22" s="1014"/>
      <c r="K22" s="1014"/>
      <c r="L22" s="1014"/>
      <c r="M22" s="1014"/>
      <c r="N22" s="1014"/>
      <c r="O22" s="1014"/>
      <c r="P22" s="1014"/>
      <c r="Q22" s="1014"/>
      <c r="R22" s="1014"/>
      <c r="S22" s="1014"/>
      <c r="T22" s="1014"/>
      <c r="U22" s="1014"/>
      <c r="V22" s="1014"/>
      <c r="W22" s="1014"/>
      <c r="X22" s="1014"/>
      <c r="Y22" s="1014"/>
      <c r="Z22" s="1014"/>
      <c r="AA22" s="1014"/>
      <c r="AB22" s="1014"/>
      <c r="AC22" s="1014"/>
      <c r="AD22" s="1014"/>
      <c r="AE22" s="1014"/>
      <c r="AF22" s="1014"/>
      <c r="AG22" s="1014"/>
      <c r="AH22" s="1014"/>
      <c r="AI22" s="1014"/>
      <c r="AJ22" s="1014"/>
      <c r="AK22" s="1014"/>
      <c r="AL22" s="1014"/>
      <c r="AM22" s="1014"/>
      <c r="AN22" s="1014"/>
      <c r="AO22" s="1014"/>
      <c r="AP22" s="1014"/>
      <c r="AQ22" s="1014"/>
      <c r="AR22" s="1014"/>
      <c r="AS22" s="1014"/>
      <c r="AT22" s="1014"/>
      <c r="AU22" s="1132"/>
      <c r="AV22" s="1132"/>
      <c r="AW22" s="1132"/>
      <c r="AX22" s="1132"/>
      <c r="AY22" s="1132"/>
      <c r="AZ22" s="1132"/>
      <c r="BA22" s="1132"/>
      <c r="BB22" s="1132"/>
      <c r="BC22" s="1132"/>
      <c r="BD22" s="1132"/>
      <c r="BE22" s="1132"/>
      <c r="BF22" s="1132"/>
      <c r="BG22" s="1132"/>
      <c r="BH22" s="1132"/>
      <c r="BI22" s="1132"/>
      <c r="BJ22" s="1132"/>
      <c r="BK22" s="1132"/>
      <c r="BL22" s="1132"/>
      <c r="BM22" s="1132"/>
      <c r="BN22" s="1132"/>
      <c r="BO22" s="1132"/>
      <c r="BP22" s="1132"/>
      <c r="BQ22" s="1132"/>
      <c r="BR22" s="1132"/>
      <c r="BS22" s="1132"/>
      <c r="BT22" s="1132"/>
      <c r="BU22" s="1132"/>
      <c r="BV22" s="1132"/>
      <c r="BW22" s="1132"/>
      <c r="BX22" s="1132"/>
      <c r="BY22" s="1132"/>
      <c r="BZ22" s="1132"/>
      <c r="CA22" s="1132"/>
      <c r="CB22" s="1132"/>
      <c r="CC22" s="1132"/>
      <c r="CD22" s="1132"/>
      <c r="CE22" s="1132"/>
      <c r="CF22" s="1132"/>
      <c r="CG22" s="1132"/>
      <c r="CH22" s="1132"/>
      <c r="CI22" s="1132"/>
      <c r="CJ22" s="1132"/>
      <c r="CK22" s="1132"/>
      <c r="CL22" s="1132"/>
      <c r="CM22" s="1132"/>
      <c r="CN22" s="1132"/>
      <c r="CO22" s="1132"/>
      <c r="CP22" s="1132"/>
      <c r="CQ22" s="1132"/>
      <c r="CR22" s="1132"/>
      <c r="CS22" s="1132"/>
      <c r="CT22" s="1132"/>
      <c r="CU22" s="1132"/>
      <c r="CV22" s="1132"/>
      <c r="CW22" s="1132"/>
      <c r="CX22" s="1132"/>
      <c r="CY22" s="1132"/>
      <c r="CZ22" s="1132"/>
      <c r="DA22" s="1132"/>
      <c r="DB22" s="1132"/>
      <c r="DC22" s="1132"/>
      <c r="DD22" s="1132"/>
      <c r="DE22" s="1132"/>
      <c r="DF22" s="1132"/>
      <c r="DG22" s="1132"/>
      <c r="DH22" s="1132"/>
      <c r="DI22" s="1132"/>
      <c r="DJ22" s="1132"/>
      <c r="DK22" s="1132"/>
      <c r="DL22" s="1132"/>
      <c r="DM22" s="1132"/>
      <c r="DN22" s="1132"/>
      <c r="DO22" s="1132"/>
      <c r="DP22" s="1132"/>
      <c r="DQ22" s="1132"/>
      <c r="DR22" s="1132"/>
      <c r="DS22" s="1132"/>
      <c r="DT22" s="1132"/>
      <c r="DU22" s="1132"/>
      <c r="DV22" s="1132"/>
      <c r="DW22" s="1132"/>
      <c r="DX22" s="1132"/>
      <c r="DY22" s="1132"/>
      <c r="DZ22" s="1132"/>
      <c r="EA22" s="1132"/>
      <c r="EB22" s="1132"/>
      <c r="EC22" s="1132"/>
      <c r="ED22" s="1132"/>
      <c r="EE22" s="1132"/>
      <c r="EF22" s="1132"/>
      <c r="EG22" s="1132"/>
      <c r="EH22" s="1132"/>
      <c r="EI22" s="1132"/>
      <c r="EJ22" s="1132"/>
      <c r="EK22" s="1132"/>
      <c r="EL22" s="1132"/>
      <c r="EM22" s="1132"/>
      <c r="EN22" s="1132"/>
      <c r="EO22" s="1132"/>
      <c r="EP22" s="1132"/>
      <c r="EQ22" s="1132"/>
      <c r="ER22" s="1132"/>
      <c r="ES22" s="1132"/>
      <c r="ET22" s="1132"/>
      <c r="EU22" s="1132"/>
      <c r="EV22" s="1132"/>
      <c r="EW22" s="1132"/>
      <c r="EX22" s="1132"/>
      <c r="EY22" s="1132"/>
      <c r="EZ22" s="1132"/>
      <c r="FA22" s="1132"/>
      <c r="FB22" s="1132"/>
      <c r="FC22" s="1132"/>
      <c r="FD22" s="1132"/>
      <c r="FE22" s="1132"/>
    </row>
    <row r="23" spans="1:161" s="16" customFormat="1" ht="15" customHeight="1">
      <c r="A23" s="747"/>
      <c r="B23" s="747"/>
      <c r="C23" s="747"/>
      <c r="D23" s="747"/>
      <c r="E23" s="747"/>
      <c r="F23" s="747"/>
      <c r="G23" s="22"/>
      <c r="H23" s="1014" t="s">
        <v>550</v>
      </c>
      <c r="I23" s="1014"/>
      <c r="J23" s="1014"/>
      <c r="K23" s="1014"/>
      <c r="L23" s="1014"/>
      <c r="M23" s="1014"/>
      <c r="N23" s="1014"/>
      <c r="O23" s="1014"/>
      <c r="P23" s="1014"/>
      <c r="Q23" s="1014"/>
      <c r="R23" s="1014"/>
      <c r="S23" s="1014"/>
      <c r="T23" s="1014"/>
      <c r="U23" s="1014"/>
      <c r="V23" s="1014"/>
      <c r="W23" s="1014"/>
      <c r="X23" s="1014"/>
      <c r="Y23" s="1014"/>
      <c r="Z23" s="1014"/>
      <c r="AA23" s="1014"/>
      <c r="AB23" s="1014"/>
      <c r="AC23" s="1014"/>
      <c r="AD23" s="1014"/>
      <c r="AE23" s="1014"/>
      <c r="AF23" s="1014"/>
      <c r="AG23" s="1014"/>
      <c r="AH23" s="1014"/>
      <c r="AI23" s="1014"/>
      <c r="AJ23" s="1014"/>
      <c r="AK23" s="1014"/>
      <c r="AL23" s="1014"/>
      <c r="AM23" s="1014"/>
      <c r="AN23" s="1014"/>
      <c r="AO23" s="1014"/>
      <c r="AP23" s="1014"/>
      <c r="AQ23" s="1014"/>
      <c r="AR23" s="1014"/>
      <c r="AS23" s="1014"/>
      <c r="AT23" s="1014"/>
      <c r="AU23" s="1132"/>
      <c r="AV23" s="1132"/>
      <c r="AW23" s="1132"/>
      <c r="AX23" s="1132"/>
      <c r="AY23" s="1132"/>
      <c r="AZ23" s="1132"/>
      <c r="BA23" s="1132"/>
      <c r="BB23" s="1132"/>
      <c r="BC23" s="1132"/>
      <c r="BD23" s="1132"/>
      <c r="BE23" s="1132"/>
      <c r="BF23" s="1132"/>
      <c r="BG23" s="1132"/>
      <c r="BH23" s="1133"/>
      <c r="BI23" s="1132"/>
      <c r="BJ23" s="1132"/>
      <c r="BK23" s="1132"/>
      <c r="BL23" s="1132"/>
      <c r="BM23" s="1132"/>
      <c r="BN23" s="1132"/>
      <c r="BO23" s="1132"/>
      <c r="BP23" s="1132"/>
      <c r="BQ23" s="1132"/>
      <c r="BR23" s="1132"/>
      <c r="BS23" s="1132"/>
      <c r="BT23" s="1132"/>
      <c r="BU23" s="1132"/>
      <c r="BV23" s="1132"/>
      <c r="BW23" s="1132"/>
      <c r="BX23" s="1132"/>
      <c r="BY23" s="1132"/>
      <c r="BZ23" s="1132"/>
      <c r="CA23" s="1132"/>
      <c r="CB23" s="1132"/>
      <c r="CC23" s="1132"/>
      <c r="CD23" s="1132"/>
      <c r="CE23" s="1132"/>
      <c r="CF23" s="1132"/>
      <c r="CG23" s="1132"/>
      <c r="CH23" s="1132"/>
      <c r="CI23" s="1132"/>
      <c r="CJ23" s="1132"/>
      <c r="CK23" s="1132"/>
      <c r="CL23" s="1132"/>
      <c r="CM23" s="1132"/>
      <c r="CN23" s="1132"/>
      <c r="CO23" s="1132"/>
      <c r="CP23" s="1132"/>
      <c r="CQ23" s="1132"/>
      <c r="CR23" s="1132"/>
      <c r="CS23" s="1132"/>
      <c r="CT23" s="1132"/>
      <c r="CU23" s="1132"/>
      <c r="CV23" s="1132"/>
      <c r="CW23" s="1132"/>
      <c r="CX23" s="1132"/>
      <c r="CY23" s="1132"/>
      <c r="CZ23" s="1132"/>
      <c r="DA23" s="1132"/>
      <c r="DB23" s="1132"/>
      <c r="DC23" s="1132"/>
      <c r="DD23" s="1132"/>
      <c r="DE23" s="1132"/>
      <c r="DF23" s="1132"/>
      <c r="DG23" s="1132"/>
      <c r="DH23" s="1132"/>
      <c r="DI23" s="1132"/>
      <c r="DJ23" s="1132"/>
      <c r="DK23" s="1132"/>
      <c r="DL23" s="1132"/>
      <c r="DM23" s="1132"/>
      <c r="DN23" s="1132"/>
      <c r="DO23" s="1132"/>
      <c r="DP23" s="1132"/>
      <c r="DQ23" s="1132"/>
      <c r="DR23" s="1132"/>
      <c r="DS23" s="1132"/>
      <c r="DT23" s="1132"/>
      <c r="DU23" s="1132"/>
      <c r="DV23" s="1132"/>
      <c r="DW23" s="1132"/>
      <c r="DX23" s="1132"/>
      <c r="DY23" s="1132"/>
      <c r="DZ23" s="1132"/>
      <c r="EA23" s="1132"/>
      <c r="EB23" s="1132"/>
      <c r="EC23" s="1132"/>
      <c r="ED23" s="1132"/>
      <c r="EE23" s="1132"/>
      <c r="EF23" s="1132"/>
      <c r="EG23" s="1132"/>
      <c r="EH23" s="1132"/>
      <c r="EI23" s="1132"/>
      <c r="EJ23" s="1132"/>
      <c r="EK23" s="1132"/>
      <c r="EL23" s="1132"/>
      <c r="EM23" s="1132"/>
      <c r="EN23" s="1132"/>
      <c r="EO23" s="1132"/>
      <c r="EP23" s="1132"/>
      <c r="EQ23" s="1132"/>
      <c r="ER23" s="1132"/>
      <c r="ES23" s="1132"/>
      <c r="ET23" s="1132"/>
      <c r="EU23" s="1132"/>
      <c r="EV23" s="1132"/>
      <c r="EW23" s="1132"/>
      <c r="EX23" s="1132"/>
      <c r="EY23" s="1132"/>
      <c r="EZ23" s="1132"/>
      <c r="FA23" s="1132"/>
      <c r="FB23" s="1132"/>
      <c r="FC23" s="1132"/>
      <c r="FD23" s="1132"/>
      <c r="FE23" s="1132"/>
    </row>
    <row r="24" spans="1:161" s="530" customFormat="1" ht="15" hidden="1">
      <c r="A24" s="806" t="s">
        <v>1336</v>
      </c>
      <c r="B24" s="807"/>
      <c r="C24" s="807"/>
      <c r="D24" s="807"/>
      <c r="E24" s="807"/>
      <c r="F24" s="807"/>
      <c r="G24" s="807"/>
      <c r="H24" s="807"/>
      <c r="I24" s="807"/>
      <c r="J24" s="807"/>
      <c r="K24" s="807"/>
      <c r="L24" s="807"/>
      <c r="M24" s="807"/>
      <c r="N24" s="807"/>
      <c r="O24" s="807"/>
      <c r="P24" s="807"/>
      <c r="Q24" s="807"/>
      <c r="R24" s="807"/>
      <c r="S24" s="807"/>
      <c r="T24" s="807"/>
      <c r="U24" s="807"/>
      <c r="V24" s="807"/>
      <c r="W24" s="807"/>
      <c r="X24" s="807"/>
      <c r="Y24" s="807"/>
      <c r="Z24" s="807"/>
      <c r="AA24" s="807"/>
      <c r="AB24" s="807"/>
      <c r="AC24" s="807"/>
      <c r="AD24" s="807"/>
      <c r="AE24" s="807"/>
      <c r="AF24" s="807"/>
      <c r="AG24" s="807"/>
      <c r="AH24" s="807"/>
      <c r="AI24" s="807"/>
      <c r="AJ24" s="807"/>
      <c r="AK24" s="807"/>
      <c r="AL24" s="807"/>
      <c r="AM24" s="807"/>
      <c r="AN24" s="807"/>
      <c r="AO24" s="807"/>
      <c r="AP24" s="807"/>
      <c r="AQ24" s="807"/>
      <c r="AR24" s="807"/>
      <c r="AS24" s="807"/>
      <c r="AT24" s="807"/>
      <c r="AU24" s="807"/>
      <c r="AV24" s="807"/>
      <c r="AW24" s="807"/>
      <c r="AX24" s="807"/>
      <c r="AY24" s="807"/>
      <c r="AZ24" s="807"/>
      <c r="BA24" s="807"/>
      <c r="BB24" s="807"/>
      <c r="BC24" s="807"/>
      <c r="BD24" s="807"/>
      <c r="BE24" s="807"/>
      <c r="BF24" s="807"/>
      <c r="BG24" s="807"/>
      <c r="BH24" s="807"/>
      <c r="BI24" s="807"/>
      <c r="BJ24" s="807"/>
      <c r="BK24" s="807"/>
      <c r="BL24" s="807"/>
      <c r="BM24" s="807"/>
      <c r="BN24" s="807"/>
      <c r="BO24" s="807"/>
      <c r="BP24" s="807"/>
      <c r="BQ24" s="807"/>
      <c r="BR24" s="807"/>
      <c r="BS24" s="807"/>
      <c r="BT24" s="807"/>
      <c r="BU24" s="807"/>
      <c r="BV24" s="807"/>
      <c r="BW24" s="807"/>
      <c r="BX24" s="807"/>
      <c r="BY24" s="807"/>
      <c r="BZ24" s="807"/>
      <c r="CA24" s="807"/>
      <c r="CB24" s="807"/>
      <c r="CC24" s="807"/>
      <c r="CD24" s="807"/>
      <c r="CE24" s="807"/>
      <c r="CF24" s="807"/>
      <c r="CG24" s="807"/>
      <c r="CH24" s="807"/>
      <c r="CI24" s="807"/>
      <c r="CJ24" s="807"/>
      <c r="CK24" s="807"/>
      <c r="CL24" s="807"/>
      <c r="CM24" s="807"/>
      <c r="CN24" s="807"/>
      <c r="CO24" s="807"/>
      <c r="CP24" s="807"/>
      <c r="CQ24" s="807"/>
      <c r="CR24" s="807"/>
      <c r="CS24" s="807"/>
      <c r="CT24" s="807"/>
      <c r="CU24" s="807"/>
      <c r="CV24" s="807"/>
      <c r="CW24" s="807"/>
      <c r="CX24" s="807"/>
      <c r="CY24" s="807"/>
      <c r="CZ24" s="807"/>
      <c r="DA24" s="807"/>
      <c r="DB24" s="807"/>
      <c r="DC24" s="807"/>
      <c r="DD24" s="807"/>
      <c r="DE24" s="807"/>
      <c r="DF24" s="807"/>
      <c r="DG24" s="807"/>
      <c r="DH24" s="807"/>
      <c r="DI24" s="807"/>
      <c r="DJ24" s="807"/>
      <c r="DK24" s="807"/>
      <c r="DL24" s="807"/>
      <c r="DM24" s="807"/>
      <c r="DN24" s="807"/>
      <c r="DO24" s="807"/>
      <c r="DP24" s="807"/>
      <c r="DQ24" s="807"/>
      <c r="DR24" s="807"/>
      <c r="DS24" s="807"/>
      <c r="DT24" s="807"/>
      <c r="DU24" s="807"/>
      <c r="DV24" s="807"/>
      <c r="DW24" s="807"/>
      <c r="DX24" s="807"/>
      <c r="DY24" s="807"/>
      <c r="DZ24" s="807"/>
      <c r="EA24" s="807"/>
      <c r="EB24" s="807"/>
      <c r="EC24" s="807"/>
      <c r="ED24" s="807"/>
      <c r="EE24" s="807"/>
      <c r="EF24" s="807"/>
      <c r="EG24" s="807"/>
      <c r="EH24" s="807"/>
      <c r="EI24" s="807"/>
      <c r="EJ24" s="807"/>
      <c r="EK24" s="807"/>
      <c r="EL24" s="807"/>
      <c r="EM24" s="807"/>
      <c r="EN24" s="807"/>
      <c r="EO24" s="807"/>
      <c r="EP24" s="807"/>
      <c r="EQ24" s="807"/>
      <c r="ER24" s="807"/>
      <c r="ES24" s="807"/>
      <c r="ET24" s="807"/>
      <c r="EU24" s="807"/>
      <c r="EV24" s="807"/>
      <c r="EW24" s="807"/>
      <c r="EX24" s="807"/>
      <c r="EY24" s="807"/>
      <c r="EZ24" s="807"/>
      <c r="FA24" s="807"/>
      <c r="FB24" s="807"/>
      <c r="FC24" s="807"/>
      <c r="FD24" s="807"/>
      <c r="FE24" s="808"/>
    </row>
    <row r="25" spans="1:161" s="530" customFormat="1" ht="15" hidden="1">
      <c r="A25" s="747" t="s">
        <v>3</v>
      </c>
      <c r="B25" s="747"/>
      <c r="C25" s="747"/>
      <c r="D25" s="747"/>
      <c r="E25" s="747"/>
      <c r="F25" s="747"/>
      <c r="G25" s="531"/>
      <c r="H25" s="750" t="s">
        <v>43</v>
      </c>
      <c r="I25" s="750"/>
      <c r="J25" s="750"/>
      <c r="K25" s="750"/>
      <c r="L25" s="750"/>
      <c r="M25" s="750"/>
      <c r="N25" s="750"/>
      <c r="O25" s="750"/>
      <c r="P25" s="750"/>
      <c r="Q25" s="750"/>
      <c r="R25" s="750"/>
      <c r="S25" s="750"/>
      <c r="T25" s="750"/>
      <c r="U25" s="750"/>
      <c r="V25" s="750"/>
      <c r="W25" s="750"/>
      <c r="X25" s="750"/>
      <c r="Y25" s="750"/>
      <c r="Z25" s="750"/>
      <c r="AA25" s="750"/>
      <c r="AB25" s="750"/>
      <c r="AC25" s="750"/>
      <c r="AD25" s="750"/>
      <c r="AE25" s="750"/>
      <c r="AF25" s="750"/>
      <c r="AG25" s="750"/>
      <c r="AH25" s="750"/>
      <c r="AI25" s="750"/>
      <c r="AJ25" s="750"/>
      <c r="AK25" s="750"/>
      <c r="AL25" s="750"/>
      <c r="AM25" s="750"/>
      <c r="AN25" s="750"/>
      <c r="AO25" s="750"/>
      <c r="AP25" s="750"/>
      <c r="AQ25" s="750"/>
      <c r="AR25" s="750"/>
      <c r="AS25" s="750"/>
      <c r="AT25" s="750"/>
      <c r="AU25" s="1132"/>
      <c r="AV25" s="1132"/>
      <c r="AW25" s="1132"/>
      <c r="AX25" s="1132"/>
      <c r="AY25" s="1132"/>
      <c r="AZ25" s="1132"/>
      <c r="BA25" s="1132"/>
      <c r="BB25" s="1132"/>
      <c r="BC25" s="1132"/>
      <c r="BD25" s="1132"/>
      <c r="BE25" s="1132"/>
      <c r="BF25" s="1132"/>
      <c r="BG25" s="1132"/>
      <c r="BH25" s="1132"/>
      <c r="BI25" s="1132"/>
      <c r="BJ25" s="1132"/>
      <c r="BK25" s="1132"/>
      <c r="BL25" s="1132"/>
      <c r="BM25" s="1132"/>
      <c r="BN25" s="1132"/>
      <c r="BO25" s="1132"/>
      <c r="BP25" s="1132"/>
      <c r="BQ25" s="1132"/>
      <c r="BR25" s="1132"/>
      <c r="BS25" s="1132"/>
      <c r="BT25" s="1132"/>
      <c r="BU25" s="1132"/>
      <c r="BV25" s="1132"/>
      <c r="BW25" s="1132"/>
      <c r="BX25" s="1132"/>
      <c r="BY25" s="1132"/>
      <c r="BZ25" s="1132"/>
      <c r="CA25" s="1132"/>
      <c r="CB25" s="1132"/>
      <c r="CC25" s="1132"/>
      <c r="CD25" s="1132"/>
      <c r="CE25" s="1132"/>
      <c r="CF25" s="1132"/>
      <c r="CG25" s="1132"/>
      <c r="CH25" s="1132"/>
      <c r="CI25" s="1132"/>
      <c r="CJ25" s="1132"/>
      <c r="CK25" s="1132"/>
      <c r="CL25" s="1132"/>
      <c r="CM25" s="1132"/>
      <c r="CN25" s="1132"/>
      <c r="CO25" s="1132"/>
      <c r="CP25" s="1132"/>
      <c r="CQ25" s="1132"/>
      <c r="CR25" s="1132"/>
      <c r="CS25" s="1132"/>
      <c r="CT25" s="1132"/>
      <c r="CU25" s="1132"/>
      <c r="CV25" s="1132"/>
      <c r="CW25" s="1132"/>
      <c r="CX25" s="1132"/>
      <c r="CY25" s="1132"/>
      <c r="CZ25" s="1132"/>
      <c r="DA25" s="1132"/>
      <c r="DB25" s="1132"/>
      <c r="DC25" s="1132"/>
      <c r="DD25" s="1132"/>
      <c r="DE25" s="1132"/>
      <c r="DF25" s="1132"/>
      <c r="DG25" s="1132"/>
      <c r="DH25" s="1132"/>
      <c r="DI25" s="1132"/>
      <c r="DJ25" s="1132"/>
      <c r="DK25" s="1132"/>
      <c r="DL25" s="1132"/>
      <c r="DM25" s="1132"/>
      <c r="DN25" s="1132"/>
      <c r="DO25" s="1132"/>
      <c r="DP25" s="1132"/>
      <c r="DQ25" s="1132"/>
      <c r="DR25" s="1132"/>
      <c r="DS25" s="1132"/>
      <c r="DT25" s="1132"/>
      <c r="DU25" s="1132"/>
      <c r="DV25" s="1132"/>
      <c r="DW25" s="1132"/>
      <c r="DX25" s="1132"/>
      <c r="DY25" s="1132"/>
      <c r="DZ25" s="1132"/>
      <c r="EA25" s="1132"/>
      <c r="EB25" s="1132"/>
      <c r="EC25" s="1132"/>
      <c r="ED25" s="1132"/>
      <c r="EE25" s="1132"/>
      <c r="EF25" s="1132"/>
      <c r="EG25" s="1132"/>
      <c r="EH25" s="1132"/>
      <c r="EI25" s="1132"/>
      <c r="EJ25" s="1132"/>
      <c r="EK25" s="1132"/>
      <c r="EL25" s="1132"/>
      <c r="EM25" s="1132"/>
      <c r="EN25" s="1132"/>
      <c r="EO25" s="1132"/>
      <c r="EP25" s="1132"/>
      <c r="EQ25" s="1132"/>
      <c r="ER25" s="1132"/>
      <c r="ES25" s="1132"/>
      <c r="ET25" s="1132"/>
      <c r="EU25" s="1132"/>
      <c r="EV25" s="1132"/>
      <c r="EW25" s="1132"/>
      <c r="EX25" s="1132"/>
      <c r="EY25" s="1132"/>
      <c r="EZ25" s="1132"/>
      <c r="FA25" s="1132"/>
      <c r="FB25" s="1132"/>
      <c r="FC25" s="1132"/>
      <c r="FD25" s="1132"/>
      <c r="FE25" s="1132"/>
    </row>
    <row r="26" spans="1:161" s="530" customFormat="1" ht="15" hidden="1">
      <c r="A26" s="747"/>
      <c r="B26" s="747"/>
      <c r="C26" s="747"/>
      <c r="D26" s="747"/>
      <c r="E26" s="747"/>
      <c r="F26" s="747"/>
      <c r="G26" s="531"/>
      <c r="H26" s="1014" t="s">
        <v>545</v>
      </c>
      <c r="I26" s="1014"/>
      <c r="J26" s="1014"/>
      <c r="K26" s="1014"/>
      <c r="L26" s="1014"/>
      <c r="M26" s="1014"/>
      <c r="N26" s="1014"/>
      <c r="O26" s="1014"/>
      <c r="P26" s="1014"/>
      <c r="Q26" s="1014"/>
      <c r="R26" s="1014"/>
      <c r="S26" s="1014"/>
      <c r="T26" s="1014"/>
      <c r="U26" s="1014"/>
      <c r="V26" s="1014"/>
      <c r="W26" s="1014"/>
      <c r="X26" s="1014"/>
      <c r="Y26" s="1014"/>
      <c r="Z26" s="1014"/>
      <c r="AA26" s="1014"/>
      <c r="AB26" s="1014"/>
      <c r="AC26" s="1014"/>
      <c r="AD26" s="1014"/>
      <c r="AE26" s="1014"/>
      <c r="AF26" s="1014"/>
      <c r="AG26" s="1014"/>
      <c r="AH26" s="1014"/>
      <c r="AI26" s="1014"/>
      <c r="AJ26" s="1014"/>
      <c r="AK26" s="1014"/>
      <c r="AL26" s="1014"/>
      <c r="AM26" s="1014"/>
      <c r="AN26" s="1014"/>
      <c r="AO26" s="1014"/>
      <c r="AP26" s="1014"/>
      <c r="AQ26" s="1014"/>
      <c r="AR26" s="1014"/>
      <c r="AS26" s="1014"/>
      <c r="AT26" s="1014"/>
      <c r="AU26" s="754" t="e">
        <v>#VALUE!</v>
      </c>
      <c r="AV26" s="754"/>
      <c r="AW26" s="754"/>
      <c r="AX26" s="754"/>
      <c r="AY26" s="754"/>
      <c r="AZ26" s="754"/>
      <c r="BA26" s="754"/>
      <c r="BB26" s="754"/>
      <c r="BC26" s="754"/>
      <c r="BD26" s="754"/>
      <c r="BE26" s="754"/>
      <c r="BF26" s="754"/>
      <c r="BG26" s="754"/>
      <c r="BH26" s="754">
        <v>38588.863929120882</v>
      </c>
      <c r="BI26" s="754"/>
      <c r="BJ26" s="754"/>
      <c r="BK26" s="754"/>
      <c r="BL26" s="754"/>
      <c r="BM26" s="754"/>
      <c r="BN26" s="754"/>
      <c r="BO26" s="754"/>
      <c r="BP26" s="754"/>
      <c r="BQ26" s="754"/>
      <c r="BR26" s="754"/>
      <c r="BS26" s="754"/>
      <c r="BT26" s="754"/>
      <c r="BU26" s="1132"/>
      <c r="BV26" s="1132"/>
      <c r="BW26" s="1132"/>
      <c r="BX26" s="1132"/>
      <c r="BY26" s="1132"/>
      <c r="BZ26" s="1132"/>
      <c r="CA26" s="1132"/>
      <c r="CB26" s="1132"/>
      <c r="CC26" s="1132"/>
      <c r="CD26" s="1132"/>
      <c r="CE26" s="1132"/>
      <c r="CF26" s="1132"/>
      <c r="CG26" s="1132"/>
      <c r="CH26" s="1132"/>
      <c r="CI26" s="1132"/>
      <c r="CJ26" s="1132"/>
      <c r="CK26" s="1132"/>
      <c r="CL26" s="1132"/>
      <c r="CM26" s="1132"/>
      <c r="CN26" s="1132"/>
      <c r="CO26" s="1132"/>
      <c r="CP26" s="1132"/>
      <c r="CQ26" s="1132"/>
      <c r="CR26" s="1132"/>
      <c r="CS26" s="1132"/>
      <c r="CT26" s="1132"/>
      <c r="CU26" s="1132"/>
      <c r="CV26" s="1132"/>
      <c r="CW26" s="1132"/>
      <c r="CX26" s="1132"/>
      <c r="CY26" s="1132"/>
      <c r="CZ26" s="1132"/>
      <c r="DA26" s="1132"/>
      <c r="DB26" s="1132"/>
      <c r="DC26" s="1132"/>
      <c r="DD26" s="1132"/>
      <c r="DE26" s="1132"/>
      <c r="DF26" s="1132"/>
      <c r="DG26" s="1132"/>
      <c r="DH26" s="1132"/>
      <c r="DI26" s="1132"/>
      <c r="DJ26" s="1132"/>
      <c r="DK26" s="1132"/>
      <c r="DL26" s="1132"/>
      <c r="DM26" s="1132"/>
      <c r="DN26" s="1132"/>
      <c r="DO26" s="1132"/>
      <c r="DP26" s="1132"/>
      <c r="DQ26" s="1132"/>
      <c r="DR26" s="1132"/>
      <c r="DS26" s="1132"/>
      <c r="DT26" s="754" t="e">
        <v>#VALUE!</v>
      </c>
      <c r="DU26" s="754"/>
      <c r="DV26" s="754"/>
      <c r="DW26" s="754"/>
      <c r="DX26" s="754"/>
      <c r="DY26" s="754"/>
      <c r="DZ26" s="754"/>
      <c r="EA26" s="754"/>
      <c r="EB26" s="754"/>
      <c r="EC26" s="754"/>
      <c r="ED26" s="754"/>
      <c r="EE26" s="754"/>
      <c r="EF26" s="1132"/>
      <c r="EG26" s="1132"/>
      <c r="EH26" s="1132"/>
      <c r="EI26" s="1132"/>
      <c r="EJ26" s="1132"/>
      <c r="EK26" s="1132"/>
      <c r="EL26" s="1132"/>
      <c r="EM26" s="1132"/>
      <c r="EN26" s="1132"/>
      <c r="EO26" s="1132"/>
      <c r="EP26" s="1132"/>
      <c r="EQ26" s="1132"/>
      <c r="ER26" s="1132"/>
      <c r="ES26" s="1132"/>
      <c r="ET26" s="1132"/>
      <c r="EU26" s="1132"/>
      <c r="EV26" s="1132"/>
      <c r="EW26" s="1132"/>
      <c r="EX26" s="1132"/>
      <c r="EY26" s="1132"/>
      <c r="EZ26" s="1132"/>
      <c r="FA26" s="1132"/>
      <c r="FB26" s="1132"/>
      <c r="FC26" s="1132"/>
      <c r="FD26" s="1132"/>
      <c r="FE26" s="1132"/>
    </row>
    <row r="27" spans="1:161" s="530" customFormat="1" ht="18" hidden="1" customHeight="1">
      <c r="A27" s="747"/>
      <c r="B27" s="747"/>
      <c r="C27" s="747"/>
      <c r="D27" s="747"/>
      <c r="E27" s="747"/>
      <c r="F27" s="747"/>
      <c r="G27" s="531"/>
      <c r="H27" s="1014" t="s">
        <v>546</v>
      </c>
      <c r="I27" s="1014"/>
      <c r="J27" s="1014"/>
      <c r="K27" s="1014"/>
      <c r="L27" s="1014"/>
      <c r="M27" s="1014"/>
      <c r="N27" s="1014"/>
      <c r="O27" s="1014"/>
      <c r="P27" s="1014"/>
      <c r="Q27" s="1014"/>
      <c r="R27" s="1014"/>
      <c r="S27" s="1014"/>
      <c r="T27" s="1014"/>
      <c r="U27" s="1014"/>
      <c r="V27" s="1014"/>
      <c r="W27" s="1014"/>
      <c r="X27" s="1014"/>
      <c r="Y27" s="1014"/>
      <c r="Z27" s="1014"/>
      <c r="AA27" s="1014"/>
      <c r="AB27" s="1014"/>
      <c r="AC27" s="1014"/>
      <c r="AD27" s="1014"/>
      <c r="AE27" s="1014"/>
      <c r="AF27" s="1014"/>
      <c r="AG27" s="1014"/>
      <c r="AH27" s="1014"/>
      <c r="AI27" s="1014"/>
      <c r="AJ27" s="1014"/>
      <c r="AK27" s="1014"/>
      <c r="AL27" s="1014"/>
      <c r="AM27" s="1014"/>
      <c r="AN27" s="1014"/>
      <c r="AO27" s="1014"/>
      <c r="AP27" s="1014"/>
      <c r="AQ27" s="1014"/>
      <c r="AR27" s="1014"/>
      <c r="AS27" s="1014"/>
      <c r="AT27" s="1014"/>
      <c r="AU27" s="1132"/>
      <c r="AV27" s="1132"/>
      <c r="AW27" s="1132"/>
      <c r="AX27" s="1132"/>
      <c r="AY27" s="1132"/>
      <c r="AZ27" s="1132"/>
      <c r="BA27" s="1132"/>
      <c r="BB27" s="1132"/>
      <c r="BC27" s="1132"/>
      <c r="BD27" s="1132"/>
      <c r="BE27" s="1132"/>
      <c r="BF27" s="1132"/>
      <c r="BG27" s="1132"/>
      <c r="BH27" s="1133"/>
      <c r="BI27" s="1132"/>
      <c r="BJ27" s="1132"/>
      <c r="BK27" s="1132"/>
      <c r="BL27" s="1132"/>
      <c r="BM27" s="1132"/>
      <c r="BN27" s="1132"/>
      <c r="BO27" s="1132"/>
      <c r="BP27" s="1132"/>
      <c r="BQ27" s="1132"/>
      <c r="BR27" s="1132"/>
      <c r="BS27" s="1132"/>
      <c r="BT27" s="1132"/>
      <c r="BU27" s="1132"/>
      <c r="BV27" s="1132"/>
      <c r="BW27" s="1132"/>
      <c r="BX27" s="1132"/>
      <c r="BY27" s="1132"/>
      <c r="BZ27" s="1132"/>
      <c r="CA27" s="1132"/>
      <c r="CB27" s="1132"/>
      <c r="CC27" s="1132"/>
      <c r="CD27" s="1132"/>
      <c r="CE27" s="1132"/>
      <c r="CF27" s="1132"/>
      <c r="CG27" s="1132"/>
      <c r="CH27" s="1132"/>
      <c r="CI27" s="1132"/>
      <c r="CJ27" s="1132"/>
      <c r="CK27" s="1132"/>
      <c r="CL27" s="1132"/>
      <c r="CM27" s="1132"/>
      <c r="CN27" s="1132"/>
      <c r="CO27" s="1132"/>
      <c r="CP27" s="1132"/>
      <c r="CQ27" s="1132"/>
      <c r="CR27" s="1132"/>
      <c r="CS27" s="1132"/>
      <c r="CT27" s="1132"/>
      <c r="CU27" s="1132"/>
      <c r="CV27" s="1132"/>
      <c r="CW27" s="1132"/>
      <c r="CX27" s="1132"/>
      <c r="CY27" s="1132"/>
      <c r="CZ27" s="1132"/>
      <c r="DA27" s="1132"/>
      <c r="DB27" s="1132"/>
      <c r="DC27" s="1132"/>
      <c r="DD27" s="1132"/>
      <c r="DE27" s="1132"/>
      <c r="DF27" s="1132"/>
      <c r="DG27" s="1132"/>
      <c r="DH27" s="1132"/>
      <c r="DI27" s="1132"/>
      <c r="DJ27" s="1132"/>
      <c r="DK27" s="1132"/>
      <c r="DL27" s="1132"/>
      <c r="DM27" s="1132"/>
      <c r="DN27" s="1132"/>
      <c r="DO27" s="1132"/>
      <c r="DP27" s="1132"/>
      <c r="DQ27" s="1132"/>
      <c r="DR27" s="1132"/>
      <c r="DS27" s="1132"/>
      <c r="DT27" s="1132"/>
      <c r="DU27" s="1132"/>
      <c r="DV27" s="1132"/>
      <c r="DW27" s="1132"/>
      <c r="DX27" s="1132"/>
      <c r="DY27" s="1132"/>
      <c r="DZ27" s="1132"/>
      <c r="EA27" s="1132"/>
      <c r="EB27" s="1132"/>
      <c r="EC27" s="1132"/>
      <c r="ED27" s="1132"/>
      <c r="EE27" s="1132"/>
      <c r="EF27" s="1132"/>
      <c r="EG27" s="1132"/>
      <c r="EH27" s="1132"/>
      <c r="EI27" s="1132"/>
      <c r="EJ27" s="1132"/>
      <c r="EK27" s="1132"/>
      <c r="EL27" s="1132"/>
      <c r="EM27" s="1132"/>
      <c r="EN27" s="1132"/>
      <c r="EO27" s="1132"/>
      <c r="EP27" s="1132"/>
      <c r="EQ27" s="1132"/>
      <c r="ER27" s="1132"/>
      <c r="ES27" s="1132"/>
      <c r="ET27" s="1132"/>
      <c r="EU27" s="1132"/>
      <c r="EV27" s="1132"/>
      <c r="EW27" s="1132"/>
      <c r="EX27" s="1132"/>
      <c r="EY27" s="1132"/>
      <c r="EZ27" s="1132"/>
      <c r="FA27" s="1132"/>
      <c r="FB27" s="1132"/>
      <c r="FC27" s="1132"/>
      <c r="FD27" s="1132"/>
      <c r="FE27" s="1132"/>
    </row>
    <row r="28" spans="1:161" s="530" customFormat="1" ht="18" hidden="1" customHeight="1">
      <c r="A28" s="747"/>
      <c r="B28" s="747"/>
      <c r="C28" s="747"/>
      <c r="D28" s="747"/>
      <c r="E28" s="747"/>
      <c r="F28" s="747"/>
      <c r="G28" s="531"/>
      <c r="H28" s="1014" t="s">
        <v>547</v>
      </c>
      <c r="I28" s="1014"/>
      <c r="J28" s="1014"/>
      <c r="K28" s="1014"/>
      <c r="L28" s="1014"/>
      <c r="M28" s="1014"/>
      <c r="N28" s="1014"/>
      <c r="O28" s="1014"/>
      <c r="P28" s="1014"/>
      <c r="Q28" s="1014"/>
      <c r="R28" s="1014"/>
      <c r="S28" s="1014"/>
      <c r="T28" s="1014"/>
      <c r="U28" s="1014"/>
      <c r="V28" s="1014"/>
      <c r="W28" s="1014"/>
      <c r="X28" s="1014"/>
      <c r="Y28" s="1014"/>
      <c r="Z28" s="1014"/>
      <c r="AA28" s="1014"/>
      <c r="AB28" s="1014"/>
      <c r="AC28" s="1014"/>
      <c r="AD28" s="1014"/>
      <c r="AE28" s="1014"/>
      <c r="AF28" s="1014"/>
      <c r="AG28" s="1014"/>
      <c r="AH28" s="1014"/>
      <c r="AI28" s="1014"/>
      <c r="AJ28" s="1014"/>
      <c r="AK28" s="1014"/>
      <c r="AL28" s="1014"/>
      <c r="AM28" s="1014"/>
      <c r="AN28" s="1014"/>
      <c r="AO28" s="1014"/>
      <c r="AP28" s="1014"/>
      <c r="AQ28" s="1014"/>
      <c r="AR28" s="1014"/>
      <c r="AS28" s="1014"/>
      <c r="AT28" s="1014"/>
      <c r="AU28" s="1132"/>
      <c r="AV28" s="1132"/>
      <c r="AW28" s="1132"/>
      <c r="AX28" s="1132"/>
      <c r="AY28" s="1132"/>
      <c r="AZ28" s="1132"/>
      <c r="BA28" s="1132"/>
      <c r="BB28" s="1132"/>
      <c r="BC28" s="1132"/>
      <c r="BD28" s="1132"/>
      <c r="BE28" s="1132"/>
      <c r="BF28" s="1132"/>
      <c r="BG28" s="1132"/>
      <c r="BH28" s="1133"/>
      <c r="BI28" s="1132"/>
      <c r="BJ28" s="1132"/>
      <c r="BK28" s="1132"/>
      <c r="BL28" s="1132"/>
      <c r="BM28" s="1132"/>
      <c r="BN28" s="1132"/>
      <c r="BO28" s="1132"/>
      <c r="BP28" s="1132"/>
      <c r="BQ28" s="1132"/>
      <c r="BR28" s="1132"/>
      <c r="BS28" s="1132"/>
      <c r="BT28" s="1132"/>
      <c r="BU28" s="1132"/>
      <c r="BV28" s="1132"/>
      <c r="BW28" s="1132"/>
      <c r="BX28" s="1132"/>
      <c r="BY28" s="1132"/>
      <c r="BZ28" s="1132"/>
      <c r="CA28" s="1132"/>
      <c r="CB28" s="1132"/>
      <c r="CC28" s="1132"/>
      <c r="CD28" s="1132"/>
      <c r="CE28" s="1132"/>
      <c r="CF28" s="1132"/>
      <c r="CG28" s="1132"/>
      <c r="CH28" s="1132"/>
      <c r="CI28" s="1132"/>
      <c r="CJ28" s="1132"/>
      <c r="CK28" s="1132"/>
      <c r="CL28" s="1132"/>
      <c r="CM28" s="1132"/>
      <c r="CN28" s="1132"/>
      <c r="CO28" s="1132"/>
      <c r="CP28" s="1132"/>
      <c r="CQ28" s="1132"/>
      <c r="CR28" s="1132"/>
      <c r="CS28" s="1132"/>
      <c r="CT28" s="1132"/>
      <c r="CU28" s="1132"/>
      <c r="CV28" s="1132"/>
      <c r="CW28" s="1132"/>
      <c r="CX28" s="1132"/>
      <c r="CY28" s="1132"/>
      <c r="CZ28" s="1132"/>
      <c r="DA28" s="1132"/>
      <c r="DB28" s="1132"/>
      <c r="DC28" s="1132"/>
      <c r="DD28" s="1132"/>
      <c r="DE28" s="1132"/>
      <c r="DF28" s="1132"/>
      <c r="DG28" s="1132"/>
      <c r="DH28" s="1132"/>
      <c r="DI28" s="1132"/>
      <c r="DJ28" s="1132"/>
      <c r="DK28" s="1132"/>
      <c r="DL28" s="1132"/>
      <c r="DM28" s="1132"/>
      <c r="DN28" s="1132"/>
      <c r="DO28" s="1132"/>
      <c r="DP28" s="1132"/>
      <c r="DQ28" s="1132"/>
      <c r="DR28" s="1132"/>
      <c r="DS28" s="1132"/>
      <c r="DT28" s="1132"/>
      <c r="DU28" s="1132"/>
      <c r="DV28" s="1132"/>
      <c r="DW28" s="1132"/>
      <c r="DX28" s="1132"/>
      <c r="DY28" s="1132"/>
      <c r="DZ28" s="1132"/>
      <c r="EA28" s="1132"/>
      <c r="EB28" s="1132"/>
      <c r="EC28" s="1132"/>
      <c r="ED28" s="1132"/>
      <c r="EE28" s="1132"/>
      <c r="EF28" s="1132"/>
      <c r="EG28" s="1132"/>
      <c r="EH28" s="1132"/>
      <c r="EI28" s="1132"/>
      <c r="EJ28" s="1132"/>
      <c r="EK28" s="1132"/>
      <c r="EL28" s="1132"/>
      <c r="EM28" s="1132"/>
      <c r="EN28" s="1132"/>
      <c r="EO28" s="1132"/>
      <c r="EP28" s="1132"/>
      <c r="EQ28" s="1132"/>
      <c r="ER28" s="1132"/>
      <c r="ES28" s="1132"/>
      <c r="ET28" s="1132"/>
      <c r="EU28" s="1132"/>
      <c r="EV28" s="1132"/>
      <c r="EW28" s="1132"/>
      <c r="EX28" s="1132"/>
      <c r="EY28" s="1132"/>
      <c r="EZ28" s="1132"/>
      <c r="FA28" s="1132"/>
      <c r="FB28" s="1132"/>
      <c r="FC28" s="1132"/>
      <c r="FD28" s="1132"/>
      <c r="FE28" s="1132"/>
    </row>
    <row r="29" spans="1:161" s="530" customFormat="1" ht="18" hidden="1" customHeight="1">
      <c r="A29" s="747"/>
      <c r="B29" s="747"/>
      <c r="C29" s="747"/>
      <c r="D29" s="747"/>
      <c r="E29" s="747"/>
      <c r="F29" s="747"/>
      <c r="G29" s="531"/>
      <c r="H29" s="1014" t="s">
        <v>548</v>
      </c>
      <c r="I29" s="1014"/>
      <c r="J29" s="1014"/>
      <c r="K29" s="1014"/>
      <c r="L29" s="1014"/>
      <c r="M29" s="1014"/>
      <c r="N29" s="1014"/>
      <c r="O29" s="1014"/>
      <c r="P29" s="1014"/>
      <c r="Q29" s="1014"/>
      <c r="R29" s="1014"/>
      <c r="S29" s="1014"/>
      <c r="T29" s="1014"/>
      <c r="U29" s="1014"/>
      <c r="V29" s="1014"/>
      <c r="W29" s="1014"/>
      <c r="X29" s="1014"/>
      <c r="Y29" s="1014"/>
      <c r="Z29" s="1014"/>
      <c r="AA29" s="1014"/>
      <c r="AB29" s="1014"/>
      <c r="AC29" s="1014"/>
      <c r="AD29" s="1014"/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  <c r="AQ29" s="1014"/>
      <c r="AR29" s="1014"/>
      <c r="AS29" s="1014"/>
      <c r="AT29" s="1014"/>
      <c r="AU29" s="1132"/>
      <c r="AV29" s="1132"/>
      <c r="AW29" s="1132"/>
      <c r="AX29" s="1132"/>
      <c r="AY29" s="1132"/>
      <c r="AZ29" s="1132"/>
      <c r="BA29" s="1132"/>
      <c r="BB29" s="1132"/>
      <c r="BC29" s="1132"/>
      <c r="BD29" s="1132"/>
      <c r="BE29" s="1132"/>
      <c r="BF29" s="1132"/>
      <c r="BG29" s="1132"/>
      <c r="BH29" s="1133"/>
      <c r="BI29" s="1132"/>
      <c r="BJ29" s="1132"/>
      <c r="BK29" s="1132"/>
      <c r="BL29" s="1132"/>
      <c r="BM29" s="1132"/>
      <c r="BN29" s="1132"/>
      <c r="BO29" s="1132"/>
      <c r="BP29" s="1132"/>
      <c r="BQ29" s="1132"/>
      <c r="BR29" s="1132"/>
      <c r="BS29" s="1132"/>
      <c r="BT29" s="1132"/>
      <c r="BU29" s="1132"/>
      <c r="BV29" s="1132"/>
      <c r="BW29" s="1132"/>
      <c r="BX29" s="1132"/>
      <c r="BY29" s="1132"/>
      <c r="BZ29" s="1132"/>
      <c r="CA29" s="1132"/>
      <c r="CB29" s="1132"/>
      <c r="CC29" s="1132"/>
      <c r="CD29" s="1132"/>
      <c r="CE29" s="1132"/>
      <c r="CF29" s="1132"/>
      <c r="CG29" s="1132"/>
      <c r="CH29" s="1132"/>
      <c r="CI29" s="1132"/>
      <c r="CJ29" s="1132"/>
      <c r="CK29" s="1132"/>
      <c r="CL29" s="1132"/>
      <c r="CM29" s="1132"/>
      <c r="CN29" s="1132"/>
      <c r="CO29" s="1132"/>
      <c r="CP29" s="1132"/>
      <c r="CQ29" s="1132"/>
      <c r="CR29" s="1132"/>
      <c r="CS29" s="1132"/>
      <c r="CT29" s="1132"/>
      <c r="CU29" s="1132"/>
      <c r="CV29" s="1132"/>
      <c r="CW29" s="1132"/>
      <c r="CX29" s="1132"/>
      <c r="CY29" s="1132"/>
      <c r="CZ29" s="1132"/>
      <c r="DA29" s="1132"/>
      <c r="DB29" s="1132"/>
      <c r="DC29" s="1132"/>
      <c r="DD29" s="1132"/>
      <c r="DE29" s="1132"/>
      <c r="DF29" s="1132"/>
      <c r="DG29" s="1132"/>
      <c r="DH29" s="1132"/>
      <c r="DI29" s="1132"/>
      <c r="DJ29" s="1132"/>
      <c r="DK29" s="1132"/>
      <c r="DL29" s="1132"/>
      <c r="DM29" s="1132"/>
      <c r="DN29" s="1132"/>
      <c r="DO29" s="1132"/>
      <c r="DP29" s="1132"/>
      <c r="DQ29" s="1132"/>
      <c r="DR29" s="1132"/>
      <c r="DS29" s="1132"/>
      <c r="DT29" s="1132"/>
      <c r="DU29" s="1132"/>
      <c r="DV29" s="1132"/>
      <c r="DW29" s="1132"/>
      <c r="DX29" s="1132"/>
      <c r="DY29" s="1132"/>
      <c r="DZ29" s="1132"/>
      <c r="EA29" s="1132"/>
      <c r="EB29" s="1132"/>
      <c r="EC29" s="1132"/>
      <c r="ED29" s="1132"/>
      <c r="EE29" s="1132"/>
      <c r="EF29" s="1132"/>
      <c r="EG29" s="1132"/>
      <c r="EH29" s="1132"/>
      <c r="EI29" s="1132"/>
      <c r="EJ29" s="1132"/>
      <c r="EK29" s="1132"/>
      <c r="EL29" s="1132"/>
      <c r="EM29" s="1132"/>
      <c r="EN29" s="1132"/>
      <c r="EO29" s="1132"/>
      <c r="EP29" s="1132"/>
      <c r="EQ29" s="1132"/>
      <c r="ER29" s="1132"/>
      <c r="ES29" s="1132"/>
      <c r="ET29" s="1132"/>
      <c r="EU29" s="1132"/>
      <c r="EV29" s="1132"/>
      <c r="EW29" s="1132"/>
      <c r="EX29" s="1132"/>
      <c r="EY29" s="1132"/>
      <c r="EZ29" s="1132"/>
      <c r="FA29" s="1132"/>
      <c r="FB29" s="1132"/>
      <c r="FC29" s="1132"/>
      <c r="FD29" s="1132"/>
      <c r="FE29" s="1132"/>
    </row>
    <row r="30" spans="1:161" s="530" customFormat="1" ht="18" hidden="1" customHeight="1">
      <c r="A30" s="747"/>
      <c r="B30" s="747"/>
      <c r="C30" s="747"/>
      <c r="D30" s="747"/>
      <c r="E30" s="747"/>
      <c r="F30" s="747"/>
      <c r="G30" s="531"/>
      <c r="H30" s="1014" t="s">
        <v>549</v>
      </c>
      <c r="I30" s="1014"/>
      <c r="J30" s="1014"/>
      <c r="K30" s="1014"/>
      <c r="L30" s="1014"/>
      <c r="M30" s="1014"/>
      <c r="N30" s="1014"/>
      <c r="O30" s="1014"/>
      <c r="P30" s="1014"/>
      <c r="Q30" s="1014"/>
      <c r="R30" s="1014"/>
      <c r="S30" s="1014"/>
      <c r="T30" s="1014"/>
      <c r="U30" s="1014"/>
      <c r="V30" s="1014"/>
      <c r="W30" s="1014"/>
      <c r="X30" s="1014"/>
      <c r="Y30" s="1014"/>
      <c r="Z30" s="1014"/>
      <c r="AA30" s="1014"/>
      <c r="AB30" s="1014"/>
      <c r="AC30" s="1014"/>
      <c r="AD30" s="1014"/>
      <c r="AE30" s="1014"/>
      <c r="AF30" s="1014"/>
      <c r="AG30" s="1014"/>
      <c r="AH30" s="1014"/>
      <c r="AI30" s="1014"/>
      <c r="AJ30" s="1014"/>
      <c r="AK30" s="1014"/>
      <c r="AL30" s="1014"/>
      <c r="AM30" s="1014"/>
      <c r="AN30" s="1014"/>
      <c r="AO30" s="1014"/>
      <c r="AP30" s="1014"/>
      <c r="AQ30" s="1014"/>
      <c r="AR30" s="1014"/>
      <c r="AS30" s="1014"/>
      <c r="AT30" s="1014"/>
      <c r="AU30" s="1132"/>
      <c r="AV30" s="1132"/>
      <c r="AW30" s="1132"/>
      <c r="AX30" s="1132"/>
      <c r="AY30" s="1132"/>
      <c r="AZ30" s="1132"/>
      <c r="BA30" s="1132"/>
      <c r="BB30" s="1132"/>
      <c r="BC30" s="1132"/>
      <c r="BD30" s="1132"/>
      <c r="BE30" s="1132"/>
      <c r="BF30" s="1132"/>
      <c r="BG30" s="1132"/>
      <c r="BH30" s="1132"/>
      <c r="BI30" s="1132"/>
      <c r="BJ30" s="1132"/>
      <c r="BK30" s="1132"/>
      <c r="BL30" s="1132"/>
      <c r="BM30" s="1132"/>
      <c r="BN30" s="1132"/>
      <c r="BO30" s="1132"/>
      <c r="BP30" s="1132"/>
      <c r="BQ30" s="1132"/>
      <c r="BR30" s="1132"/>
      <c r="BS30" s="1132"/>
      <c r="BT30" s="1132"/>
      <c r="BU30" s="1132"/>
      <c r="BV30" s="1132"/>
      <c r="BW30" s="1132"/>
      <c r="BX30" s="1132"/>
      <c r="BY30" s="1132"/>
      <c r="BZ30" s="1132"/>
      <c r="CA30" s="1132"/>
      <c r="CB30" s="1132"/>
      <c r="CC30" s="1132"/>
      <c r="CD30" s="1132"/>
      <c r="CE30" s="1132"/>
      <c r="CF30" s="1132"/>
      <c r="CG30" s="1132"/>
      <c r="CH30" s="1132"/>
      <c r="CI30" s="1132"/>
      <c r="CJ30" s="1132"/>
      <c r="CK30" s="1132"/>
      <c r="CL30" s="1132"/>
      <c r="CM30" s="1132"/>
      <c r="CN30" s="1132"/>
      <c r="CO30" s="1132"/>
      <c r="CP30" s="1132"/>
      <c r="CQ30" s="1132"/>
      <c r="CR30" s="1132"/>
      <c r="CS30" s="1132"/>
      <c r="CT30" s="1132"/>
      <c r="CU30" s="1132"/>
      <c r="CV30" s="1132"/>
      <c r="CW30" s="1132"/>
      <c r="CX30" s="1132"/>
      <c r="CY30" s="1132"/>
      <c r="CZ30" s="1132"/>
      <c r="DA30" s="1132"/>
      <c r="DB30" s="1132"/>
      <c r="DC30" s="1132"/>
      <c r="DD30" s="1132"/>
      <c r="DE30" s="1132"/>
      <c r="DF30" s="1132"/>
      <c r="DG30" s="1132"/>
      <c r="DH30" s="1132"/>
      <c r="DI30" s="1132"/>
      <c r="DJ30" s="1132"/>
      <c r="DK30" s="1132"/>
      <c r="DL30" s="1132"/>
      <c r="DM30" s="1132"/>
      <c r="DN30" s="1132"/>
      <c r="DO30" s="1132"/>
      <c r="DP30" s="1132"/>
      <c r="DQ30" s="1132"/>
      <c r="DR30" s="1132"/>
      <c r="DS30" s="1132"/>
      <c r="DT30" s="1132"/>
      <c r="DU30" s="1132"/>
      <c r="DV30" s="1132"/>
      <c r="DW30" s="1132"/>
      <c r="DX30" s="1132"/>
      <c r="DY30" s="1132"/>
      <c r="DZ30" s="1132"/>
      <c r="EA30" s="1132"/>
      <c r="EB30" s="1132"/>
      <c r="EC30" s="1132"/>
      <c r="ED30" s="1132"/>
      <c r="EE30" s="1132"/>
      <c r="EF30" s="1132"/>
      <c r="EG30" s="1132"/>
      <c r="EH30" s="1132"/>
      <c r="EI30" s="1132"/>
      <c r="EJ30" s="1132"/>
      <c r="EK30" s="1132"/>
      <c r="EL30" s="1132"/>
      <c r="EM30" s="1132"/>
      <c r="EN30" s="1132"/>
      <c r="EO30" s="1132"/>
      <c r="EP30" s="1132"/>
      <c r="EQ30" s="1132"/>
      <c r="ER30" s="1132"/>
      <c r="ES30" s="1132"/>
      <c r="ET30" s="1132"/>
      <c r="EU30" s="1132"/>
      <c r="EV30" s="1132"/>
      <c r="EW30" s="1132"/>
      <c r="EX30" s="1132"/>
      <c r="EY30" s="1132"/>
      <c r="EZ30" s="1132"/>
      <c r="FA30" s="1132"/>
      <c r="FB30" s="1132"/>
      <c r="FC30" s="1132"/>
      <c r="FD30" s="1132"/>
      <c r="FE30" s="1132"/>
    </row>
    <row r="31" spans="1:161" s="530" customFormat="1" ht="15" hidden="1" customHeight="1">
      <c r="A31" s="747"/>
      <c r="B31" s="747"/>
      <c r="C31" s="747"/>
      <c r="D31" s="747"/>
      <c r="E31" s="747"/>
      <c r="F31" s="747"/>
      <c r="G31" s="531"/>
      <c r="H31" s="1014" t="s">
        <v>550</v>
      </c>
      <c r="I31" s="1014"/>
      <c r="J31" s="1014"/>
      <c r="K31" s="1014"/>
      <c r="L31" s="1014"/>
      <c r="M31" s="1014"/>
      <c r="N31" s="1014"/>
      <c r="O31" s="1014"/>
      <c r="P31" s="1014"/>
      <c r="Q31" s="1014"/>
      <c r="R31" s="1014"/>
      <c r="S31" s="1014"/>
      <c r="T31" s="1014"/>
      <c r="U31" s="1014"/>
      <c r="V31" s="1014"/>
      <c r="W31" s="1014"/>
      <c r="X31" s="1014"/>
      <c r="Y31" s="1014"/>
      <c r="Z31" s="1014"/>
      <c r="AA31" s="1014"/>
      <c r="AB31" s="1014"/>
      <c r="AC31" s="1014"/>
      <c r="AD31" s="1014"/>
      <c r="AE31" s="1014"/>
      <c r="AF31" s="1014"/>
      <c r="AG31" s="1014"/>
      <c r="AH31" s="1014"/>
      <c r="AI31" s="1014"/>
      <c r="AJ31" s="1014"/>
      <c r="AK31" s="1014"/>
      <c r="AL31" s="1014"/>
      <c r="AM31" s="1014"/>
      <c r="AN31" s="1014"/>
      <c r="AO31" s="1014"/>
      <c r="AP31" s="1014"/>
      <c r="AQ31" s="1014"/>
      <c r="AR31" s="1014"/>
      <c r="AS31" s="1014"/>
      <c r="AT31" s="1014"/>
      <c r="AU31" s="1132"/>
      <c r="AV31" s="1132"/>
      <c r="AW31" s="1132"/>
      <c r="AX31" s="1132"/>
      <c r="AY31" s="1132"/>
      <c r="AZ31" s="1132"/>
      <c r="BA31" s="1132"/>
      <c r="BB31" s="1132"/>
      <c r="BC31" s="1132"/>
      <c r="BD31" s="1132"/>
      <c r="BE31" s="1132"/>
      <c r="BF31" s="1132"/>
      <c r="BG31" s="1132"/>
      <c r="BH31" s="1133"/>
      <c r="BI31" s="1132"/>
      <c r="BJ31" s="1132"/>
      <c r="BK31" s="1132"/>
      <c r="BL31" s="1132"/>
      <c r="BM31" s="1132"/>
      <c r="BN31" s="1132"/>
      <c r="BO31" s="1132"/>
      <c r="BP31" s="1132"/>
      <c r="BQ31" s="1132"/>
      <c r="BR31" s="1132"/>
      <c r="BS31" s="1132"/>
      <c r="BT31" s="1132"/>
      <c r="BU31" s="1132"/>
      <c r="BV31" s="1132"/>
      <c r="BW31" s="1132"/>
      <c r="BX31" s="1132"/>
      <c r="BY31" s="1132"/>
      <c r="BZ31" s="1132"/>
      <c r="CA31" s="1132"/>
      <c r="CB31" s="1132"/>
      <c r="CC31" s="1132"/>
      <c r="CD31" s="1132"/>
      <c r="CE31" s="1132"/>
      <c r="CF31" s="1132"/>
      <c r="CG31" s="1132"/>
      <c r="CH31" s="1132"/>
      <c r="CI31" s="1132"/>
      <c r="CJ31" s="1132"/>
      <c r="CK31" s="1132"/>
      <c r="CL31" s="1132"/>
      <c r="CM31" s="1132"/>
      <c r="CN31" s="1132"/>
      <c r="CO31" s="1132"/>
      <c r="CP31" s="1132"/>
      <c r="CQ31" s="1132"/>
      <c r="CR31" s="1132"/>
      <c r="CS31" s="1132"/>
      <c r="CT31" s="1132"/>
      <c r="CU31" s="1132"/>
      <c r="CV31" s="1132"/>
      <c r="CW31" s="1132"/>
      <c r="CX31" s="1132"/>
      <c r="CY31" s="1132"/>
      <c r="CZ31" s="1132"/>
      <c r="DA31" s="1132"/>
      <c r="DB31" s="1132"/>
      <c r="DC31" s="1132"/>
      <c r="DD31" s="1132"/>
      <c r="DE31" s="1132"/>
      <c r="DF31" s="1132"/>
      <c r="DG31" s="1132"/>
      <c r="DH31" s="1132"/>
      <c r="DI31" s="1132"/>
      <c r="DJ31" s="1132"/>
      <c r="DK31" s="1132"/>
      <c r="DL31" s="1132"/>
      <c r="DM31" s="1132"/>
      <c r="DN31" s="1132"/>
      <c r="DO31" s="1132"/>
      <c r="DP31" s="1132"/>
      <c r="DQ31" s="1132"/>
      <c r="DR31" s="1132"/>
      <c r="DS31" s="1132"/>
      <c r="DT31" s="1132"/>
      <c r="DU31" s="1132"/>
      <c r="DV31" s="1132"/>
      <c r="DW31" s="1132"/>
      <c r="DX31" s="1132"/>
      <c r="DY31" s="1132"/>
      <c r="DZ31" s="1132"/>
      <c r="EA31" s="1132"/>
      <c r="EB31" s="1132"/>
      <c r="EC31" s="1132"/>
      <c r="ED31" s="1132"/>
      <c r="EE31" s="1132"/>
      <c r="EF31" s="1132"/>
      <c r="EG31" s="1132"/>
      <c r="EH31" s="1132"/>
      <c r="EI31" s="1132"/>
      <c r="EJ31" s="1132"/>
      <c r="EK31" s="1132"/>
      <c r="EL31" s="1132"/>
      <c r="EM31" s="1132"/>
      <c r="EN31" s="1132"/>
      <c r="EO31" s="1132"/>
      <c r="EP31" s="1132"/>
      <c r="EQ31" s="1132"/>
      <c r="ER31" s="1132"/>
      <c r="ES31" s="1132"/>
      <c r="ET31" s="1132"/>
      <c r="EU31" s="1132"/>
      <c r="EV31" s="1132"/>
      <c r="EW31" s="1132"/>
      <c r="EX31" s="1132"/>
      <c r="EY31" s="1132"/>
      <c r="EZ31" s="1132"/>
      <c r="FA31" s="1132"/>
      <c r="FB31" s="1132"/>
      <c r="FC31" s="1132"/>
      <c r="FD31" s="1132"/>
      <c r="FE31" s="1132"/>
    </row>
    <row r="32" spans="1:161" s="530" customFormat="1" ht="15" hidden="1">
      <c r="A32" s="806" t="s">
        <v>1337</v>
      </c>
      <c r="B32" s="807"/>
      <c r="C32" s="807"/>
      <c r="D32" s="807"/>
      <c r="E32" s="807"/>
      <c r="F32" s="807"/>
      <c r="G32" s="807"/>
      <c r="H32" s="807"/>
      <c r="I32" s="807"/>
      <c r="J32" s="807"/>
      <c r="K32" s="807"/>
      <c r="L32" s="807"/>
      <c r="M32" s="807"/>
      <c r="N32" s="807"/>
      <c r="O32" s="807"/>
      <c r="P32" s="807"/>
      <c r="Q32" s="807"/>
      <c r="R32" s="807"/>
      <c r="S32" s="807"/>
      <c r="T32" s="807"/>
      <c r="U32" s="807"/>
      <c r="V32" s="807"/>
      <c r="W32" s="807"/>
      <c r="X32" s="807"/>
      <c r="Y32" s="807"/>
      <c r="Z32" s="807"/>
      <c r="AA32" s="807"/>
      <c r="AB32" s="807"/>
      <c r="AC32" s="807"/>
      <c r="AD32" s="807"/>
      <c r="AE32" s="807"/>
      <c r="AF32" s="807"/>
      <c r="AG32" s="807"/>
      <c r="AH32" s="807"/>
      <c r="AI32" s="807"/>
      <c r="AJ32" s="807"/>
      <c r="AK32" s="807"/>
      <c r="AL32" s="807"/>
      <c r="AM32" s="807"/>
      <c r="AN32" s="807"/>
      <c r="AO32" s="807"/>
      <c r="AP32" s="807"/>
      <c r="AQ32" s="807"/>
      <c r="AR32" s="807"/>
      <c r="AS32" s="807"/>
      <c r="AT32" s="807"/>
      <c r="AU32" s="807"/>
      <c r="AV32" s="807"/>
      <c r="AW32" s="807"/>
      <c r="AX32" s="807"/>
      <c r="AY32" s="807"/>
      <c r="AZ32" s="807"/>
      <c r="BA32" s="807"/>
      <c r="BB32" s="807"/>
      <c r="BC32" s="807"/>
      <c r="BD32" s="807"/>
      <c r="BE32" s="807"/>
      <c r="BF32" s="807"/>
      <c r="BG32" s="807"/>
      <c r="BH32" s="807"/>
      <c r="BI32" s="807"/>
      <c r="BJ32" s="807"/>
      <c r="BK32" s="807"/>
      <c r="BL32" s="807"/>
      <c r="BM32" s="807"/>
      <c r="BN32" s="807"/>
      <c r="BO32" s="807"/>
      <c r="BP32" s="807"/>
      <c r="BQ32" s="807"/>
      <c r="BR32" s="807"/>
      <c r="BS32" s="807"/>
      <c r="BT32" s="807"/>
      <c r="BU32" s="807"/>
      <c r="BV32" s="807"/>
      <c r="BW32" s="807"/>
      <c r="BX32" s="807"/>
      <c r="BY32" s="807"/>
      <c r="BZ32" s="807"/>
      <c r="CA32" s="807"/>
      <c r="CB32" s="807"/>
      <c r="CC32" s="807"/>
      <c r="CD32" s="807"/>
      <c r="CE32" s="807"/>
      <c r="CF32" s="807"/>
      <c r="CG32" s="807"/>
      <c r="CH32" s="807"/>
      <c r="CI32" s="807"/>
      <c r="CJ32" s="807"/>
      <c r="CK32" s="807"/>
      <c r="CL32" s="807"/>
      <c r="CM32" s="807"/>
      <c r="CN32" s="807"/>
      <c r="CO32" s="807"/>
      <c r="CP32" s="807"/>
      <c r="CQ32" s="807"/>
      <c r="CR32" s="807"/>
      <c r="CS32" s="807"/>
      <c r="CT32" s="807"/>
      <c r="CU32" s="807"/>
      <c r="CV32" s="807"/>
      <c r="CW32" s="807"/>
      <c r="CX32" s="807"/>
      <c r="CY32" s="807"/>
      <c r="CZ32" s="807"/>
      <c r="DA32" s="807"/>
      <c r="DB32" s="807"/>
      <c r="DC32" s="807"/>
      <c r="DD32" s="807"/>
      <c r="DE32" s="807"/>
      <c r="DF32" s="807"/>
      <c r="DG32" s="807"/>
      <c r="DH32" s="807"/>
      <c r="DI32" s="807"/>
      <c r="DJ32" s="807"/>
      <c r="DK32" s="807"/>
      <c r="DL32" s="807"/>
      <c r="DM32" s="807"/>
      <c r="DN32" s="807"/>
      <c r="DO32" s="807"/>
      <c r="DP32" s="807"/>
      <c r="DQ32" s="807"/>
      <c r="DR32" s="807"/>
      <c r="DS32" s="807"/>
      <c r="DT32" s="807"/>
      <c r="DU32" s="807"/>
      <c r="DV32" s="807"/>
      <c r="DW32" s="807"/>
      <c r="DX32" s="807"/>
      <c r="DY32" s="807"/>
      <c r="DZ32" s="807"/>
      <c r="EA32" s="807"/>
      <c r="EB32" s="807"/>
      <c r="EC32" s="807"/>
      <c r="ED32" s="807"/>
      <c r="EE32" s="807"/>
      <c r="EF32" s="807"/>
      <c r="EG32" s="807"/>
      <c r="EH32" s="807"/>
      <c r="EI32" s="807"/>
      <c r="EJ32" s="807"/>
      <c r="EK32" s="807"/>
      <c r="EL32" s="807"/>
      <c r="EM32" s="807"/>
      <c r="EN32" s="807"/>
      <c r="EO32" s="807"/>
      <c r="EP32" s="807"/>
      <c r="EQ32" s="807"/>
      <c r="ER32" s="807"/>
      <c r="ES32" s="807"/>
      <c r="ET32" s="807"/>
      <c r="EU32" s="807"/>
      <c r="EV32" s="807"/>
      <c r="EW32" s="807"/>
      <c r="EX32" s="807"/>
      <c r="EY32" s="807"/>
      <c r="EZ32" s="807"/>
      <c r="FA32" s="807"/>
      <c r="FB32" s="807"/>
      <c r="FC32" s="807"/>
      <c r="FD32" s="807"/>
      <c r="FE32" s="808"/>
    </row>
    <row r="33" spans="1:161" s="530" customFormat="1" ht="15" hidden="1">
      <c r="A33" s="747" t="s">
        <v>3</v>
      </c>
      <c r="B33" s="747"/>
      <c r="C33" s="747"/>
      <c r="D33" s="747"/>
      <c r="E33" s="747"/>
      <c r="F33" s="747"/>
      <c r="G33" s="531"/>
      <c r="H33" s="750" t="s">
        <v>43</v>
      </c>
      <c r="I33" s="750"/>
      <c r="J33" s="750"/>
      <c r="K33" s="750"/>
      <c r="L33" s="750"/>
      <c r="M33" s="750"/>
      <c r="N33" s="750"/>
      <c r="O33" s="750"/>
      <c r="P33" s="750"/>
      <c r="Q33" s="750"/>
      <c r="R33" s="750"/>
      <c r="S33" s="750"/>
      <c r="T33" s="750"/>
      <c r="U33" s="750"/>
      <c r="V33" s="750"/>
      <c r="W33" s="750"/>
      <c r="X33" s="750"/>
      <c r="Y33" s="750"/>
      <c r="Z33" s="750"/>
      <c r="AA33" s="750"/>
      <c r="AB33" s="750"/>
      <c r="AC33" s="750"/>
      <c r="AD33" s="750"/>
      <c r="AE33" s="750"/>
      <c r="AF33" s="750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  <c r="AT33" s="750"/>
      <c r="AU33" s="1132"/>
      <c r="AV33" s="1132"/>
      <c r="AW33" s="1132"/>
      <c r="AX33" s="1132"/>
      <c r="AY33" s="1132"/>
      <c r="AZ33" s="1132"/>
      <c r="BA33" s="1132"/>
      <c r="BB33" s="1132"/>
      <c r="BC33" s="1132"/>
      <c r="BD33" s="1132"/>
      <c r="BE33" s="1132"/>
      <c r="BF33" s="1132"/>
      <c r="BG33" s="1132"/>
      <c r="BH33" s="1132"/>
      <c r="BI33" s="1132"/>
      <c r="BJ33" s="1132"/>
      <c r="BK33" s="1132"/>
      <c r="BL33" s="1132"/>
      <c r="BM33" s="1132"/>
      <c r="BN33" s="1132"/>
      <c r="BO33" s="1132"/>
      <c r="BP33" s="1132"/>
      <c r="BQ33" s="1132"/>
      <c r="BR33" s="1132"/>
      <c r="BS33" s="1132"/>
      <c r="BT33" s="1132"/>
      <c r="BU33" s="1132"/>
      <c r="BV33" s="1132"/>
      <c r="BW33" s="1132"/>
      <c r="BX33" s="1132"/>
      <c r="BY33" s="1132"/>
      <c r="BZ33" s="1132"/>
      <c r="CA33" s="1132"/>
      <c r="CB33" s="1132"/>
      <c r="CC33" s="1132"/>
      <c r="CD33" s="1132"/>
      <c r="CE33" s="1132"/>
      <c r="CF33" s="1132"/>
      <c r="CG33" s="1132"/>
      <c r="CH33" s="1132"/>
      <c r="CI33" s="1132"/>
      <c r="CJ33" s="1132"/>
      <c r="CK33" s="1132"/>
      <c r="CL33" s="1132"/>
      <c r="CM33" s="1132"/>
      <c r="CN33" s="1132"/>
      <c r="CO33" s="1132"/>
      <c r="CP33" s="1132"/>
      <c r="CQ33" s="1132"/>
      <c r="CR33" s="1132"/>
      <c r="CS33" s="1132"/>
      <c r="CT33" s="1132"/>
      <c r="CU33" s="1132"/>
      <c r="CV33" s="1132"/>
      <c r="CW33" s="1132"/>
      <c r="CX33" s="1132"/>
      <c r="CY33" s="1132"/>
      <c r="CZ33" s="1132"/>
      <c r="DA33" s="1132"/>
      <c r="DB33" s="1132"/>
      <c r="DC33" s="1132"/>
      <c r="DD33" s="1132"/>
      <c r="DE33" s="1132"/>
      <c r="DF33" s="1132"/>
      <c r="DG33" s="1132"/>
      <c r="DH33" s="1132"/>
      <c r="DI33" s="1132"/>
      <c r="DJ33" s="1132"/>
      <c r="DK33" s="1132"/>
      <c r="DL33" s="1132"/>
      <c r="DM33" s="1132"/>
      <c r="DN33" s="1132"/>
      <c r="DO33" s="1132"/>
      <c r="DP33" s="1132"/>
      <c r="DQ33" s="1132"/>
      <c r="DR33" s="1132"/>
      <c r="DS33" s="1132"/>
      <c r="DT33" s="1132"/>
      <c r="DU33" s="1132"/>
      <c r="DV33" s="1132"/>
      <c r="DW33" s="1132"/>
      <c r="DX33" s="1132"/>
      <c r="DY33" s="1132"/>
      <c r="DZ33" s="1132"/>
      <c r="EA33" s="1132"/>
      <c r="EB33" s="1132"/>
      <c r="EC33" s="1132"/>
      <c r="ED33" s="1132"/>
      <c r="EE33" s="1132"/>
      <c r="EF33" s="1132"/>
      <c r="EG33" s="1132"/>
      <c r="EH33" s="1132"/>
      <c r="EI33" s="1132"/>
      <c r="EJ33" s="1132"/>
      <c r="EK33" s="1132"/>
      <c r="EL33" s="1132"/>
      <c r="EM33" s="1132"/>
      <c r="EN33" s="1132"/>
      <c r="EO33" s="1132"/>
      <c r="EP33" s="1132"/>
      <c r="EQ33" s="1132"/>
      <c r="ER33" s="1132"/>
      <c r="ES33" s="1132"/>
      <c r="ET33" s="1132"/>
      <c r="EU33" s="1132"/>
      <c r="EV33" s="1132"/>
      <c r="EW33" s="1132"/>
      <c r="EX33" s="1132"/>
      <c r="EY33" s="1132"/>
      <c r="EZ33" s="1132"/>
      <c r="FA33" s="1132"/>
      <c r="FB33" s="1132"/>
      <c r="FC33" s="1132"/>
      <c r="FD33" s="1132"/>
      <c r="FE33" s="1132"/>
    </row>
    <row r="34" spans="1:161" s="530" customFormat="1" ht="15" hidden="1">
      <c r="A34" s="747"/>
      <c r="B34" s="747"/>
      <c r="C34" s="747"/>
      <c r="D34" s="747"/>
      <c r="E34" s="747"/>
      <c r="F34" s="747"/>
      <c r="G34" s="531"/>
      <c r="H34" s="1014" t="s">
        <v>545</v>
      </c>
      <c r="I34" s="1014"/>
      <c r="J34" s="1014"/>
      <c r="K34" s="1014"/>
      <c r="L34" s="1014"/>
      <c r="M34" s="1014"/>
      <c r="N34" s="1014"/>
      <c r="O34" s="1014"/>
      <c r="P34" s="1014"/>
      <c r="Q34" s="1014"/>
      <c r="R34" s="1014"/>
      <c r="S34" s="1014"/>
      <c r="T34" s="1014"/>
      <c r="U34" s="1014"/>
      <c r="V34" s="1014"/>
      <c r="W34" s="1014"/>
      <c r="X34" s="1014"/>
      <c r="Y34" s="1014"/>
      <c r="Z34" s="1014"/>
      <c r="AA34" s="1014"/>
      <c r="AB34" s="1014"/>
      <c r="AC34" s="1014"/>
      <c r="AD34" s="1014"/>
      <c r="AE34" s="1014"/>
      <c r="AF34" s="1014"/>
      <c r="AG34" s="1014"/>
      <c r="AH34" s="1014"/>
      <c r="AI34" s="1014"/>
      <c r="AJ34" s="1014"/>
      <c r="AK34" s="1014"/>
      <c r="AL34" s="1014"/>
      <c r="AM34" s="1014"/>
      <c r="AN34" s="1014"/>
      <c r="AO34" s="1014"/>
      <c r="AP34" s="1014"/>
      <c r="AQ34" s="1014"/>
      <c r="AR34" s="1014"/>
      <c r="AS34" s="1014"/>
      <c r="AT34" s="1014"/>
      <c r="AU34" s="754" t="e">
        <v>#REF!</v>
      </c>
      <c r="AV34" s="754"/>
      <c r="AW34" s="754"/>
      <c r="AX34" s="754"/>
      <c r="AY34" s="754"/>
      <c r="AZ34" s="754"/>
      <c r="BA34" s="754"/>
      <c r="BB34" s="754"/>
      <c r="BC34" s="754"/>
      <c r="BD34" s="754"/>
      <c r="BE34" s="754"/>
      <c r="BF34" s="754"/>
      <c r="BG34" s="754"/>
      <c r="BH34" s="754">
        <v>38588.863929120882</v>
      </c>
      <c r="BI34" s="754"/>
      <c r="BJ34" s="754"/>
      <c r="BK34" s="754"/>
      <c r="BL34" s="754"/>
      <c r="BM34" s="754"/>
      <c r="BN34" s="754"/>
      <c r="BO34" s="754"/>
      <c r="BP34" s="754"/>
      <c r="BQ34" s="754"/>
      <c r="BR34" s="754"/>
      <c r="BS34" s="754"/>
      <c r="BT34" s="754"/>
      <c r="BU34" s="1132"/>
      <c r="BV34" s="1132"/>
      <c r="BW34" s="1132"/>
      <c r="BX34" s="1132"/>
      <c r="BY34" s="1132"/>
      <c r="BZ34" s="1132"/>
      <c r="CA34" s="1132"/>
      <c r="CB34" s="1132"/>
      <c r="CC34" s="1132"/>
      <c r="CD34" s="1132"/>
      <c r="CE34" s="1132"/>
      <c r="CF34" s="1132"/>
      <c r="CG34" s="1132"/>
      <c r="CH34" s="1132"/>
      <c r="CI34" s="1132"/>
      <c r="CJ34" s="1132"/>
      <c r="CK34" s="1132"/>
      <c r="CL34" s="1132"/>
      <c r="CM34" s="1132"/>
      <c r="CN34" s="1132"/>
      <c r="CO34" s="1132"/>
      <c r="CP34" s="1132"/>
      <c r="CQ34" s="1132"/>
      <c r="CR34" s="1132"/>
      <c r="CS34" s="1132"/>
      <c r="CT34" s="1132"/>
      <c r="CU34" s="1132"/>
      <c r="CV34" s="1132"/>
      <c r="CW34" s="1132"/>
      <c r="CX34" s="1132"/>
      <c r="CY34" s="1132"/>
      <c r="CZ34" s="1132"/>
      <c r="DA34" s="1132"/>
      <c r="DB34" s="1132"/>
      <c r="DC34" s="1132"/>
      <c r="DD34" s="1132"/>
      <c r="DE34" s="1132"/>
      <c r="DF34" s="1132"/>
      <c r="DG34" s="1132"/>
      <c r="DH34" s="1132"/>
      <c r="DI34" s="1132"/>
      <c r="DJ34" s="1132"/>
      <c r="DK34" s="1132"/>
      <c r="DL34" s="1132"/>
      <c r="DM34" s="1132"/>
      <c r="DN34" s="1132"/>
      <c r="DO34" s="1132"/>
      <c r="DP34" s="1132"/>
      <c r="DQ34" s="1132"/>
      <c r="DR34" s="1132"/>
      <c r="DS34" s="1132"/>
      <c r="DT34" s="754" t="e">
        <v>#REF!</v>
      </c>
      <c r="DU34" s="754"/>
      <c r="DV34" s="754"/>
      <c r="DW34" s="754"/>
      <c r="DX34" s="754"/>
      <c r="DY34" s="754"/>
      <c r="DZ34" s="754"/>
      <c r="EA34" s="754"/>
      <c r="EB34" s="754"/>
      <c r="EC34" s="754"/>
      <c r="ED34" s="754"/>
      <c r="EE34" s="754"/>
      <c r="EF34" s="1132"/>
      <c r="EG34" s="1132"/>
      <c r="EH34" s="1132"/>
      <c r="EI34" s="1132"/>
      <c r="EJ34" s="1132"/>
      <c r="EK34" s="1132"/>
      <c r="EL34" s="1132"/>
      <c r="EM34" s="1132"/>
      <c r="EN34" s="1132"/>
      <c r="EO34" s="1132"/>
      <c r="EP34" s="1132"/>
      <c r="EQ34" s="1132"/>
      <c r="ER34" s="1132"/>
      <c r="ES34" s="1132"/>
      <c r="ET34" s="1132"/>
      <c r="EU34" s="1132"/>
      <c r="EV34" s="1132"/>
      <c r="EW34" s="1132"/>
      <c r="EX34" s="1132"/>
      <c r="EY34" s="1132"/>
      <c r="EZ34" s="1132"/>
      <c r="FA34" s="1132"/>
      <c r="FB34" s="1132"/>
      <c r="FC34" s="1132"/>
      <c r="FD34" s="1132"/>
      <c r="FE34" s="1132"/>
    </row>
    <row r="35" spans="1:161" s="530" customFormat="1" ht="18" hidden="1" customHeight="1">
      <c r="A35" s="747"/>
      <c r="B35" s="747"/>
      <c r="C35" s="747"/>
      <c r="D35" s="747"/>
      <c r="E35" s="747"/>
      <c r="F35" s="747"/>
      <c r="G35" s="531"/>
      <c r="H35" s="1014" t="s">
        <v>546</v>
      </c>
      <c r="I35" s="1014"/>
      <c r="J35" s="1014"/>
      <c r="K35" s="1014"/>
      <c r="L35" s="1014"/>
      <c r="M35" s="1014"/>
      <c r="N35" s="1014"/>
      <c r="O35" s="1014"/>
      <c r="P35" s="1014"/>
      <c r="Q35" s="1014"/>
      <c r="R35" s="1014"/>
      <c r="S35" s="1014"/>
      <c r="T35" s="1014"/>
      <c r="U35" s="1014"/>
      <c r="V35" s="1014"/>
      <c r="W35" s="1014"/>
      <c r="X35" s="1014"/>
      <c r="Y35" s="1014"/>
      <c r="Z35" s="1014"/>
      <c r="AA35" s="1014"/>
      <c r="AB35" s="1014"/>
      <c r="AC35" s="1014"/>
      <c r="AD35" s="1014"/>
      <c r="AE35" s="1014"/>
      <c r="AF35" s="1014"/>
      <c r="AG35" s="1014"/>
      <c r="AH35" s="1014"/>
      <c r="AI35" s="1014"/>
      <c r="AJ35" s="1014"/>
      <c r="AK35" s="1014"/>
      <c r="AL35" s="1014"/>
      <c r="AM35" s="1014"/>
      <c r="AN35" s="1014"/>
      <c r="AO35" s="1014"/>
      <c r="AP35" s="1014"/>
      <c r="AQ35" s="1014"/>
      <c r="AR35" s="1014"/>
      <c r="AS35" s="1014"/>
      <c r="AT35" s="1014"/>
      <c r="AU35" s="1132"/>
      <c r="AV35" s="1132"/>
      <c r="AW35" s="1132"/>
      <c r="AX35" s="1132"/>
      <c r="AY35" s="1132"/>
      <c r="AZ35" s="1132"/>
      <c r="BA35" s="1132"/>
      <c r="BB35" s="1132"/>
      <c r="BC35" s="1132"/>
      <c r="BD35" s="1132"/>
      <c r="BE35" s="1132"/>
      <c r="BF35" s="1132"/>
      <c r="BG35" s="1132"/>
      <c r="BH35" s="1133"/>
      <c r="BI35" s="1132"/>
      <c r="BJ35" s="1132"/>
      <c r="BK35" s="1132"/>
      <c r="BL35" s="1132"/>
      <c r="BM35" s="1132"/>
      <c r="BN35" s="1132"/>
      <c r="BO35" s="1132"/>
      <c r="BP35" s="1132"/>
      <c r="BQ35" s="1132"/>
      <c r="BR35" s="1132"/>
      <c r="BS35" s="1132"/>
      <c r="BT35" s="1132"/>
      <c r="BU35" s="1132"/>
      <c r="BV35" s="1132"/>
      <c r="BW35" s="1132"/>
      <c r="BX35" s="1132"/>
      <c r="BY35" s="1132"/>
      <c r="BZ35" s="1132"/>
      <c r="CA35" s="1132"/>
      <c r="CB35" s="1132"/>
      <c r="CC35" s="1132"/>
      <c r="CD35" s="1132"/>
      <c r="CE35" s="1132"/>
      <c r="CF35" s="1132"/>
      <c r="CG35" s="1132"/>
      <c r="CH35" s="1132"/>
      <c r="CI35" s="1132"/>
      <c r="CJ35" s="1132"/>
      <c r="CK35" s="1132"/>
      <c r="CL35" s="1132"/>
      <c r="CM35" s="1132"/>
      <c r="CN35" s="1132"/>
      <c r="CO35" s="1132"/>
      <c r="CP35" s="1132"/>
      <c r="CQ35" s="1132"/>
      <c r="CR35" s="1132"/>
      <c r="CS35" s="1132"/>
      <c r="CT35" s="1132"/>
      <c r="CU35" s="1132"/>
      <c r="CV35" s="1132"/>
      <c r="CW35" s="1132"/>
      <c r="CX35" s="1132"/>
      <c r="CY35" s="1132"/>
      <c r="CZ35" s="1132"/>
      <c r="DA35" s="1132"/>
      <c r="DB35" s="1132"/>
      <c r="DC35" s="1132"/>
      <c r="DD35" s="1132"/>
      <c r="DE35" s="1132"/>
      <c r="DF35" s="1132"/>
      <c r="DG35" s="1132"/>
      <c r="DH35" s="1132"/>
      <c r="DI35" s="1132"/>
      <c r="DJ35" s="1132"/>
      <c r="DK35" s="1132"/>
      <c r="DL35" s="1132"/>
      <c r="DM35" s="1132"/>
      <c r="DN35" s="1132"/>
      <c r="DO35" s="1132"/>
      <c r="DP35" s="1132"/>
      <c r="DQ35" s="1132"/>
      <c r="DR35" s="1132"/>
      <c r="DS35" s="1132"/>
      <c r="DT35" s="1132"/>
      <c r="DU35" s="1132"/>
      <c r="DV35" s="1132"/>
      <c r="DW35" s="1132"/>
      <c r="DX35" s="1132"/>
      <c r="DY35" s="1132"/>
      <c r="DZ35" s="1132"/>
      <c r="EA35" s="1132"/>
      <c r="EB35" s="1132"/>
      <c r="EC35" s="1132"/>
      <c r="ED35" s="1132"/>
      <c r="EE35" s="1132"/>
      <c r="EF35" s="1132"/>
      <c r="EG35" s="1132"/>
      <c r="EH35" s="1132"/>
      <c r="EI35" s="1132"/>
      <c r="EJ35" s="1132"/>
      <c r="EK35" s="1132"/>
      <c r="EL35" s="1132"/>
      <c r="EM35" s="1132"/>
      <c r="EN35" s="1132"/>
      <c r="EO35" s="1132"/>
      <c r="EP35" s="1132"/>
      <c r="EQ35" s="1132"/>
      <c r="ER35" s="1132"/>
      <c r="ES35" s="1132"/>
      <c r="ET35" s="1132"/>
      <c r="EU35" s="1132"/>
      <c r="EV35" s="1132"/>
      <c r="EW35" s="1132"/>
      <c r="EX35" s="1132"/>
      <c r="EY35" s="1132"/>
      <c r="EZ35" s="1132"/>
      <c r="FA35" s="1132"/>
      <c r="FB35" s="1132"/>
      <c r="FC35" s="1132"/>
      <c r="FD35" s="1132"/>
      <c r="FE35" s="1132"/>
    </row>
    <row r="36" spans="1:161" s="530" customFormat="1" ht="18" hidden="1" customHeight="1">
      <c r="A36" s="747"/>
      <c r="B36" s="747"/>
      <c r="C36" s="747"/>
      <c r="D36" s="747"/>
      <c r="E36" s="747"/>
      <c r="F36" s="747"/>
      <c r="G36" s="531"/>
      <c r="H36" s="1014" t="s">
        <v>547</v>
      </c>
      <c r="I36" s="1014"/>
      <c r="J36" s="1014"/>
      <c r="K36" s="1014"/>
      <c r="L36" s="1014"/>
      <c r="M36" s="1014"/>
      <c r="N36" s="1014"/>
      <c r="O36" s="1014"/>
      <c r="P36" s="1014"/>
      <c r="Q36" s="1014"/>
      <c r="R36" s="1014"/>
      <c r="S36" s="1014"/>
      <c r="T36" s="1014"/>
      <c r="U36" s="1014"/>
      <c r="V36" s="1014"/>
      <c r="W36" s="1014"/>
      <c r="X36" s="1014"/>
      <c r="Y36" s="1014"/>
      <c r="Z36" s="1014"/>
      <c r="AA36" s="1014"/>
      <c r="AB36" s="1014"/>
      <c r="AC36" s="1014"/>
      <c r="AD36" s="1014"/>
      <c r="AE36" s="1014"/>
      <c r="AF36" s="1014"/>
      <c r="AG36" s="1014"/>
      <c r="AH36" s="1014"/>
      <c r="AI36" s="1014"/>
      <c r="AJ36" s="1014"/>
      <c r="AK36" s="1014"/>
      <c r="AL36" s="1014"/>
      <c r="AM36" s="1014"/>
      <c r="AN36" s="1014"/>
      <c r="AO36" s="1014"/>
      <c r="AP36" s="1014"/>
      <c r="AQ36" s="1014"/>
      <c r="AR36" s="1014"/>
      <c r="AS36" s="1014"/>
      <c r="AT36" s="1014"/>
      <c r="AU36" s="1132"/>
      <c r="AV36" s="1132"/>
      <c r="AW36" s="1132"/>
      <c r="AX36" s="1132"/>
      <c r="AY36" s="1132"/>
      <c r="AZ36" s="1132"/>
      <c r="BA36" s="1132"/>
      <c r="BB36" s="1132"/>
      <c r="BC36" s="1132"/>
      <c r="BD36" s="1132"/>
      <c r="BE36" s="1132"/>
      <c r="BF36" s="1132"/>
      <c r="BG36" s="1132"/>
      <c r="BH36" s="1133"/>
      <c r="BI36" s="1132"/>
      <c r="BJ36" s="1132"/>
      <c r="BK36" s="1132"/>
      <c r="BL36" s="1132"/>
      <c r="BM36" s="1132"/>
      <c r="BN36" s="1132"/>
      <c r="BO36" s="1132"/>
      <c r="BP36" s="1132"/>
      <c r="BQ36" s="1132"/>
      <c r="BR36" s="1132"/>
      <c r="BS36" s="1132"/>
      <c r="BT36" s="1132"/>
      <c r="BU36" s="1132"/>
      <c r="BV36" s="1132"/>
      <c r="BW36" s="1132"/>
      <c r="BX36" s="1132"/>
      <c r="BY36" s="1132"/>
      <c r="BZ36" s="1132"/>
      <c r="CA36" s="1132"/>
      <c r="CB36" s="1132"/>
      <c r="CC36" s="1132"/>
      <c r="CD36" s="1132"/>
      <c r="CE36" s="1132"/>
      <c r="CF36" s="1132"/>
      <c r="CG36" s="1132"/>
      <c r="CH36" s="1132"/>
      <c r="CI36" s="1132"/>
      <c r="CJ36" s="1132"/>
      <c r="CK36" s="1132"/>
      <c r="CL36" s="1132"/>
      <c r="CM36" s="1132"/>
      <c r="CN36" s="1132"/>
      <c r="CO36" s="1132"/>
      <c r="CP36" s="1132"/>
      <c r="CQ36" s="1132"/>
      <c r="CR36" s="1132"/>
      <c r="CS36" s="1132"/>
      <c r="CT36" s="1132"/>
      <c r="CU36" s="1132"/>
      <c r="CV36" s="1132"/>
      <c r="CW36" s="1132"/>
      <c r="CX36" s="1132"/>
      <c r="CY36" s="1132"/>
      <c r="CZ36" s="1132"/>
      <c r="DA36" s="1132"/>
      <c r="DB36" s="1132"/>
      <c r="DC36" s="1132"/>
      <c r="DD36" s="1132"/>
      <c r="DE36" s="1132"/>
      <c r="DF36" s="1132"/>
      <c r="DG36" s="1132"/>
      <c r="DH36" s="1132"/>
      <c r="DI36" s="1132"/>
      <c r="DJ36" s="1132"/>
      <c r="DK36" s="1132"/>
      <c r="DL36" s="1132"/>
      <c r="DM36" s="1132"/>
      <c r="DN36" s="1132"/>
      <c r="DO36" s="1132"/>
      <c r="DP36" s="1132"/>
      <c r="DQ36" s="1132"/>
      <c r="DR36" s="1132"/>
      <c r="DS36" s="1132"/>
      <c r="DT36" s="1132"/>
      <c r="DU36" s="1132"/>
      <c r="DV36" s="1132"/>
      <c r="DW36" s="1132"/>
      <c r="DX36" s="1132"/>
      <c r="DY36" s="1132"/>
      <c r="DZ36" s="1132"/>
      <c r="EA36" s="1132"/>
      <c r="EB36" s="1132"/>
      <c r="EC36" s="1132"/>
      <c r="ED36" s="1132"/>
      <c r="EE36" s="1132"/>
      <c r="EF36" s="1132"/>
      <c r="EG36" s="1132"/>
      <c r="EH36" s="1132"/>
      <c r="EI36" s="1132"/>
      <c r="EJ36" s="1132"/>
      <c r="EK36" s="1132"/>
      <c r="EL36" s="1132"/>
      <c r="EM36" s="1132"/>
      <c r="EN36" s="1132"/>
      <c r="EO36" s="1132"/>
      <c r="EP36" s="1132"/>
      <c r="EQ36" s="1132"/>
      <c r="ER36" s="1132"/>
      <c r="ES36" s="1132"/>
      <c r="ET36" s="1132"/>
      <c r="EU36" s="1132"/>
      <c r="EV36" s="1132"/>
      <c r="EW36" s="1132"/>
      <c r="EX36" s="1132"/>
      <c r="EY36" s="1132"/>
      <c r="EZ36" s="1132"/>
      <c r="FA36" s="1132"/>
      <c r="FB36" s="1132"/>
      <c r="FC36" s="1132"/>
      <c r="FD36" s="1132"/>
      <c r="FE36" s="1132"/>
    </row>
    <row r="37" spans="1:161" s="530" customFormat="1" ht="18" hidden="1" customHeight="1">
      <c r="A37" s="747"/>
      <c r="B37" s="747"/>
      <c r="C37" s="747"/>
      <c r="D37" s="747"/>
      <c r="E37" s="747"/>
      <c r="F37" s="747"/>
      <c r="G37" s="531"/>
      <c r="H37" s="1014" t="s">
        <v>548</v>
      </c>
      <c r="I37" s="1014"/>
      <c r="J37" s="1014"/>
      <c r="K37" s="1014"/>
      <c r="L37" s="1014"/>
      <c r="M37" s="1014"/>
      <c r="N37" s="1014"/>
      <c r="O37" s="1014"/>
      <c r="P37" s="1014"/>
      <c r="Q37" s="1014"/>
      <c r="R37" s="1014"/>
      <c r="S37" s="1014"/>
      <c r="T37" s="1014"/>
      <c r="U37" s="1014"/>
      <c r="V37" s="1014"/>
      <c r="W37" s="1014"/>
      <c r="X37" s="1014"/>
      <c r="Y37" s="1014"/>
      <c r="Z37" s="1014"/>
      <c r="AA37" s="1014"/>
      <c r="AB37" s="1014"/>
      <c r="AC37" s="1014"/>
      <c r="AD37" s="1014"/>
      <c r="AE37" s="1014"/>
      <c r="AF37" s="1014"/>
      <c r="AG37" s="1014"/>
      <c r="AH37" s="1014"/>
      <c r="AI37" s="1014"/>
      <c r="AJ37" s="1014"/>
      <c r="AK37" s="1014"/>
      <c r="AL37" s="1014"/>
      <c r="AM37" s="1014"/>
      <c r="AN37" s="1014"/>
      <c r="AO37" s="1014"/>
      <c r="AP37" s="1014"/>
      <c r="AQ37" s="1014"/>
      <c r="AR37" s="1014"/>
      <c r="AS37" s="1014"/>
      <c r="AT37" s="1014"/>
      <c r="AU37" s="1132"/>
      <c r="AV37" s="1132"/>
      <c r="AW37" s="1132"/>
      <c r="AX37" s="1132"/>
      <c r="AY37" s="1132"/>
      <c r="AZ37" s="1132"/>
      <c r="BA37" s="1132"/>
      <c r="BB37" s="1132"/>
      <c r="BC37" s="1132"/>
      <c r="BD37" s="1132"/>
      <c r="BE37" s="1132"/>
      <c r="BF37" s="1132"/>
      <c r="BG37" s="1132"/>
      <c r="BH37" s="1133"/>
      <c r="BI37" s="1132"/>
      <c r="BJ37" s="1132"/>
      <c r="BK37" s="1132"/>
      <c r="BL37" s="1132"/>
      <c r="BM37" s="1132"/>
      <c r="BN37" s="1132"/>
      <c r="BO37" s="1132"/>
      <c r="BP37" s="1132"/>
      <c r="BQ37" s="1132"/>
      <c r="BR37" s="1132"/>
      <c r="BS37" s="1132"/>
      <c r="BT37" s="1132"/>
      <c r="BU37" s="1132"/>
      <c r="BV37" s="1132"/>
      <c r="BW37" s="1132"/>
      <c r="BX37" s="1132"/>
      <c r="BY37" s="1132"/>
      <c r="BZ37" s="1132"/>
      <c r="CA37" s="1132"/>
      <c r="CB37" s="1132"/>
      <c r="CC37" s="1132"/>
      <c r="CD37" s="1132"/>
      <c r="CE37" s="1132"/>
      <c r="CF37" s="1132"/>
      <c r="CG37" s="1132"/>
      <c r="CH37" s="1132"/>
      <c r="CI37" s="1132"/>
      <c r="CJ37" s="1132"/>
      <c r="CK37" s="1132"/>
      <c r="CL37" s="1132"/>
      <c r="CM37" s="1132"/>
      <c r="CN37" s="1132"/>
      <c r="CO37" s="1132"/>
      <c r="CP37" s="1132"/>
      <c r="CQ37" s="1132"/>
      <c r="CR37" s="1132"/>
      <c r="CS37" s="1132"/>
      <c r="CT37" s="1132"/>
      <c r="CU37" s="1132"/>
      <c r="CV37" s="1132"/>
      <c r="CW37" s="1132"/>
      <c r="CX37" s="1132"/>
      <c r="CY37" s="1132"/>
      <c r="CZ37" s="1132"/>
      <c r="DA37" s="1132"/>
      <c r="DB37" s="1132"/>
      <c r="DC37" s="1132"/>
      <c r="DD37" s="1132"/>
      <c r="DE37" s="1132"/>
      <c r="DF37" s="1132"/>
      <c r="DG37" s="1132"/>
      <c r="DH37" s="1132"/>
      <c r="DI37" s="1132"/>
      <c r="DJ37" s="1132"/>
      <c r="DK37" s="1132"/>
      <c r="DL37" s="1132"/>
      <c r="DM37" s="1132"/>
      <c r="DN37" s="1132"/>
      <c r="DO37" s="1132"/>
      <c r="DP37" s="1132"/>
      <c r="DQ37" s="1132"/>
      <c r="DR37" s="1132"/>
      <c r="DS37" s="1132"/>
      <c r="DT37" s="1132"/>
      <c r="DU37" s="1132"/>
      <c r="DV37" s="1132"/>
      <c r="DW37" s="1132"/>
      <c r="DX37" s="1132"/>
      <c r="DY37" s="1132"/>
      <c r="DZ37" s="1132"/>
      <c r="EA37" s="1132"/>
      <c r="EB37" s="1132"/>
      <c r="EC37" s="1132"/>
      <c r="ED37" s="1132"/>
      <c r="EE37" s="1132"/>
      <c r="EF37" s="1132"/>
      <c r="EG37" s="1132"/>
      <c r="EH37" s="1132"/>
      <c r="EI37" s="1132"/>
      <c r="EJ37" s="1132"/>
      <c r="EK37" s="1132"/>
      <c r="EL37" s="1132"/>
      <c r="EM37" s="1132"/>
      <c r="EN37" s="1132"/>
      <c r="EO37" s="1132"/>
      <c r="EP37" s="1132"/>
      <c r="EQ37" s="1132"/>
      <c r="ER37" s="1132"/>
      <c r="ES37" s="1132"/>
      <c r="ET37" s="1132"/>
      <c r="EU37" s="1132"/>
      <c r="EV37" s="1132"/>
      <c r="EW37" s="1132"/>
      <c r="EX37" s="1132"/>
      <c r="EY37" s="1132"/>
      <c r="EZ37" s="1132"/>
      <c r="FA37" s="1132"/>
      <c r="FB37" s="1132"/>
      <c r="FC37" s="1132"/>
      <c r="FD37" s="1132"/>
      <c r="FE37" s="1132"/>
    </row>
    <row r="38" spans="1:161" s="530" customFormat="1" ht="18" hidden="1" customHeight="1">
      <c r="A38" s="747"/>
      <c r="B38" s="747"/>
      <c r="C38" s="747"/>
      <c r="D38" s="747"/>
      <c r="E38" s="747"/>
      <c r="F38" s="747"/>
      <c r="G38" s="531"/>
      <c r="H38" s="1014" t="s">
        <v>549</v>
      </c>
      <c r="I38" s="1014"/>
      <c r="J38" s="1014"/>
      <c r="K38" s="1014"/>
      <c r="L38" s="1014"/>
      <c r="M38" s="1014"/>
      <c r="N38" s="1014"/>
      <c r="O38" s="1014"/>
      <c r="P38" s="1014"/>
      <c r="Q38" s="1014"/>
      <c r="R38" s="1014"/>
      <c r="S38" s="1014"/>
      <c r="T38" s="1014"/>
      <c r="U38" s="1014"/>
      <c r="V38" s="1014"/>
      <c r="W38" s="1014"/>
      <c r="X38" s="1014"/>
      <c r="Y38" s="1014"/>
      <c r="Z38" s="1014"/>
      <c r="AA38" s="1014"/>
      <c r="AB38" s="1014"/>
      <c r="AC38" s="1014"/>
      <c r="AD38" s="1014"/>
      <c r="AE38" s="1014"/>
      <c r="AF38" s="1014"/>
      <c r="AG38" s="1014"/>
      <c r="AH38" s="1014"/>
      <c r="AI38" s="1014"/>
      <c r="AJ38" s="1014"/>
      <c r="AK38" s="1014"/>
      <c r="AL38" s="1014"/>
      <c r="AM38" s="1014"/>
      <c r="AN38" s="1014"/>
      <c r="AO38" s="1014"/>
      <c r="AP38" s="1014"/>
      <c r="AQ38" s="1014"/>
      <c r="AR38" s="1014"/>
      <c r="AS38" s="1014"/>
      <c r="AT38" s="1014"/>
      <c r="AU38" s="1132"/>
      <c r="AV38" s="1132"/>
      <c r="AW38" s="1132"/>
      <c r="AX38" s="1132"/>
      <c r="AY38" s="1132"/>
      <c r="AZ38" s="1132"/>
      <c r="BA38" s="1132"/>
      <c r="BB38" s="1132"/>
      <c r="BC38" s="1132"/>
      <c r="BD38" s="1132"/>
      <c r="BE38" s="1132"/>
      <c r="BF38" s="1132"/>
      <c r="BG38" s="1132"/>
      <c r="BH38" s="1132"/>
      <c r="BI38" s="1132"/>
      <c r="BJ38" s="1132"/>
      <c r="BK38" s="1132"/>
      <c r="BL38" s="1132"/>
      <c r="BM38" s="1132"/>
      <c r="BN38" s="1132"/>
      <c r="BO38" s="1132"/>
      <c r="BP38" s="1132"/>
      <c r="BQ38" s="1132"/>
      <c r="BR38" s="1132"/>
      <c r="BS38" s="1132"/>
      <c r="BT38" s="1132"/>
      <c r="BU38" s="1132"/>
      <c r="BV38" s="1132"/>
      <c r="BW38" s="1132"/>
      <c r="BX38" s="1132"/>
      <c r="BY38" s="1132"/>
      <c r="BZ38" s="1132"/>
      <c r="CA38" s="1132"/>
      <c r="CB38" s="1132"/>
      <c r="CC38" s="1132"/>
      <c r="CD38" s="1132"/>
      <c r="CE38" s="1132"/>
      <c r="CF38" s="1132"/>
      <c r="CG38" s="1132"/>
      <c r="CH38" s="1132"/>
      <c r="CI38" s="1132"/>
      <c r="CJ38" s="1132"/>
      <c r="CK38" s="1132"/>
      <c r="CL38" s="1132"/>
      <c r="CM38" s="1132"/>
      <c r="CN38" s="1132"/>
      <c r="CO38" s="1132"/>
      <c r="CP38" s="1132"/>
      <c r="CQ38" s="1132"/>
      <c r="CR38" s="1132"/>
      <c r="CS38" s="1132"/>
      <c r="CT38" s="1132"/>
      <c r="CU38" s="1132"/>
      <c r="CV38" s="1132"/>
      <c r="CW38" s="1132"/>
      <c r="CX38" s="1132"/>
      <c r="CY38" s="1132"/>
      <c r="CZ38" s="1132"/>
      <c r="DA38" s="1132"/>
      <c r="DB38" s="1132"/>
      <c r="DC38" s="1132"/>
      <c r="DD38" s="1132"/>
      <c r="DE38" s="1132"/>
      <c r="DF38" s="1132"/>
      <c r="DG38" s="1132"/>
      <c r="DH38" s="1132"/>
      <c r="DI38" s="1132"/>
      <c r="DJ38" s="1132"/>
      <c r="DK38" s="1132"/>
      <c r="DL38" s="1132"/>
      <c r="DM38" s="1132"/>
      <c r="DN38" s="1132"/>
      <c r="DO38" s="1132"/>
      <c r="DP38" s="1132"/>
      <c r="DQ38" s="1132"/>
      <c r="DR38" s="1132"/>
      <c r="DS38" s="1132"/>
      <c r="DT38" s="1132"/>
      <c r="DU38" s="1132"/>
      <c r="DV38" s="1132"/>
      <c r="DW38" s="1132"/>
      <c r="DX38" s="1132"/>
      <c r="DY38" s="1132"/>
      <c r="DZ38" s="1132"/>
      <c r="EA38" s="1132"/>
      <c r="EB38" s="1132"/>
      <c r="EC38" s="1132"/>
      <c r="ED38" s="1132"/>
      <c r="EE38" s="1132"/>
      <c r="EF38" s="1132"/>
      <c r="EG38" s="1132"/>
      <c r="EH38" s="1132"/>
      <c r="EI38" s="1132"/>
      <c r="EJ38" s="1132"/>
      <c r="EK38" s="1132"/>
      <c r="EL38" s="1132"/>
      <c r="EM38" s="1132"/>
      <c r="EN38" s="1132"/>
      <c r="EO38" s="1132"/>
      <c r="EP38" s="1132"/>
      <c r="EQ38" s="1132"/>
      <c r="ER38" s="1132"/>
      <c r="ES38" s="1132"/>
      <c r="ET38" s="1132"/>
      <c r="EU38" s="1132"/>
      <c r="EV38" s="1132"/>
      <c r="EW38" s="1132"/>
      <c r="EX38" s="1132"/>
      <c r="EY38" s="1132"/>
      <c r="EZ38" s="1132"/>
      <c r="FA38" s="1132"/>
      <c r="FB38" s="1132"/>
      <c r="FC38" s="1132"/>
      <c r="FD38" s="1132"/>
      <c r="FE38" s="1132"/>
    </row>
    <row r="39" spans="1:161" s="530" customFormat="1" ht="15" hidden="1" customHeight="1">
      <c r="A39" s="747"/>
      <c r="B39" s="747"/>
      <c r="C39" s="747"/>
      <c r="D39" s="747"/>
      <c r="E39" s="747"/>
      <c r="F39" s="747"/>
      <c r="G39" s="531"/>
      <c r="H39" s="1014" t="s">
        <v>550</v>
      </c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132"/>
      <c r="AV39" s="1132"/>
      <c r="AW39" s="1132"/>
      <c r="AX39" s="1132"/>
      <c r="AY39" s="1132"/>
      <c r="AZ39" s="1132"/>
      <c r="BA39" s="1132"/>
      <c r="BB39" s="1132"/>
      <c r="BC39" s="1132"/>
      <c r="BD39" s="1132"/>
      <c r="BE39" s="1132"/>
      <c r="BF39" s="1132"/>
      <c r="BG39" s="1132"/>
      <c r="BH39" s="1133"/>
      <c r="BI39" s="1132"/>
      <c r="BJ39" s="1132"/>
      <c r="BK39" s="1132"/>
      <c r="BL39" s="1132"/>
      <c r="BM39" s="1132"/>
      <c r="BN39" s="1132"/>
      <c r="BO39" s="1132"/>
      <c r="BP39" s="1132"/>
      <c r="BQ39" s="1132"/>
      <c r="BR39" s="1132"/>
      <c r="BS39" s="1132"/>
      <c r="BT39" s="1132"/>
      <c r="BU39" s="1132"/>
      <c r="BV39" s="1132"/>
      <c r="BW39" s="1132"/>
      <c r="BX39" s="1132"/>
      <c r="BY39" s="1132"/>
      <c r="BZ39" s="1132"/>
      <c r="CA39" s="1132"/>
      <c r="CB39" s="1132"/>
      <c r="CC39" s="1132"/>
      <c r="CD39" s="1132"/>
      <c r="CE39" s="1132"/>
      <c r="CF39" s="1132"/>
      <c r="CG39" s="1132"/>
      <c r="CH39" s="1132"/>
      <c r="CI39" s="1132"/>
      <c r="CJ39" s="1132"/>
      <c r="CK39" s="1132"/>
      <c r="CL39" s="1132"/>
      <c r="CM39" s="1132"/>
      <c r="CN39" s="1132"/>
      <c r="CO39" s="1132"/>
      <c r="CP39" s="1132"/>
      <c r="CQ39" s="1132"/>
      <c r="CR39" s="1132"/>
      <c r="CS39" s="1132"/>
      <c r="CT39" s="1132"/>
      <c r="CU39" s="1132"/>
      <c r="CV39" s="1132"/>
      <c r="CW39" s="1132"/>
      <c r="CX39" s="1132"/>
      <c r="CY39" s="1132"/>
      <c r="CZ39" s="1132"/>
      <c r="DA39" s="1132"/>
      <c r="DB39" s="1132"/>
      <c r="DC39" s="1132"/>
      <c r="DD39" s="1132"/>
      <c r="DE39" s="1132"/>
      <c r="DF39" s="1132"/>
      <c r="DG39" s="1132"/>
      <c r="DH39" s="1132"/>
      <c r="DI39" s="1132"/>
      <c r="DJ39" s="1132"/>
      <c r="DK39" s="1132"/>
      <c r="DL39" s="1132"/>
      <c r="DM39" s="1132"/>
      <c r="DN39" s="1132"/>
      <c r="DO39" s="1132"/>
      <c r="DP39" s="1132"/>
      <c r="DQ39" s="1132"/>
      <c r="DR39" s="1132"/>
      <c r="DS39" s="1132"/>
      <c r="DT39" s="1132"/>
      <c r="DU39" s="1132"/>
      <c r="DV39" s="1132"/>
      <c r="DW39" s="1132"/>
      <c r="DX39" s="1132"/>
      <c r="DY39" s="1132"/>
      <c r="DZ39" s="1132"/>
      <c r="EA39" s="1132"/>
      <c r="EB39" s="1132"/>
      <c r="EC39" s="1132"/>
      <c r="ED39" s="1132"/>
      <c r="EE39" s="1132"/>
      <c r="EF39" s="1132"/>
      <c r="EG39" s="1132"/>
      <c r="EH39" s="1132"/>
      <c r="EI39" s="1132"/>
      <c r="EJ39" s="1132"/>
      <c r="EK39" s="1132"/>
      <c r="EL39" s="1132"/>
      <c r="EM39" s="1132"/>
      <c r="EN39" s="1132"/>
      <c r="EO39" s="1132"/>
      <c r="EP39" s="1132"/>
      <c r="EQ39" s="1132"/>
      <c r="ER39" s="1132"/>
      <c r="ES39" s="1132"/>
      <c r="ET39" s="1132"/>
      <c r="EU39" s="1132"/>
      <c r="EV39" s="1132"/>
      <c r="EW39" s="1132"/>
      <c r="EX39" s="1132"/>
      <c r="EY39" s="1132"/>
      <c r="EZ39" s="1132"/>
      <c r="FA39" s="1132"/>
      <c r="FB39" s="1132"/>
      <c r="FC39" s="1132"/>
      <c r="FD39" s="1132"/>
      <c r="FE39" s="1132"/>
    </row>
    <row r="40" spans="1:161" s="530" customFormat="1" ht="15" hidden="1">
      <c r="A40" s="806" t="s">
        <v>1338</v>
      </c>
      <c r="B40" s="807"/>
      <c r="C40" s="807"/>
      <c r="D40" s="807"/>
      <c r="E40" s="807"/>
      <c r="F40" s="807"/>
      <c r="G40" s="807"/>
      <c r="H40" s="807"/>
      <c r="I40" s="807"/>
      <c r="J40" s="807"/>
      <c r="K40" s="807"/>
      <c r="L40" s="807"/>
      <c r="M40" s="807"/>
      <c r="N40" s="807"/>
      <c r="O40" s="807"/>
      <c r="P40" s="807"/>
      <c r="Q40" s="807"/>
      <c r="R40" s="807"/>
      <c r="S40" s="807"/>
      <c r="T40" s="807"/>
      <c r="U40" s="807"/>
      <c r="V40" s="807"/>
      <c r="W40" s="807"/>
      <c r="X40" s="807"/>
      <c r="Y40" s="807"/>
      <c r="Z40" s="807"/>
      <c r="AA40" s="807"/>
      <c r="AB40" s="807"/>
      <c r="AC40" s="807"/>
      <c r="AD40" s="807"/>
      <c r="AE40" s="807"/>
      <c r="AF40" s="807"/>
      <c r="AG40" s="807"/>
      <c r="AH40" s="807"/>
      <c r="AI40" s="807"/>
      <c r="AJ40" s="807"/>
      <c r="AK40" s="807"/>
      <c r="AL40" s="807"/>
      <c r="AM40" s="807"/>
      <c r="AN40" s="807"/>
      <c r="AO40" s="807"/>
      <c r="AP40" s="807"/>
      <c r="AQ40" s="807"/>
      <c r="AR40" s="807"/>
      <c r="AS40" s="807"/>
      <c r="AT40" s="807"/>
      <c r="AU40" s="807"/>
      <c r="AV40" s="807"/>
      <c r="AW40" s="807"/>
      <c r="AX40" s="807"/>
      <c r="AY40" s="807"/>
      <c r="AZ40" s="807"/>
      <c r="BA40" s="807"/>
      <c r="BB40" s="807"/>
      <c r="BC40" s="807"/>
      <c r="BD40" s="807"/>
      <c r="BE40" s="807"/>
      <c r="BF40" s="807"/>
      <c r="BG40" s="807"/>
      <c r="BH40" s="807"/>
      <c r="BI40" s="807"/>
      <c r="BJ40" s="807"/>
      <c r="BK40" s="807"/>
      <c r="BL40" s="807"/>
      <c r="BM40" s="807"/>
      <c r="BN40" s="807"/>
      <c r="BO40" s="807"/>
      <c r="BP40" s="807"/>
      <c r="BQ40" s="807"/>
      <c r="BR40" s="807"/>
      <c r="BS40" s="807"/>
      <c r="BT40" s="807"/>
      <c r="BU40" s="807"/>
      <c r="BV40" s="807"/>
      <c r="BW40" s="807"/>
      <c r="BX40" s="807"/>
      <c r="BY40" s="807"/>
      <c r="BZ40" s="807"/>
      <c r="CA40" s="807"/>
      <c r="CB40" s="807"/>
      <c r="CC40" s="807"/>
      <c r="CD40" s="807"/>
      <c r="CE40" s="807"/>
      <c r="CF40" s="807"/>
      <c r="CG40" s="807"/>
      <c r="CH40" s="807"/>
      <c r="CI40" s="807"/>
      <c r="CJ40" s="807"/>
      <c r="CK40" s="807"/>
      <c r="CL40" s="807"/>
      <c r="CM40" s="807"/>
      <c r="CN40" s="807"/>
      <c r="CO40" s="807"/>
      <c r="CP40" s="807"/>
      <c r="CQ40" s="807"/>
      <c r="CR40" s="807"/>
      <c r="CS40" s="807"/>
      <c r="CT40" s="807"/>
      <c r="CU40" s="807"/>
      <c r="CV40" s="807"/>
      <c r="CW40" s="807"/>
      <c r="CX40" s="807"/>
      <c r="CY40" s="807"/>
      <c r="CZ40" s="807"/>
      <c r="DA40" s="807"/>
      <c r="DB40" s="807"/>
      <c r="DC40" s="807"/>
      <c r="DD40" s="807"/>
      <c r="DE40" s="807"/>
      <c r="DF40" s="807"/>
      <c r="DG40" s="807"/>
      <c r="DH40" s="807"/>
      <c r="DI40" s="807"/>
      <c r="DJ40" s="807"/>
      <c r="DK40" s="807"/>
      <c r="DL40" s="807"/>
      <c r="DM40" s="807"/>
      <c r="DN40" s="807"/>
      <c r="DO40" s="807"/>
      <c r="DP40" s="807"/>
      <c r="DQ40" s="807"/>
      <c r="DR40" s="807"/>
      <c r="DS40" s="807"/>
      <c r="DT40" s="807"/>
      <c r="DU40" s="807"/>
      <c r="DV40" s="807"/>
      <c r="DW40" s="807"/>
      <c r="DX40" s="807"/>
      <c r="DY40" s="807"/>
      <c r="DZ40" s="807"/>
      <c r="EA40" s="807"/>
      <c r="EB40" s="807"/>
      <c r="EC40" s="807"/>
      <c r="ED40" s="807"/>
      <c r="EE40" s="807"/>
      <c r="EF40" s="807"/>
      <c r="EG40" s="807"/>
      <c r="EH40" s="807"/>
      <c r="EI40" s="807"/>
      <c r="EJ40" s="807"/>
      <c r="EK40" s="807"/>
      <c r="EL40" s="807"/>
      <c r="EM40" s="807"/>
      <c r="EN40" s="807"/>
      <c r="EO40" s="807"/>
      <c r="EP40" s="807"/>
      <c r="EQ40" s="807"/>
      <c r="ER40" s="807"/>
      <c r="ES40" s="807"/>
      <c r="ET40" s="807"/>
      <c r="EU40" s="807"/>
      <c r="EV40" s="807"/>
      <c r="EW40" s="807"/>
      <c r="EX40" s="807"/>
      <c r="EY40" s="807"/>
      <c r="EZ40" s="807"/>
      <c r="FA40" s="807"/>
      <c r="FB40" s="807"/>
      <c r="FC40" s="807"/>
      <c r="FD40" s="807"/>
      <c r="FE40" s="808"/>
    </row>
    <row r="41" spans="1:161" s="530" customFormat="1" ht="15" hidden="1">
      <c r="A41" s="747" t="s">
        <v>3</v>
      </c>
      <c r="B41" s="747"/>
      <c r="C41" s="747"/>
      <c r="D41" s="747"/>
      <c r="E41" s="747"/>
      <c r="F41" s="747"/>
      <c r="G41" s="531"/>
      <c r="H41" s="750" t="s">
        <v>43</v>
      </c>
      <c r="I41" s="750"/>
      <c r="J41" s="750"/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0"/>
      <c r="V41" s="750"/>
      <c r="W41" s="750"/>
      <c r="X41" s="750"/>
      <c r="Y41" s="750"/>
      <c r="Z41" s="750"/>
      <c r="AA41" s="750"/>
      <c r="AB41" s="750"/>
      <c r="AC41" s="750"/>
      <c r="AD41" s="750"/>
      <c r="AE41" s="750"/>
      <c r="AF41" s="750"/>
      <c r="AG41" s="750"/>
      <c r="AH41" s="750"/>
      <c r="AI41" s="750"/>
      <c r="AJ41" s="750"/>
      <c r="AK41" s="750"/>
      <c r="AL41" s="750"/>
      <c r="AM41" s="750"/>
      <c r="AN41" s="750"/>
      <c r="AO41" s="750"/>
      <c r="AP41" s="750"/>
      <c r="AQ41" s="750"/>
      <c r="AR41" s="750"/>
      <c r="AS41" s="750"/>
      <c r="AT41" s="750"/>
      <c r="AU41" s="1132"/>
      <c r="AV41" s="1132"/>
      <c r="AW41" s="1132"/>
      <c r="AX41" s="1132"/>
      <c r="AY41" s="1132"/>
      <c r="AZ41" s="1132"/>
      <c r="BA41" s="1132"/>
      <c r="BB41" s="1132"/>
      <c r="BC41" s="1132"/>
      <c r="BD41" s="1132"/>
      <c r="BE41" s="1132"/>
      <c r="BF41" s="1132"/>
      <c r="BG41" s="1132"/>
      <c r="BH41" s="1132"/>
      <c r="BI41" s="1132"/>
      <c r="BJ41" s="1132"/>
      <c r="BK41" s="1132"/>
      <c r="BL41" s="1132"/>
      <c r="BM41" s="1132"/>
      <c r="BN41" s="1132"/>
      <c r="BO41" s="1132"/>
      <c r="BP41" s="1132"/>
      <c r="BQ41" s="1132"/>
      <c r="BR41" s="1132"/>
      <c r="BS41" s="1132"/>
      <c r="BT41" s="1132"/>
      <c r="BU41" s="1132"/>
      <c r="BV41" s="1132"/>
      <c r="BW41" s="1132"/>
      <c r="BX41" s="1132"/>
      <c r="BY41" s="1132"/>
      <c r="BZ41" s="1132"/>
      <c r="CA41" s="1132"/>
      <c r="CB41" s="1132"/>
      <c r="CC41" s="1132"/>
      <c r="CD41" s="1132"/>
      <c r="CE41" s="1132"/>
      <c r="CF41" s="1132"/>
      <c r="CG41" s="1132"/>
      <c r="CH41" s="1132"/>
      <c r="CI41" s="1132"/>
      <c r="CJ41" s="1132"/>
      <c r="CK41" s="1132"/>
      <c r="CL41" s="1132"/>
      <c r="CM41" s="1132"/>
      <c r="CN41" s="1132"/>
      <c r="CO41" s="1132"/>
      <c r="CP41" s="1132"/>
      <c r="CQ41" s="1132"/>
      <c r="CR41" s="1132"/>
      <c r="CS41" s="1132"/>
      <c r="CT41" s="1132"/>
      <c r="CU41" s="1132"/>
      <c r="CV41" s="1132"/>
      <c r="CW41" s="1132"/>
      <c r="CX41" s="1132"/>
      <c r="CY41" s="1132"/>
      <c r="CZ41" s="1132"/>
      <c r="DA41" s="1132"/>
      <c r="DB41" s="1132"/>
      <c r="DC41" s="1132"/>
      <c r="DD41" s="1132"/>
      <c r="DE41" s="1132"/>
      <c r="DF41" s="1132"/>
      <c r="DG41" s="1132"/>
      <c r="DH41" s="1132"/>
      <c r="DI41" s="1132"/>
      <c r="DJ41" s="1132"/>
      <c r="DK41" s="1132"/>
      <c r="DL41" s="1132"/>
      <c r="DM41" s="1132"/>
      <c r="DN41" s="1132"/>
      <c r="DO41" s="1132"/>
      <c r="DP41" s="1132"/>
      <c r="DQ41" s="1132"/>
      <c r="DR41" s="1132"/>
      <c r="DS41" s="1132"/>
      <c r="DT41" s="1132"/>
      <c r="DU41" s="1132"/>
      <c r="DV41" s="1132"/>
      <c r="DW41" s="1132"/>
      <c r="DX41" s="1132"/>
      <c r="DY41" s="1132"/>
      <c r="DZ41" s="1132"/>
      <c r="EA41" s="1132"/>
      <c r="EB41" s="1132"/>
      <c r="EC41" s="1132"/>
      <c r="ED41" s="1132"/>
      <c r="EE41" s="1132"/>
      <c r="EF41" s="1132"/>
      <c r="EG41" s="1132"/>
      <c r="EH41" s="1132"/>
      <c r="EI41" s="1132"/>
      <c r="EJ41" s="1132"/>
      <c r="EK41" s="1132"/>
      <c r="EL41" s="1132"/>
      <c r="EM41" s="1132"/>
      <c r="EN41" s="1132"/>
      <c r="EO41" s="1132"/>
      <c r="EP41" s="1132"/>
      <c r="EQ41" s="1132"/>
      <c r="ER41" s="1132"/>
      <c r="ES41" s="1132"/>
      <c r="ET41" s="1132"/>
      <c r="EU41" s="1132"/>
      <c r="EV41" s="1132"/>
      <c r="EW41" s="1132"/>
      <c r="EX41" s="1132"/>
      <c r="EY41" s="1132"/>
      <c r="EZ41" s="1132"/>
      <c r="FA41" s="1132"/>
      <c r="FB41" s="1132"/>
      <c r="FC41" s="1132"/>
      <c r="FD41" s="1132"/>
      <c r="FE41" s="1132"/>
    </row>
    <row r="42" spans="1:161" s="530" customFormat="1" ht="15" hidden="1">
      <c r="A42" s="747"/>
      <c r="B42" s="747"/>
      <c r="C42" s="747"/>
      <c r="D42" s="747"/>
      <c r="E42" s="747"/>
      <c r="F42" s="747"/>
      <c r="G42" s="531"/>
      <c r="H42" s="1014" t="s">
        <v>545</v>
      </c>
      <c r="I42" s="1014"/>
      <c r="J42" s="1014"/>
      <c r="K42" s="1014"/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754" t="e">
        <v>#REF!</v>
      </c>
      <c r="AV42" s="754"/>
      <c r="AW42" s="754"/>
      <c r="AX42" s="754"/>
      <c r="AY42" s="754"/>
      <c r="AZ42" s="754"/>
      <c r="BA42" s="754"/>
      <c r="BB42" s="754"/>
      <c r="BC42" s="754"/>
      <c r="BD42" s="754"/>
      <c r="BE42" s="754"/>
      <c r="BF42" s="754"/>
      <c r="BG42" s="754"/>
      <c r="BH42" s="754">
        <v>38588.863929120882</v>
      </c>
      <c r="BI42" s="754"/>
      <c r="BJ42" s="754"/>
      <c r="BK42" s="754"/>
      <c r="BL42" s="754"/>
      <c r="BM42" s="754"/>
      <c r="BN42" s="754"/>
      <c r="BO42" s="754"/>
      <c r="BP42" s="754"/>
      <c r="BQ42" s="754"/>
      <c r="BR42" s="754"/>
      <c r="BS42" s="754"/>
      <c r="BT42" s="754"/>
      <c r="BU42" s="1132"/>
      <c r="BV42" s="1132"/>
      <c r="BW42" s="1132"/>
      <c r="BX42" s="1132"/>
      <c r="BY42" s="1132"/>
      <c r="BZ42" s="1132"/>
      <c r="CA42" s="1132"/>
      <c r="CB42" s="1132"/>
      <c r="CC42" s="1132"/>
      <c r="CD42" s="1132"/>
      <c r="CE42" s="1132"/>
      <c r="CF42" s="1132"/>
      <c r="CG42" s="1132"/>
      <c r="CH42" s="1132"/>
      <c r="CI42" s="1132"/>
      <c r="CJ42" s="1132"/>
      <c r="CK42" s="1132"/>
      <c r="CL42" s="1132"/>
      <c r="CM42" s="1132"/>
      <c r="CN42" s="1132"/>
      <c r="CO42" s="1132"/>
      <c r="CP42" s="1132"/>
      <c r="CQ42" s="1132"/>
      <c r="CR42" s="1132"/>
      <c r="CS42" s="1132"/>
      <c r="CT42" s="1132"/>
      <c r="CU42" s="1132"/>
      <c r="CV42" s="1132"/>
      <c r="CW42" s="1132"/>
      <c r="CX42" s="1132"/>
      <c r="CY42" s="1132"/>
      <c r="CZ42" s="1132"/>
      <c r="DA42" s="1132"/>
      <c r="DB42" s="1132"/>
      <c r="DC42" s="1132"/>
      <c r="DD42" s="1132"/>
      <c r="DE42" s="1132"/>
      <c r="DF42" s="1132"/>
      <c r="DG42" s="1132"/>
      <c r="DH42" s="1132"/>
      <c r="DI42" s="1132"/>
      <c r="DJ42" s="1132"/>
      <c r="DK42" s="1132"/>
      <c r="DL42" s="1132"/>
      <c r="DM42" s="1132"/>
      <c r="DN42" s="1132"/>
      <c r="DO42" s="1132"/>
      <c r="DP42" s="1132"/>
      <c r="DQ42" s="1132"/>
      <c r="DR42" s="1132"/>
      <c r="DS42" s="1132"/>
      <c r="DT42" s="754" t="e">
        <v>#REF!</v>
      </c>
      <c r="DU42" s="754"/>
      <c r="DV42" s="754"/>
      <c r="DW42" s="754"/>
      <c r="DX42" s="754"/>
      <c r="DY42" s="754"/>
      <c r="DZ42" s="754"/>
      <c r="EA42" s="754"/>
      <c r="EB42" s="754"/>
      <c r="EC42" s="754"/>
      <c r="ED42" s="754"/>
      <c r="EE42" s="754"/>
      <c r="EF42" s="1132"/>
      <c r="EG42" s="1132"/>
      <c r="EH42" s="1132"/>
      <c r="EI42" s="1132"/>
      <c r="EJ42" s="1132"/>
      <c r="EK42" s="1132"/>
      <c r="EL42" s="1132"/>
      <c r="EM42" s="1132"/>
      <c r="EN42" s="1132"/>
      <c r="EO42" s="1132"/>
      <c r="EP42" s="1132"/>
      <c r="EQ42" s="1132"/>
      <c r="ER42" s="1132"/>
      <c r="ES42" s="1132"/>
      <c r="ET42" s="1132"/>
      <c r="EU42" s="1132"/>
      <c r="EV42" s="1132"/>
      <c r="EW42" s="1132"/>
      <c r="EX42" s="1132"/>
      <c r="EY42" s="1132"/>
      <c r="EZ42" s="1132"/>
      <c r="FA42" s="1132"/>
      <c r="FB42" s="1132"/>
      <c r="FC42" s="1132"/>
      <c r="FD42" s="1132"/>
      <c r="FE42" s="1132"/>
    </row>
    <row r="43" spans="1:161" s="530" customFormat="1" ht="18" hidden="1" customHeight="1">
      <c r="A43" s="747"/>
      <c r="B43" s="747"/>
      <c r="C43" s="747"/>
      <c r="D43" s="747"/>
      <c r="E43" s="747"/>
      <c r="F43" s="747"/>
      <c r="G43" s="531"/>
      <c r="H43" s="1014" t="s">
        <v>546</v>
      </c>
      <c r="I43" s="1014"/>
      <c r="J43" s="1014"/>
      <c r="K43" s="1014"/>
      <c r="L43" s="1014"/>
      <c r="M43" s="1014"/>
      <c r="N43" s="1014"/>
      <c r="O43" s="1014"/>
      <c r="P43" s="1014"/>
      <c r="Q43" s="1014"/>
      <c r="R43" s="1014"/>
      <c r="S43" s="1014"/>
      <c r="T43" s="1014"/>
      <c r="U43" s="1014"/>
      <c r="V43" s="1014"/>
      <c r="W43" s="1014"/>
      <c r="X43" s="1014"/>
      <c r="Y43" s="1014"/>
      <c r="Z43" s="1014"/>
      <c r="AA43" s="1014"/>
      <c r="AB43" s="1014"/>
      <c r="AC43" s="1014"/>
      <c r="AD43" s="1014"/>
      <c r="AE43" s="1014"/>
      <c r="AF43" s="1014"/>
      <c r="AG43" s="1014"/>
      <c r="AH43" s="1014"/>
      <c r="AI43" s="1014"/>
      <c r="AJ43" s="1014"/>
      <c r="AK43" s="1014"/>
      <c r="AL43" s="1014"/>
      <c r="AM43" s="1014"/>
      <c r="AN43" s="1014"/>
      <c r="AO43" s="1014"/>
      <c r="AP43" s="1014"/>
      <c r="AQ43" s="1014"/>
      <c r="AR43" s="1014"/>
      <c r="AS43" s="1014"/>
      <c r="AT43" s="1014"/>
      <c r="AU43" s="1132"/>
      <c r="AV43" s="1132"/>
      <c r="AW43" s="1132"/>
      <c r="AX43" s="1132"/>
      <c r="AY43" s="1132"/>
      <c r="AZ43" s="1132"/>
      <c r="BA43" s="1132"/>
      <c r="BB43" s="1132"/>
      <c r="BC43" s="1132"/>
      <c r="BD43" s="1132"/>
      <c r="BE43" s="1132"/>
      <c r="BF43" s="1132"/>
      <c r="BG43" s="1132"/>
      <c r="BH43" s="1133"/>
      <c r="BI43" s="1132"/>
      <c r="BJ43" s="1132"/>
      <c r="BK43" s="1132"/>
      <c r="BL43" s="1132"/>
      <c r="BM43" s="1132"/>
      <c r="BN43" s="1132"/>
      <c r="BO43" s="1132"/>
      <c r="BP43" s="1132"/>
      <c r="BQ43" s="1132"/>
      <c r="BR43" s="1132"/>
      <c r="BS43" s="1132"/>
      <c r="BT43" s="1132"/>
      <c r="BU43" s="1132"/>
      <c r="BV43" s="1132"/>
      <c r="BW43" s="1132"/>
      <c r="BX43" s="1132"/>
      <c r="BY43" s="1132"/>
      <c r="BZ43" s="1132"/>
      <c r="CA43" s="1132"/>
      <c r="CB43" s="1132"/>
      <c r="CC43" s="1132"/>
      <c r="CD43" s="1132"/>
      <c r="CE43" s="1132"/>
      <c r="CF43" s="1132"/>
      <c r="CG43" s="1132"/>
      <c r="CH43" s="1132"/>
      <c r="CI43" s="1132"/>
      <c r="CJ43" s="1132"/>
      <c r="CK43" s="1132"/>
      <c r="CL43" s="1132"/>
      <c r="CM43" s="1132"/>
      <c r="CN43" s="1132"/>
      <c r="CO43" s="1132"/>
      <c r="CP43" s="1132"/>
      <c r="CQ43" s="1132"/>
      <c r="CR43" s="1132"/>
      <c r="CS43" s="1132"/>
      <c r="CT43" s="1132"/>
      <c r="CU43" s="1132"/>
      <c r="CV43" s="1132"/>
      <c r="CW43" s="1132"/>
      <c r="CX43" s="1132"/>
      <c r="CY43" s="1132"/>
      <c r="CZ43" s="1132"/>
      <c r="DA43" s="1132"/>
      <c r="DB43" s="1132"/>
      <c r="DC43" s="1132"/>
      <c r="DD43" s="1132"/>
      <c r="DE43" s="1132"/>
      <c r="DF43" s="1132"/>
      <c r="DG43" s="1132"/>
      <c r="DH43" s="1132"/>
      <c r="DI43" s="1132"/>
      <c r="DJ43" s="1132"/>
      <c r="DK43" s="1132"/>
      <c r="DL43" s="1132"/>
      <c r="DM43" s="1132"/>
      <c r="DN43" s="1132"/>
      <c r="DO43" s="1132"/>
      <c r="DP43" s="1132"/>
      <c r="DQ43" s="1132"/>
      <c r="DR43" s="1132"/>
      <c r="DS43" s="1132"/>
      <c r="DT43" s="1132"/>
      <c r="DU43" s="1132"/>
      <c r="DV43" s="1132"/>
      <c r="DW43" s="1132"/>
      <c r="DX43" s="1132"/>
      <c r="DY43" s="1132"/>
      <c r="DZ43" s="1132"/>
      <c r="EA43" s="1132"/>
      <c r="EB43" s="1132"/>
      <c r="EC43" s="1132"/>
      <c r="ED43" s="1132"/>
      <c r="EE43" s="1132"/>
      <c r="EF43" s="1132"/>
      <c r="EG43" s="1132"/>
      <c r="EH43" s="1132"/>
      <c r="EI43" s="1132"/>
      <c r="EJ43" s="1132"/>
      <c r="EK43" s="1132"/>
      <c r="EL43" s="1132"/>
      <c r="EM43" s="1132"/>
      <c r="EN43" s="1132"/>
      <c r="EO43" s="1132"/>
      <c r="EP43" s="1132"/>
      <c r="EQ43" s="1132"/>
      <c r="ER43" s="1132"/>
      <c r="ES43" s="1132"/>
      <c r="ET43" s="1132"/>
      <c r="EU43" s="1132"/>
      <c r="EV43" s="1132"/>
      <c r="EW43" s="1132"/>
      <c r="EX43" s="1132"/>
      <c r="EY43" s="1132"/>
      <c r="EZ43" s="1132"/>
      <c r="FA43" s="1132"/>
      <c r="FB43" s="1132"/>
      <c r="FC43" s="1132"/>
      <c r="FD43" s="1132"/>
      <c r="FE43" s="1132"/>
    </row>
    <row r="44" spans="1:161" s="530" customFormat="1" ht="18" hidden="1" customHeight="1">
      <c r="A44" s="747"/>
      <c r="B44" s="747"/>
      <c r="C44" s="747"/>
      <c r="D44" s="747"/>
      <c r="E44" s="747"/>
      <c r="F44" s="747"/>
      <c r="G44" s="531"/>
      <c r="H44" s="1014" t="s">
        <v>547</v>
      </c>
      <c r="I44" s="1014"/>
      <c r="J44" s="1014"/>
      <c r="K44" s="1014"/>
      <c r="L44" s="1014"/>
      <c r="M44" s="1014"/>
      <c r="N44" s="1014"/>
      <c r="O44" s="1014"/>
      <c r="P44" s="1014"/>
      <c r="Q44" s="1014"/>
      <c r="R44" s="1014"/>
      <c r="S44" s="1014"/>
      <c r="T44" s="1014"/>
      <c r="U44" s="1014"/>
      <c r="V44" s="1014"/>
      <c r="W44" s="1014"/>
      <c r="X44" s="1014"/>
      <c r="Y44" s="1014"/>
      <c r="Z44" s="1014"/>
      <c r="AA44" s="1014"/>
      <c r="AB44" s="1014"/>
      <c r="AC44" s="1014"/>
      <c r="AD44" s="1014"/>
      <c r="AE44" s="1014"/>
      <c r="AF44" s="1014"/>
      <c r="AG44" s="1014"/>
      <c r="AH44" s="1014"/>
      <c r="AI44" s="1014"/>
      <c r="AJ44" s="1014"/>
      <c r="AK44" s="1014"/>
      <c r="AL44" s="1014"/>
      <c r="AM44" s="1014"/>
      <c r="AN44" s="1014"/>
      <c r="AO44" s="1014"/>
      <c r="AP44" s="1014"/>
      <c r="AQ44" s="1014"/>
      <c r="AR44" s="1014"/>
      <c r="AS44" s="1014"/>
      <c r="AT44" s="1014"/>
      <c r="AU44" s="1132"/>
      <c r="AV44" s="1132"/>
      <c r="AW44" s="1132"/>
      <c r="AX44" s="1132"/>
      <c r="AY44" s="1132"/>
      <c r="AZ44" s="1132"/>
      <c r="BA44" s="1132"/>
      <c r="BB44" s="1132"/>
      <c r="BC44" s="1132"/>
      <c r="BD44" s="1132"/>
      <c r="BE44" s="1132"/>
      <c r="BF44" s="1132"/>
      <c r="BG44" s="1132"/>
      <c r="BH44" s="1133"/>
      <c r="BI44" s="1132"/>
      <c r="BJ44" s="1132"/>
      <c r="BK44" s="1132"/>
      <c r="BL44" s="1132"/>
      <c r="BM44" s="1132"/>
      <c r="BN44" s="1132"/>
      <c r="BO44" s="1132"/>
      <c r="BP44" s="1132"/>
      <c r="BQ44" s="1132"/>
      <c r="BR44" s="1132"/>
      <c r="BS44" s="1132"/>
      <c r="BT44" s="1132"/>
      <c r="BU44" s="1132"/>
      <c r="BV44" s="1132"/>
      <c r="BW44" s="1132"/>
      <c r="BX44" s="1132"/>
      <c r="BY44" s="1132"/>
      <c r="BZ44" s="1132"/>
      <c r="CA44" s="1132"/>
      <c r="CB44" s="1132"/>
      <c r="CC44" s="1132"/>
      <c r="CD44" s="1132"/>
      <c r="CE44" s="1132"/>
      <c r="CF44" s="1132"/>
      <c r="CG44" s="1132"/>
      <c r="CH44" s="1132"/>
      <c r="CI44" s="1132"/>
      <c r="CJ44" s="1132"/>
      <c r="CK44" s="1132"/>
      <c r="CL44" s="1132"/>
      <c r="CM44" s="1132"/>
      <c r="CN44" s="1132"/>
      <c r="CO44" s="1132"/>
      <c r="CP44" s="1132"/>
      <c r="CQ44" s="1132"/>
      <c r="CR44" s="1132"/>
      <c r="CS44" s="1132"/>
      <c r="CT44" s="1132"/>
      <c r="CU44" s="1132"/>
      <c r="CV44" s="1132"/>
      <c r="CW44" s="1132"/>
      <c r="CX44" s="1132"/>
      <c r="CY44" s="1132"/>
      <c r="CZ44" s="1132"/>
      <c r="DA44" s="1132"/>
      <c r="DB44" s="1132"/>
      <c r="DC44" s="1132"/>
      <c r="DD44" s="1132"/>
      <c r="DE44" s="1132"/>
      <c r="DF44" s="1132"/>
      <c r="DG44" s="1132"/>
      <c r="DH44" s="1132"/>
      <c r="DI44" s="1132"/>
      <c r="DJ44" s="1132"/>
      <c r="DK44" s="1132"/>
      <c r="DL44" s="1132"/>
      <c r="DM44" s="1132"/>
      <c r="DN44" s="1132"/>
      <c r="DO44" s="1132"/>
      <c r="DP44" s="1132"/>
      <c r="DQ44" s="1132"/>
      <c r="DR44" s="1132"/>
      <c r="DS44" s="1132"/>
      <c r="DT44" s="1132"/>
      <c r="DU44" s="1132"/>
      <c r="DV44" s="1132"/>
      <c r="DW44" s="1132"/>
      <c r="DX44" s="1132"/>
      <c r="DY44" s="1132"/>
      <c r="DZ44" s="1132"/>
      <c r="EA44" s="1132"/>
      <c r="EB44" s="1132"/>
      <c r="EC44" s="1132"/>
      <c r="ED44" s="1132"/>
      <c r="EE44" s="1132"/>
      <c r="EF44" s="1132"/>
      <c r="EG44" s="1132"/>
      <c r="EH44" s="1132"/>
      <c r="EI44" s="1132"/>
      <c r="EJ44" s="1132"/>
      <c r="EK44" s="1132"/>
      <c r="EL44" s="1132"/>
      <c r="EM44" s="1132"/>
      <c r="EN44" s="1132"/>
      <c r="EO44" s="1132"/>
      <c r="EP44" s="1132"/>
      <c r="EQ44" s="1132"/>
      <c r="ER44" s="1132"/>
      <c r="ES44" s="1132"/>
      <c r="ET44" s="1132"/>
      <c r="EU44" s="1132"/>
      <c r="EV44" s="1132"/>
      <c r="EW44" s="1132"/>
      <c r="EX44" s="1132"/>
      <c r="EY44" s="1132"/>
      <c r="EZ44" s="1132"/>
      <c r="FA44" s="1132"/>
      <c r="FB44" s="1132"/>
      <c r="FC44" s="1132"/>
      <c r="FD44" s="1132"/>
      <c r="FE44" s="1132"/>
    </row>
    <row r="45" spans="1:161" s="530" customFormat="1" ht="18" hidden="1" customHeight="1">
      <c r="A45" s="747"/>
      <c r="B45" s="747"/>
      <c r="C45" s="747"/>
      <c r="D45" s="747"/>
      <c r="E45" s="747"/>
      <c r="F45" s="747"/>
      <c r="G45" s="531"/>
      <c r="H45" s="1014" t="s">
        <v>548</v>
      </c>
      <c r="I45" s="1014"/>
      <c r="J45" s="1014"/>
      <c r="K45" s="1014"/>
      <c r="L45" s="1014"/>
      <c r="M45" s="1014"/>
      <c r="N45" s="1014"/>
      <c r="O45" s="1014"/>
      <c r="P45" s="1014"/>
      <c r="Q45" s="1014"/>
      <c r="R45" s="1014"/>
      <c r="S45" s="1014"/>
      <c r="T45" s="1014"/>
      <c r="U45" s="1014"/>
      <c r="V45" s="1014"/>
      <c r="W45" s="1014"/>
      <c r="X45" s="1014"/>
      <c r="Y45" s="1014"/>
      <c r="Z45" s="1014"/>
      <c r="AA45" s="1014"/>
      <c r="AB45" s="1014"/>
      <c r="AC45" s="1014"/>
      <c r="AD45" s="1014"/>
      <c r="AE45" s="1014"/>
      <c r="AF45" s="1014"/>
      <c r="AG45" s="1014"/>
      <c r="AH45" s="1014"/>
      <c r="AI45" s="1014"/>
      <c r="AJ45" s="1014"/>
      <c r="AK45" s="1014"/>
      <c r="AL45" s="1014"/>
      <c r="AM45" s="1014"/>
      <c r="AN45" s="1014"/>
      <c r="AO45" s="1014"/>
      <c r="AP45" s="1014"/>
      <c r="AQ45" s="1014"/>
      <c r="AR45" s="1014"/>
      <c r="AS45" s="1014"/>
      <c r="AT45" s="1014"/>
      <c r="AU45" s="1132"/>
      <c r="AV45" s="1132"/>
      <c r="AW45" s="1132"/>
      <c r="AX45" s="1132"/>
      <c r="AY45" s="1132"/>
      <c r="AZ45" s="1132"/>
      <c r="BA45" s="1132"/>
      <c r="BB45" s="1132"/>
      <c r="BC45" s="1132"/>
      <c r="BD45" s="1132"/>
      <c r="BE45" s="1132"/>
      <c r="BF45" s="1132"/>
      <c r="BG45" s="1132"/>
      <c r="BH45" s="1133"/>
      <c r="BI45" s="1132"/>
      <c r="BJ45" s="1132"/>
      <c r="BK45" s="1132"/>
      <c r="BL45" s="1132"/>
      <c r="BM45" s="1132"/>
      <c r="BN45" s="1132"/>
      <c r="BO45" s="1132"/>
      <c r="BP45" s="1132"/>
      <c r="BQ45" s="1132"/>
      <c r="BR45" s="1132"/>
      <c r="BS45" s="1132"/>
      <c r="BT45" s="1132"/>
      <c r="BU45" s="1132"/>
      <c r="BV45" s="1132"/>
      <c r="BW45" s="1132"/>
      <c r="BX45" s="1132"/>
      <c r="BY45" s="1132"/>
      <c r="BZ45" s="1132"/>
      <c r="CA45" s="1132"/>
      <c r="CB45" s="1132"/>
      <c r="CC45" s="1132"/>
      <c r="CD45" s="1132"/>
      <c r="CE45" s="1132"/>
      <c r="CF45" s="1132"/>
      <c r="CG45" s="1132"/>
      <c r="CH45" s="1132"/>
      <c r="CI45" s="1132"/>
      <c r="CJ45" s="1132"/>
      <c r="CK45" s="1132"/>
      <c r="CL45" s="1132"/>
      <c r="CM45" s="1132"/>
      <c r="CN45" s="1132"/>
      <c r="CO45" s="1132"/>
      <c r="CP45" s="1132"/>
      <c r="CQ45" s="1132"/>
      <c r="CR45" s="1132"/>
      <c r="CS45" s="1132"/>
      <c r="CT45" s="1132"/>
      <c r="CU45" s="1132"/>
      <c r="CV45" s="1132"/>
      <c r="CW45" s="1132"/>
      <c r="CX45" s="1132"/>
      <c r="CY45" s="1132"/>
      <c r="CZ45" s="1132"/>
      <c r="DA45" s="1132"/>
      <c r="DB45" s="1132"/>
      <c r="DC45" s="1132"/>
      <c r="DD45" s="1132"/>
      <c r="DE45" s="1132"/>
      <c r="DF45" s="1132"/>
      <c r="DG45" s="1132"/>
      <c r="DH45" s="1132"/>
      <c r="DI45" s="1132"/>
      <c r="DJ45" s="1132"/>
      <c r="DK45" s="1132"/>
      <c r="DL45" s="1132"/>
      <c r="DM45" s="1132"/>
      <c r="DN45" s="1132"/>
      <c r="DO45" s="1132"/>
      <c r="DP45" s="1132"/>
      <c r="DQ45" s="1132"/>
      <c r="DR45" s="1132"/>
      <c r="DS45" s="1132"/>
      <c r="DT45" s="1132"/>
      <c r="DU45" s="1132"/>
      <c r="DV45" s="1132"/>
      <c r="DW45" s="1132"/>
      <c r="DX45" s="1132"/>
      <c r="DY45" s="1132"/>
      <c r="DZ45" s="1132"/>
      <c r="EA45" s="1132"/>
      <c r="EB45" s="1132"/>
      <c r="EC45" s="1132"/>
      <c r="ED45" s="1132"/>
      <c r="EE45" s="1132"/>
      <c r="EF45" s="1132"/>
      <c r="EG45" s="1132"/>
      <c r="EH45" s="1132"/>
      <c r="EI45" s="1132"/>
      <c r="EJ45" s="1132"/>
      <c r="EK45" s="1132"/>
      <c r="EL45" s="1132"/>
      <c r="EM45" s="1132"/>
      <c r="EN45" s="1132"/>
      <c r="EO45" s="1132"/>
      <c r="EP45" s="1132"/>
      <c r="EQ45" s="1132"/>
      <c r="ER45" s="1132"/>
      <c r="ES45" s="1132"/>
      <c r="ET45" s="1132"/>
      <c r="EU45" s="1132"/>
      <c r="EV45" s="1132"/>
      <c r="EW45" s="1132"/>
      <c r="EX45" s="1132"/>
      <c r="EY45" s="1132"/>
      <c r="EZ45" s="1132"/>
      <c r="FA45" s="1132"/>
      <c r="FB45" s="1132"/>
      <c r="FC45" s="1132"/>
      <c r="FD45" s="1132"/>
      <c r="FE45" s="1132"/>
    </row>
    <row r="46" spans="1:161" s="530" customFormat="1" ht="18" hidden="1" customHeight="1">
      <c r="A46" s="747"/>
      <c r="B46" s="747"/>
      <c r="C46" s="747"/>
      <c r="D46" s="747"/>
      <c r="E46" s="747"/>
      <c r="F46" s="747"/>
      <c r="G46" s="531"/>
      <c r="H46" s="1014" t="s">
        <v>549</v>
      </c>
      <c r="I46" s="1014"/>
      <c r="J46" s="1014"/>
      <c r="K46" s="1014"/>
      <c r="L46" s="1014"/>
      <c r="M46" s="1014"/>
      <c r="N46" s="1014"/>
      <c r="O46" s="1014"/>
      <c r="P46" s="1014"/>
      <c r="Q46" s="1014"/>
      <c r="R46" s="1014"/>
      <c r="S46" s="1014"/>
      <c r="T46" s="1014"/>
      <c r="U46" s="1014"/>
      <c r="V46" s="1014"/>
      <c r="W46" s="1014"/>
      <c r="X46" s="1014"/>
      <c r="Y46" s="1014"/>
      <c r="Z46" s="1014"/>
      <c r="AA46" s="1014"/>
      <c r="AB46" s="1014"/>
      <c r="AC46" s="1014"/>
      <c r="AD46" s="1014"/>
      <c r="AE46" s="1014"/>
      <c r="AF46" s="1014"/>
      <c r="AG46" s="1014"/>
      <c r="AH46" s="1014"/>
      <c r="AI46" s="1014"/>
      <c r="AJ46" s="1014"/>
      <c r="AK46" s="1014"/>
      <c r="AL46" s="1014"/>
      <c r="AM46" s="1014"/>
      <c r="AN46" s="1014"/>
      <c r="AO46" s="1014"/>
      <c r="AP46" s="1014"/>
      <c r="AQ46" s="1014"/>
      <c r="AR46" s="1014"/>
      <c r="AS46" s="1014"/>
      <c r="AT46" s="1014"/>
      <c r="AU46" s="1132"/>
      <c r="AV46" s="1132"/>
      <c r="AW46" s="1132"/>
      <c r="AX46" s="1132"/>
      <c r="AY46" s="1132"/>
      <c r="AZ46" s="1132"/>
      <c r="BA46" s="1132"/>
      <c r="BB46" s="1132"/>
      <c r="BC46" s="1132"/>
      <c r="BD46" s="1132"/>
      <c r="BE46" s="1132"/>
      <c r="BF46" s="1132"/>
      <c r="BG46" s="1132"/>
      <c r="BH46" s="1132"/>
      <c r="BI46" s="1132"/>
      <c r="BJ46" s="1132"/>
      <c r="BK46" s="1132"/>
      <c r="BL46" s="1132"/>
      <c r="BM46" s="1132"/>
      <c r="BN46" s="1132"/>
      <c r="BO46" s="1132"/>
      <c r="BP46" s="1132"/>
      <c r="BQ46" s="1132"/>
      <c r="BR46" s="1132"/>
      <c r="BS46" s="1132"/>
      <c r="BT46" s="1132"/>
      <c r="BU46" s="1132"/>
      <c r="BV46" s="1132"/>
      <c r="BW46" s="1132"/>
      <c r="BX46" s="1132"/>
      <c r="BY46" s="1132"/>
      <c r="BZ46" s="1132"/>
      <c r="CA46" s="1132"/>
      <c r="CB46" s="1132"/>
      <c r="CC46" s="1132"/>
      <c r="CD46" s="1132"/>
      <c r="CE46" s="1132"/>
      <c r="CF46" s="1132"/>
      <c r="CG46" s="1132"/>
      <c r="CH46" s="1132"/>
      <c r="CI46" s="1132"/>
      <c r="CJ46" s="1132"/>
      <c r="CK46" s="1132"/>
      <c r="CL46" s="1132"/>
      <c r="CM46" s="1132"/>
      <c r="CN46" s="1132"/>
      <c r="CO46" s="1132"/>
      <c r="CP46" s="1132"/>
      <c r="CQ46" s="1132"/>
      <c r="CR46" s="1132"/>
      <c r="CS46" s="1132"/>
      <c r="CT46" s="1132"/>
      <c r="CU46" s="1132"/>
      <c r="CV46" s="1132"/>
      <c r="CW46" s="1132"/>
      <c r="CX46" s="1132"/>
      <c r="CY46" s="1132"/>
      <c r="CZ46" s="1132"/>
      <c r="DA46" s="1132"/>
      <c r="DB46" s="1132"/>
      <c r="DC46" s="1132"/>
      <c r="DD46" s="1132"/>
      <c r="DE46" s="1132"/>
      <c r="DF46" s="1132"/>
      <c r="DG46" s="1132"/>
      <c r="DH46" s="1132"/>
      <c r="DI46" s="1132"/>
      <c r="DJ46" s="1132"/>
      <c r="DK46" s="1132"/>
      <c r="DL46" s="1132"/>
      <c r="DM46" s="1132"/>
      <c r="DN46" s="1132"/>
      <c r="DO46" s="1132"/>
      <c r="DP46" s="1132"/>
      <c r="DQ46" s="1132"/>
      <c r="DR46" s="1132"/>
      <c r="DS46" s="1132"/>
      <c r="DT46" s="1132"/>
      <c r="DU46" s="1132"/>
      <c r="DV46" s="1132"/>
      <c r="DW46" s="1132"/>
      <c r="DX46" s="1132"/>
      <c r="DY46" s="1132"/>
      <c r="DZ46" s="1132"/>
      <c r="EA46" s="1132"/>
      <c r="EB46" s="1132"/>
      <c r="EC46" s="1132"/>
      <c r="ED46" s="1132"/>
      <c r="EE46" s="1132"/>
      <c r="EF46" s="1132"/>
      <c r="EG46" s="1132"/>
      <c r="EH46" s="1132"/>
      <c r="EI46" s="1132"/>
      <c r="EJ46" s="1132"/>
      <c r="EK46" s="1132"/>
      <c r="EL46" s="1132"/>
      <c r="EM46" s="1132"/>
      <c r="EN46" s="1132"/>
      <c r="EO46" s="1132"/>
      <c r="EP46" s="1132"/>
      <c r="EQ46" s="1132"/>
      <c r="ER46" s="1132"/>
      <c r="ES46" s="1132"/>
      <c r="ET46" s="1132"/>
      <c r="EU46" s="1132"/>
      <c r="EV46" s="1132"/>
      <c r="EW46" s="1132"/>
      <c r="EX46" s="1132"/>
      <c r="EY46" s="1132"/>
      <c r="EZ46" s="1132"/>
      <c r="FA46" s="1132"/>
      <c r="FB46" s="1132"/>
      <c r="FC46" s="1132"/>
      <c r="FD46" s="1132"/>
      <c r="FE46" s="1132"/>
    </row>
    <row r="47" spans="1:161" s="530" customFormat="1" ht="15" hidden="1" customHeight="1">
      <c r="A47" s="747"/>
      <c r="B47" s="747"/>
      <c r="C47" s="747"/>
      <c r="D47" s="747"/>
      <c r="E47" s="747"/>
      <c r="F47" s="747"/>
      <c r="G47" s="531"/>
      <c r="H47" s="1014" t="s">
        <v>550</v>
      </c>
      <c r="I47" s="1014"/>
      <c r="J47" s="1014"/>
      <c r="K47" s="1014"/>
      <c r="L47" s="1014"/>
      <c r="M47" s="1014"/>
      <c r="N47" s="1014"/>
      <c r="O47" s="1014"/>
      <c r="P47" s="1014"/>
      <c r="Q47" s="1014"/>
      <c r="R47" s="1014"/>
      <c r="S47" s="1014"/>
      <c r="T47" s="1014"/>
      <c r="U47" s="1014"/>
      <c r="V47" s="1014"/>
      <c r="W47" s="1014"/>
      <c r="X47" s="1014"/>
      <c r="Y47" s="1014"/>
      <c r="Z47" s="1014"/>
      <c r="AA47" s="1014"/>
      <c r="AB47" s="1014"/>
      <c r="AC47" s="1014"/>
      <c r="AD47" s="1014"/>
      <c r="AE47" s="1014"/>
      <c r="AF47" s="1014"/>
      <c r="AG47" s="1014"/>
      <c r="AH47" s="1014"/>
      <c r="AI47" s="1014"/>
      <c r="AJ47" s="1014"/>
      <c r="AK47" s="1014"/>
      <c r="AL47" s="1014"/>
      <c r="AM47" s="1014"/>
      <c r="AN47" s="1014"/>
      <c r="AO47" s="1014"/>
      <c r="AP47" s="1014"/>
      <c r="AQ47" s="1014"/>
      <c r="AR47" s="1014"/>
      <c r="AS47" s="1014"/>
      <c r="AT47" s="1014"/>
      <c r="AU47" s="1132"/>
      <c r="AV47" s="1132"/>
      <c r="AW47" s="1132"/>
      <c r="AX47" s="1132"/>
      <c r="AY47" s="1132"/>
      <c r="AZ47" s="1132"/>
      <c r="BA47" s="1132"/>
      <c r="BB47" s="1132"/>
      <c r="BC47" s="1132"/>
      <c r="BD47" s="1132"/>
      <c r="BE47" s="1132"/>
      <c r="BF47" s="1132"/>
      <c r="BG47" s="1132"/>
      <c r="BH47" s="1133"/>
      <c r="BI47" s="1132"/>
      <c r="BJ47" s="1132"/>
      <c r="BK47" s="1132"/>
      <c r="BL47" s="1132"/>
      <c r="BM47" s="1132"/>
      <c r="BN47" s="1132"/>
      <c r="BO47" s="1132"/>
      <c r="BP47" s="1132"/>
      <c r="BQ47" s="1132"/>
      <c r="BR47" s="1132"/>
      <c r="BS47" s="1132"/>
      <c r="BT47" s="1132"/>
      <c r="BU47" s="1132"/>
      <c r="BV47" s="1132"/>
      <c r="BW47" s="1132"/>
      <c r="BX47" s="1132"/>
      <c r="BY47" s="1132"/>
      <c r="BZ47" s="1132"/>
      <c r="CA47" s="1132"/>
      <c r="CB47" s="1132"/>
      <c r="CC47" s="1132"/>
      <c r="CD47" s="1132"/>
      <c r="CE47" s="1132"/>
      <c r="CF47" s="1132"/>
      <c r="CG47" s="1132"/>
      <c r="CH47" s="1132"/>
      <c r="CI47" s="1132"/>
      <c r="CJ47" s="1132"/>
      <c r="CK47" s="1132"/>
      <c r="CL47" s="1132"/>
      <c r="CM47" s="1132"/>
      <c r="CN47" s="1132"/>
      <c r="CO47" s="1132"/>
      <c r="CP47" s="1132"/>
      <c r="CQ47" s="1132"/>
      <c r="CR47" s="1132"/>
      <c r="CS47" s="1132"/>
      <c r="CT47" s="1132"/>
      <c r="CU47" s="1132"/>
      <c r="CV47" s="1132"/>
      <c r="CW47" s="1132"/>
      <c r="CX47" s="1132"/>
      <c r="CY47" s="1132"/>
      <c r="CZ47" s="1132"/>
      <c r="DA47" s="1132"/>
      <c r="DB47" s="1132"/>
      <c r="DC47" s="1132"/>
      <c r="DD47" s="1132"/>
      <c r="DE47" s="1132"/>
      <c r="DF47" s="1132"/>
      <c r="DG47" s="1132"/>
      <c r="DH47" s="1132"/>
      <c r="DI47" s="1132"/>
      <c r="DJ47" s="1132"/>
      <c r="DK47" s="1132"/>
      <c r="DL47" s="1132"/>
      <c r="DM47" s="1132"/>
      <c r="DN47" s="1132"/>
      <c r="DO47" s="1132"/>
      <c r="DP47" s="1132"/>
      <c r="DQ47" s="1132"/>
      <c r="DR47" s="1132"/>
      <c r="DS47" s="1132"/>
      <c r="DT47" s="1132"/>
      <c r="DU47" s="1132"/>
      <c r="DV47" s="1132"/>
      <c r="DW47" s="1132"/>
      <c r="DX47" s="1132"/>
      <c r="DY47" s="1132"/>
      <c r="DZ47" s="1132"/>
      <c r="EA47" s="1132"/>
      <c r="EB47" s="1132"/>
      <c r="EC47" s="1132"/>
      <c r="ED47" s="1132"/>
      <c r="EE47" s="1132"/>
      <c r="EF47" s="1132"/>
      <c r="EG47" s="1132"/>
      <c r="EH47" s="1132"/>
      <c r="EI47" s="1132"/>
      <c r="EJ47" s="1132"/>
      <c r="EK47" s="1132"/>
      <c r="EL47" s="1132"/>
      <c r="EM47" s="1132"/>
      <c r="EN47" s="1132"/>
      <c r="EO47" s="1132"/>
      <c r="EP47" s="1132"/>
      <c r="EQ47" s="1132"/>
      <c r="ER47" s="1132"/>
      <c r="ES47" s="1132"/>
      <c r="ET47" s="1132"/>
      <c r="EU47" s="1132"/>
      <c r="EV47" s="1132"/>
      <c r="EW47" s="1132"/>
      <c r="EX47" s="1132"/>
      <c r="EY47" s="1132"/>
      <c r="EZ47" s="1132"/>
      <c r="FA47" s="1132"/>
      <c r="FB47" s="1132"/>
      <c r="FC47" s="1132"/>
      <c r="FD47" s="1132"/>
      <c r="FE47" s="1132"/>
    </row>
    <row r="48" spans="1:161" s="530" customFormat="1" ht="15" hidden="1">
      <c r="A48" s="806" t="s">
        <v>1339</v>
      </c>
      <c r="B48" s="807"/>
      <c r="C48" s="807"/>
      <c r="D48" s="807"/>
      <c r="E48" s="807"/>
      <c r="F48" s="807"/>
      <c r="G48" s="807"/>
      <c r="H48" s="807"/>
      <c r="I48" s="807"/>
      <c r="J48" s="807"/>
      <c r="K48" s="807"/>
      <c r="L48" s="807"/>
      <c r="M48" s="807"/>
      <c r="N48" s="807"/>
      <c r="O48" s="807"/>
      <c r="P48" s="807"/>
      <c r="Q48" s="807"/>
      <c r="R48" s="807"/>
      <c r="S48" s="807"/>
      <c r="T48" s="807"/>
      <c r="U48" s="807"/>
      <c r="V48" s="807"/>
      <c r="W48" s="807"/>
      <c r="X48" s="807"/>
      <c r="Y48" s="807"/>
      <c r="Z48" s="807"/>
      <c r="AA48" s="807"/>
      <c r="AB48" s="807"/>
      <c r="AC48" s="807"/>
      <c r="AD48" s="807"/>
      <c r="AE48" s="807"/>
      <c r="AF48" s="807"/>
      <c r="AG48" s="807"/>
      <c r="AH48" s="807"/>
      <c r="AI48" s="807"/>
      <c r="AJ48" s="807"/>
      <c r="AK48" s="807"/>
      <c r="AL48" s="807"/>
      <c r="AM48" s="807"/>
      <c r="AN48" s="807"/>
      <c r="AO48" s="807"/>
      <c r="AP48" s="807"/>
      <c r="AQ48" s="807"/>
      <c r="AR48" s="807"/>
      <c r="AS48" s="807"/>
      <c r="AT48" s="807"/>
      <c r="AU48" s="807"/>
      <c r="AV48" s="807"/>
      <c r="AW48" s="807"/>
      <c r="AX48" s="807"/>
      <c r="AY48" s="807"/>
      <c r="AZ48" s="807"/>
      <c r="BA48" s="807"/>
      <c r="BB48" s="807"/>
      <c r="BC48" s="807"/>
      <c r="BD48" s="807"/>
      <c r="BE48" s="807"/>
      <c r="BF48" s="807"/>
      <c r="BG48" s="807"/>
      <c r="BH48" s="807"/>
      <c r="BI48" s="807"/>
      <c r="BJ48" s="807"/>
      <c r="BK48" s="807"/>
      <c r="BL48" s="807"/>
      <c r="BM48" s="807"/>
      <c r="BN48" s="807"/>
      <c r="BO48" s="807"/>
      <c r="BP48" s="807"/>
      <c r="BQ48" s="807"/>
      <c r="BR48" s="807"/>
      <c r="BS48" s="807"/>
      <c r="BT48" s="807"/>
      <c r="BU48" s="807"/>
      <c r="BV48" s="807"/>
      <c r="BW48" s="807"/>
      <c r="BX48" s="807"/>
      <c r="BY48" s="807"/>
      <c r="BZ48" s="807"/>
      <c r="CA48" s="807"/>
      <c r="CB48" s="807"/>
      <c r="CC48" s="807"/>
      <c r="CD48" s="807"/>
      <c r="CE48" s="807"/>
      <c r="CF48" s="807"/>
      <c r="CG48" s="807"/>
      <c r="CH48" s="807"/>
      <c r="CI48" s="807"/>
      <c r="CJ48" s="807"/>
      <c r="CK48" s="807"/>
      <c r="CL48" s="807"/>
      <c r="CM48" s="807"/>
      <c r="CN48" s="807"/>
      <c r="CO48" s="807"/>
      <c r="CP48" s="807"/>
      <c r="CQ48" s="807"/>
      <c r="CR48" s="807"/>
      <c r="CS48" s="807"/>
      <c r="CT48" s="807"/>
      <c r="CU48" s="807"/>
      <c r="CV48" s="807"/>
      <c r="CW48" s="807"/>
      <c r="CX48" s="807"/>
      <c r="CY48" s="807"/>
      <c r="CZ48" s="807"/>
      <c r="DA48" s="807"/>
      <c r="DB48" s="807"/>
      <c r="DC48" s="807"/>
      <c r="DD48" s="807"/>
      <c r="DE48" s="807"/>
      <c r="DF48" s="807"/>
      <c r="DG48" s="807"/>
      <c r="DH48" s="807"/>
      <c r="DI48" s="807"/>
      <c r="DJ48" s="807"/>
      <c r="DK48" s="807"/>
      <c r="DL48" s="807"/>
      <c r="DM48" s="807"/>
      <c r="DN48" s="807"/>
      <c r="DO48" s="807"/>
      <c r="DP48" s="807"/>
      <c r="DQ48" s="807"/>
      <c r="DR48" s="807"/>
      <c r="DS48" s="807"/>
      <c r="DT48" s="807"/>
      <c r="DU48" s="807"/>
      <c r="DV48" s="807"/>
      <c r="DW48" s="807"/>
      <c r="DX48" s="807"/>
      <c r="DY48" s="807"/>
      <c r="DZ48" s="807"/>
      <c r="EA48" s="807"/>
      <c r="EB48" s="807"/>
      <c r="EC48" s="807"/>
      <c r="ED48" s="807"/>
      <c r="EE48" s="807"/>
      <c r="EF48" s="807"/>
      <c r="EG48" s="807"/>
      <c r="EH48" s="807"/>
      <c r="EI48" s="807"/>
      <c r="EJ48" s="807"/>
      <c r="EK48" s="807"/>
      <c r="EL48" s="807"/>
      <c r="EM48" s="807"/>
      <c r="EN48" s="807"/>
      <c r="EO48" s="807"/>
      <c r="EP48" s="807"/>
      <c r="EQ48" s="807"/>
      <c r="ER48" s="807"/>
      <c r="ES48" s="807"/>
      <c r="ET48" s="807"/>
      <c r="EU48" s="807"/>
      <c r="EV48" s="807"/>
      <c r="EW48" s="807"/>
      <c r="EX48" s="807"/>
      <c r="EY48" s="807"/>
      <c r="EZ48" s="807"/>
      <c r="FA48" s="807"/>
      <c r="FB48" s="807"/>
      <c r="FC48" s="807"/>
      <c r="FD48" s="807"/>
      <c r="FE48" s="808"/>
    </row>
    <row r="49" spans="1:161" s="530" customFormat="1" ht="15" hidden="1">
      <c r="A49" s="747" t="s">
        <v>3</v>
      </c>
      <c r="B49" s="747"/>
      <c r="C49" s="747"/>
      <c r="D49" s="747"/>
      <c r="E49" s="747"/>
      <c r="F49" s="747"/>
      <c r="G49" s="531"/>
      <c r="H49" s="750" t="s">
        <v>43</v>
      </c>
      <c r="I49" s="750"/>
      <c r="J49" s="750"/>
      <c r="K49" s="750"/>
      <c r="L49" s="750"/>
      <c r="M49" s="750"/>
      <c r="N49" s="750"/>
      <c r="O49" s="750"/>
      <c r="P49" s="750"/>
      <c r="Q49" s="750"/>
      <c r="R49" s="750"/>
      <c r="S49" s="750"/>
      <c r="T49" s="750"/>
      <c r="U49" s="750"/>
      <c r="V49" s="750"/>
      <c r="W49" s="750"/>
      <c r="X49" s="750"/>
      <c r="Y49" s="750"/>
      <c r="Z49" s="750"/>
      <c r="AA49" s="750"/>
      <c r="AB49" s="750"/>
      <c r="AC49" s="750"/>
      <c r="AD49" s="750"/>
      <c r="AE49" s="750"/>
      <c r="AF49" s="750"/>
      <c r="AG49" s="750"/>
      <c r="AH49" s="750"/>
      <c r="AI49" s="750"/>
      <c r="AJ49" s="750"/>
      <c r="AK49" s="750"/>
      <c r="AL49" s="750"/>
      <c r="AM49" s="750"/>
      <c r="AN49" s="750"/>
      <c r="AO49" s="750"/>
      <c r="AP49" s="750"/>
      <c r="AQ49" s="750"/>
      <c r="AR49" s="750"/>
      <c r="AS49" s="750"/>
      <c r="AT49" s="750"/>
      <c r="AU49" s="1132"/>
      <c r="AV49" s="1132"/>
      <c r="AW49" s="1132"/>
      <c r="AX49" s="1132"/>
      <c r="AY49" s="1132"/>
      <c r="AZ49" s="1132"/>
      <c r="BA49" s="1132"/>
      <c r="BB49" s="1132"/>
      <c r="BC49" s="1132"/>
      <c r="BD49" s="1132"/>
      <c r="BE49" s="1132"/>
      <c r="BF49" s="1132"/>
      <c r="BG49" s="1132"/>
      <c r="BH49" s="1132"/>
      <c r="BI49" s="1132"/>
      <c r="BJ49" s="1132"/>
      <c r="BK49" s="1132"/>
      <c r="BL49" s="1132"/>
      <c r="BM49" s="1132"/>
      <c r="BN49" s="1132"/>
      <c r="BO49" s="1132"/>
      <c r="BP49" s="1132"/>
      <c r="BQ49" s="1132"/>
      <c r="BR49" s="1132"/>
      <c r="BS49" s="1132"/>
      <c r="BT49" s="1132"/>
      <c r="BU49" s="1132"/>
      <c r="BV49" s="1132"/>
      <c r="BW49" s="1132"/>
      <c r="BX49" s="1132"/>
      <c r="BY49" s="1132"/>
      <c r="BZ49" s="1132"/>
      <c r="CA49" s="1132"/>
      <c r="CB49" s="1132"/>
      <c r="CC49" s="1132"/>
      <c r="CD49" s="1132"/>
      <c r="CE49" s="1132"/>
      <c r="CF49" s="1132"/>
      <c r="CG49" s="1132"/>
      <c r="CH49" s="1132"/>
      <c r="CI49" s="1132"/>
      <c r="CJ49" s="1132"/>
      <c r="CK49" s="1132"/>
      <c r="CL49" s="1132"/>
      <c r="CM49" s="1132"/>
      <c r="CN49" s="1132"/>
      <c r="CO49" s="1132"/>
      <c r="CP49" s="1132"/>
      <c r="CQ49" s="1132"/>
      <c r="CR49" s="1132"/>
      <c r="CS49" s="1132"/>
      <c r="CT49" s="1132"/>
      <c r="CU49" s="1132"/>
      <c r="CV49" s="1132"/>
      <c r="CW49" s="1132"/>
      <c r="CX49" s="1132"/>
      <c r="CY49" s="1132"/>
      <c r="CZ49" s="1132"/>
      <c r="DA49" s="1132"/>
      <c r="DB49" s="1132"/>
      <c r="DC49" s="1132"/>
      <c r="DD49" s="1132"/>
      <c r="DE49" s="1132"/>
      <c r="DF49" s="1132"/>
      <c r="DG49" s="1132"/>
      <c r="DH49" s="1132"/>
      <c r="DI49" s="1132"/>
      <c r="DJ49" s="1132"/>
      <c r="DK49" s="1132"/>
      <c r="DL49" s="1132"/>
      <c r="DM49" s="1132"/>
      <c r="DN49" s="1132"/>
      <c r="DO49" s="1132"/>
      <c r="DP49" s="1132"/>
      <c r="DQ49" s="1132"/>
      <c r="DR49" s="1132"/>
      <c r="DS49" s="1132"/>
      <c r="DT49" s="1132"/>
      <c r="DU49" s="1132"/>
      <c r="DV49" s="1132"/>
      <c r="DW49" s="1132"/>
      <c r="DX49" s="1132"/>
      <c r="DY49" s="1132"/>
      <c r="DZ49" s="1132"/>
      <c r="EA49" s="1132"/>
      <c r="EB49" s="1132"/>
      <c r="EC49" s="1132"/>
      <c r="ED49" s="1132"/>
      <c r="EE49" s="1132"/>
      <c r="EF49" s="1132"/>
      <c r="EG49" s="1132"/>
      <c r="EH49" s="1132"/>
      <c r="EI49" s="1132"/>
      <c r="EJ49" s="1132"/>
      <c r="EK49" s="1132"/>
      <c r="EL49" s="1132"/>
      <c r="EM49" s="1132"/>
      <c r="EN49" s="1132"/>
      <c r="EO49" s="1132"/>
      <c r="EP49" s="1132"/>
      <c r="EQ49" s="1132"/>
      <c r="ER49" s="1132"/>
      <c r="ES49" s="1132"/>
      <c r="ET49" s="1132"/>
      <c r="EU49" s="1132"/>
      <c r="EV49" s="1132"/>
      <c r="EW49" s="1132"/>
      <c r="EX49" s="1132"/>
      <c r="EY49" s="1132"/>
      <c r="EZ49" s="1132"/>
      <c r="FA49" s="1132"/>
      <c r="FB49" s="1132"/>
      <c r="FC49" s="1132"/>
      <c r="FD49" s="1132"/>
      <c r="FE49" s="1132"/>
    </row>
    <row r="50" spans="1:161" s="530" customFormat="1" ht="15" hidden="1">
      <c r="A50" s="747"/>
      <c r="B50" s="747"/>
      <c r="C50" s="747"/>
      <c r="D50" s="747"/>
      <c r="E50" s="747"/>
      <c r="F50" s="747"/>
      <c r="G50" s="531"/>
      <c r="H50" s="1014" t="s">
        <v>545</v>
      </c>
      <c r="I50" s="1014"/>
      <c r="J50" s="1014"/>
      <c r="K50" s="1014"/>
      <c r="L50" s="1014"/>
      <c r="M50" s="1014"/>
      <c r="N50" s="1014"/>
      <c r="O50" s="1014"/>
      <c r="P50" s="1014"/>
      <c r="Q50" s="1014"/>
      <c r="R50" s="1014"/>
      <c r="S50" s="1014"/>
      <c r="T50" s="1014"/>
      <c r="U50" s="1014"/>
      <c r="V50" s="1014"/>
      <c r="W50" s="1014"/>
      <c r="X50" s="1014"/>
      <c r="Y50" s="1014"/>
      <c r="Z50" s="1014"/>
      <c r="AA50" s="1014"/>
      <c r="AB50" s="1014"/>
      <c r="AC50" s="1014"/>
      <c r="AD50" s="1014"/>
      <c r="AE50" s="1014"/>
      <c r="AF50" s="1014"/>
      <c r="AG50" s="1014"/>
      <c r="AH50" s="1014"/>
      <c r="AI50" s="1014"/>
      <c r="AJ50" s="1014"/>
      <c r="AK50" s="1014"/>
      <c r="AL50" s="1014"/>
      <c r="AM50" s="1014"/>
      <c r="AN50" s="1014"/>
      <c r="AO50" s="1014"/>
      <c r="AP50" s="1014"/>
      <c r="AQ50" s="1014"/>
      <c r="AR50" s="1014"/>
      <c r="AS50" s="1014"/>
      <c r="AT50" s="1014"/>
      <c r="AU50" s="754" t="e">
        <v>#REF!</v>
      </c>
      <c r="AV50" s="754"/>
      <c r="AW50" s="754"/>
      <c r="AX50" s="754"/>
      <c r="AY50" s="754"/>
      <c r="AZ50" s="754"/>
      <c r="BA50" s="754"/>
      <c r="BB50" s="754"/>
      <c r="BC50" s="754"/>
      <c r="BD50" s="754"/>
      <c r="BE50" s="754"/>
      <c r="BF50" s="754"/>
      <c r="BG50" s="754"/>
      <c r="BH50" s="754">
        <v>38588.863929120882</v>
      </c>
      <c r="BI50" s="754"/>
      <c r="BJ50" s="754"/>
      <c r="BK50" s="754"/>
      <c r="BL50" s="754"/>
      <c r="BM50" s="754"/>
      <c r="BN50" s="754"/>
      <c r="BO50" s="754"/>
      <c r="BP50" s="754"/>
      <c r="BQ50" s="754"/>
      <c r="BR50" s="754"/>
      <c r="BS50" s="754"/>
      <c r="BT50" s="754"/>
      <c r="BU50" s="1132"/>
      <c r="BV50" s="1132"/>
      <c r="BW50" s="1132"/>
      <c r="BX50" s="1132"/>
      <c r="BY50" s="1132"/>
      <c r="BZ50" s="1132"/>
      <c r="CA50" s="1132"/>
      <c r="CB50" s="1132"/>
      <c r="CC50" s="1132"/>
      <c r="CD50" s="1132"/>
      <c r="CE50" s="1132"/>
      <c r="CF50" s="1132"/>
      <c r="CG50" s="1132"/>
      <c r="CH50" s="1132"/>
      <c r="CI50" s="1132"/>
      <c r="CJ50" s="1132"/>
      <c r="CK50" s="1132"/>
      <c r="CL50" s="1132"/>
      <c r="CM50" s="1132"/>
      <c r="CN50" s="1132"/>
      <c r="CO50" s="1132"/>
      <c r="CP50" s="1132"/>
      <c r="CQ50" s="1132"/>
      <c r="CR50" s="1132"/>
      <c r="CS50" s="1132"/>
      <c r="CT50" s="1132"/>
      <c r="CU50" s="1132"/>
      <c r="CV50" s="1132"/>
      <c r="CW50" s="1132"/>
      <c r="CX50" s="1132"/>
      <c r="CY50" s="1132"/>
      <c r="CZ50" s="1132"/>
      <c r="DA50" s="1132"/>
      <c r="DB50" s="1132"/>
      <c r="DC50" s="1132"/>
      <c r="DD50" s="1132"/>
      <c r="DE50" s="1132"/>
      <c r="DF50" s="1132"/>
      <c r="DG50" s="1132"/>
      <c r="DH50" s="1132"/>
      <c r="DI50" s="1132"/>
      <c r="DJ50" s="1132"/>
      <c r="DK50" s="1132"/>
      <c r="DL50" s="1132"/>
      <c r="DM50" s="1132"/>
      <c r="DN50" s="1132"/>
      <c r="DO50" s="1132"/>
      <c r="DP50" s="1132"/>
      <c r="DQ50" s="1132"/>
      <c r="DR50" s="1132"/>
      <c r="DS50" s="1132"/>
      <c r="DT50" s="754" t="e">
        <v>#REF!</v>
      </c>
      <c r="DU50" s="754"/>
      <c r="DV50" s="754"/>
      <c r="DW50" s="754"/>
      <c r="DX50" s="754"/>
      <c r="DY50" s="754"/>
      <c r="DZ50" s="754"/>
      <c r="EA50" s="754"/>
      <c r="EB50" s="754"/>
      <c r="EC50" s="754"/>
      <c r="ED50" s="754"/>
      <c r="EE50" s="754"/>
      <c r="EF50" s="1132"/>
      <c r="EG50" s="1132"/>
      <c r="EH50" s="1132"/>
      <c r="EI50" s="1132"/>
      <c r="EJ50" s="1132"/>
      <c r="EK50" s="1132"/>
      <c r="EL50" s="1132"/>
      <c r="EM50" s="1132"/>
      <c r="EN50" s="1132"/>
      <c r="EO50" s="1132"/>
      <c r="EP50" s="1132"/>
      <c r="EQ50" s="1132"/>
      <c r="ER50" s="1132"/>
      <c r="ES50" s="1132"/>
      <c r="ET50" s="1132"/>
      <c r="EU50" s="1132"/>
      <c r="EV50" s="1132"/>
      <c r="EW50" s="1132"/>
      <c r="EX50" s="1132"/>
      <c r="EY50" s="1132"/>
      <c r="EZ50" s="1132"/>
      <c r="FA50" s="1132"/>
      <c r="FB50" s="1132"/>
      <c r="FC50" s="1132"/>
      <c r="FD50" s="1132"/>
      <c r="FE50" s="1132"/>
    </row>
    <row r="51" spans="1:161" s="530" customFormat="1" ht="18" hidden="1" customHeight="1">
      <c r="A51" s="747"/>
      <c r="B51" s="747"/>
      <c r="C51" s="747"/>
      <c r="D51" s="747"/>
      <c r="E51" s="747"/>
      <c r="F51" s="747"/>
      <c r="G51" s="531"/>
      <c r="H51" s="1014" t="s">
        <v>546</v>
      </c>
      <c r="I51" s="1014"/>
      <c r="J51" s="1014"/>
      <c r="K51" s="1014"/>
      <c r="L51" s="1014"/>
      <c r="M51" s="1014"/>
      <c r="N51" s="1014"/>
      <c r="O51" s="1014"/>
      <c r="P51" s="1014"/>
      <c r="Q51" s="1014"/>
      <c r="R51" s="1014"/>
      <c r="S51" s="1014"/>
      <c r="T51" s="1014"/>
      <c r="U51" s="1014"/>
      <c r="V51" s="1014"/>
      <c r="W51" s="1014"/>
      <c r="X51" s="1014"/>
      <c r="Y51" s="1014"/>
      <c r="Z51" s="1014"/>
      <c r="AA51" s="1014"/>
      <c r="AB51" s="1014"/>
      <c r="AC51" s="1014"/>
      <c r="AD51" s="1014"/>
      <c r="AE51" s="1014"/>
      <c r="AF51" s="1014"/>
      <c r="AG51" s="1014"/>
      <c r="AH51" s="1014"/>
      <c r="AI51" s="1014"/>
      <c r="AJ51" s="1014"/>
      <c r="AK51" s="1014"/>
      <c r="AL51" s="1014"/>
      <c r="AM51" s="1014"/>
      <c r="AN51" s="1014"/>
      <c r="AO51" s="1014"/>
      <c r="AP51" s="1014"/>
      <c r="AQ51" s="1014"/>
      <c r="AR51" s="1014"/>
      <c r="AS51" s="1014"/>
      <c r="AT51" s="1014"/>
      <c r="AU51" s="1132"/>
      <c r="AV51" s="1132"/>
      <c r="AW51" s="1132"/>
      <c r="AX51" s="1132"/>
      <c r="AY51" s="1132"/>
      <c r="AZ51" s="1132"/>
      <c r="BA51" s="1132"/>
      <c r="BB51" s="1132"/>
      <c r="BC51" s="1132"/>
      <c r="BD51" s="1132"/>
      <c r="BE51" s="1132"/>
      <c r="BF51" s="1132"/>
      <c r="BG51" s="1132"/>
      <c r="BH51" s="1133"/>
      <c r="BI51" s="1132"/>
      <c r="BJ51" s="1132"/>
      <c r="BK51" s="1132"/>
      <c r="BL51" s="1132"/>
      <c r="BM51" s="1132"/>
      <c r="BN51" s="1132"/>
      <c r="BO51" s="1132"/>
      <c r="BP51" s="1132"/>
      <c r="BQ51" s="1132"/>
      <c r="BR51" s="1132"/>
      <c r="BS51" s="1132"/>
      <c r="BT51" s="1132"/>
      <c r="BU51" s="1132"/>
      <c r="BV51" s="1132"/>
      <c r="BW51" s="1132"/>
      <c r="BX51" s="1132"/>
      <c r="BY51" s="1132"/>
      <c r="BZ51" s="1132"/>
      <c r="CA51" s="1132"/>
      <c r="CB51" s="1132"/>
      <c r="CC51" s="1132"/>
      <c r="CD51" s="1132"/>
      <c r="CE51" s="1132"/>
      <c r="CF51" s="1132"/>
      <c r="CG51" s="1132"/>
      <c r="CH51" s="1132"/>
      <c r="CI51" s="1132"/>
      <c r="CJ51" s="1132"/>
      <c r="CK51" s="1132"/>
      <c r="CL51" s="1132"/>
      <c r="CM51" s="1132"/>
      <c r="CN51" s="1132"/>
      <c r="CO51" s="1132"/>
      <c r="CP51" s="1132"/>
      <c r="CQ51" s="1132"/>
      <c r="CR51" s="1132"/>
      <c r="CS51" s="1132"/>
      <c r="CT51" s="1132"/>
      <c r="CU51" s="1132"/>
      <c r="CV51" s="1132"/>
      <c r="CW51" s="1132"/>
      <c r="CX51" s="1132"/>
      <c r="CY51" s="1132"/>
      <c r="CZ51" s="1132"/>
      <c r="DA51" s="1132"/>
      <c r="DB51" s="1132"/>
      <c r="DC51" s="1132"/>
      <c r="DD51" s="1132"/>
      <c r="DE51" s="1132"/>
      <c r="DF51" s="1132"/>
      <c r="DG51" s="1132"/>
      <c r="DH51" s="1132"/>
      <c r="DI51" s="1132"/>
      <c r="DJ51" s="1132"/>
      <c r="DK51" s="1132"/>
      <c r="DL51" s="1132"/>
      <c r="DM51" s="1132"/>
      <c r="DN51" s="1132"/>
      <c r="DO51" s="1132"/>
      <c r="DP51" s="1132"/>
      <c r="DQ51" s="1132"/>
      <c r="DR51" s="1132"/>
      <c r="DS51" s="1132"/>
      <c r="DT51" s="1132"/>
      <c r="DU51" s="1132"/>
      <c r="DV51" s="1132"/>
      <c r="DW51" s="1132"/>
      <c r="DX51" s="1132"/>
      <c r="DY51" s="1132"/>
      <c r="DZ51" s="1132"/>
      <c r="EA51" s="1132"/>
      <c r="EB51" s="1132"/>
      <c r="EC51" s="1132"/>
      <c r="ED51" s="1132"/>
      <c r="EE51" s="1132"/>
      <c r="EF51" s="1132"/>
      <c r="EG51" s="1132"/>
      <c r="EH51" s="1132"/>
      <c r="EI51" s="1132"/>
      <c r="EJ51" s="1132"/>
      <c r="EK51" s="1132"/>
      <c r="EL51" s="1132"/>
      <c r="EM51" s="1132"/>
      <c r="EN51" s="1132"/>
      <c r="EO51" s="1132"/>
      <c r="EP51" s="1132"/>
      <c r="EQ51" s="1132"/>
      <c r="ER51" s="1132"/>
      <c r="ES51" s="1132"/>
      <c r="ET51" s="1132"/>
      <c r="EU51" s="1132"/>
      <c r="EV51" s="1132"/>
      <c r="EW51" s="1132"/>
      <c r="EX51" s="1132"/>
      <c r="EY51" s="1132"/>
      <c r="EZ51" s="1132"/>
      <c r="FA51" s="1132"/>
      <c r="FB51" s="1132"/>
      <c r="FC51" s="1132"/>
      <c r="FD51" s="1132"/>
      <c r="FE51" s="1132"/>
    </row>
    <row r="52" spans="1:161" s="530" customFormat="1" ht="18" hidden="1" customHeight="1">
      <c r="A52" s="747"/>
      <c r="B52" s="747"/>
      <c r="C52" s="747"/>
      <c r="D52" s="747"/>
      <c r="E52" s="747"/>
      <c r="F52" s="747"/>
      <c r="G52" s="531"/>
      <c r="H52" s="1014" t="s">
        <v>547</v>
      </c>
      <c r="I52" s="1014"/>
      <c r="J52" s="1014"/>
      <c r="K52" s="1014"/>
      <c r="L52" s="1014"/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1014"/>
      <c r="AL52" s="1014"/>
      <c r="AM52" s="1014"/>
      <c r="AN52" s="1014"/>
      <c r="AO52" s="1014"/>
      <c r="AP52" s="1014"/>
      <c r="AQ52" s="1014"/>
      <c r="AR52" s="1014"/>
      <c r="AS52" s="1014"/>
      <c r="AT52" s="1014"/>
      <c r="AU52" s="1132"/>
      <c r="AV52" s="1132"/>
      <c r="AW52" s="1132"/>
      <c r="AX52" s="1132"/>
      <c r="AY52" s="1132"/>
      <c r="AZ52" s="1132"/>
      <c r="BA52" s="1132"/>
      <c r="BB52" s="1132"/>
      <c r="BC52" s="1132"/>
      <c r="BD52" s="1132"/>
      <c r="BE52" s="1132"/>
      <c r="BF52" s="1132"/>
      <c r="BG52" s="1132"/>
      <c r="BH52" s="1133"/>
      <c r="BI52" s="1132"/>
      <c r="BJ52" s="1132"/>
      <c r="BK52" s="1132"/>
      <c r="BL52" s="1132"/>
      <c r="BM52" s="1132"/>
      <c r="BN52" s="1132"/>
      <c r="BO52" s="1132"/>
      <c r="BP52" s="1132"/>
      <c r="BQ52" s="1132"/>
      <c r="BR52" s="1132"/>
      <c r="BS52" s="1132"/>
      <c r="BT52" s="1132"/>
      <c r="BU52" s="1132"/>
      <c r="BV52" s="1132"/>
      <c r="BW52" s="1132"/>
      <c r="BX52" s="1132"/>
      <c r="BY52" s="1132"/>
      <c r="BZ52" s="1132"/>
      <c r="CA52" s="1132"/>
      <c r="CB52" s="1132"/>
      <c r="CC52" s="1132"/>
      <c r="CD52" s="1132"/>
      <c r="CE52" s="1132"/>
      <c r="CF52" s="1132"/>
      <c r="CG52" s="1132"/>
      <c r="CH52" s="1132"/>
      <c r="CI52" s="1132"/>
      <c r="CJ52" s="1132"/>
      <c r="CK52" s="1132"/>
      <c r="CL52" s="1132"/>
      <c r="CM52" s="1132"/>
      <c r="CN52" s="1132"/>
      <c r="CO52" s="1132"/>
      <c r="CP52" s="1132"/>
      <c r="CQ52" s="1132"/>
      <c r="CR52" s="1132"/>
      <c r="CS52" s="1132"/>
      <c r="CT52" s="1132"/>
      <c r="CU52" s="1132"/>
      <c r="CV52" s="1132"/>
      <c r="CW52" s="1132"/>
      <c r="CX52" s="1132"/>
      <c r="CY52" s="1132"/>
      <c r="CZ52" s="1132"/>
      <c r="DA52" s="1132"/>
      <c r="DB52" s="1132"/>
      <c r="DC52" s="1132"/>
      <c r="DD52" s="1132"/>
      <c r="DE52" s="1132"/>
      <c r="DF52" s="1132"/>
      <c r="DG52" s="1132"/>
      <c r="DH52" s="1132"/>
      <c r="DI52" s="1132"/>
      <c r="DJ52" s="1132"/>
      <c r="DK52" s="1132"/>
      <c r="DL52" s="1132"/>
      <c r="DM52" s="1132"/>
      <c r="DN52" s="1132"/>
      <c r="DO52" s="1132"/>
      <c r="DP52" s="1132"/>
      <c r="DQ52" s="1132"/>
      <c r="DR52" s="1132"/>
      <c r="DS52" s="1132"/>
      <c r="DT52" s="1132"/>
      <c r="DU52" s="1132"/>
      <c r="DV52" s="1132"/>
      <c r="DW52" s="1132"/>
      <c r="DX52" s="1132"/>
      <c r="DY52" s="1132"/>
      <c r="DZ52" s="1132"/>
      <c r="EA52" s="1132"/>
      <c r="EB52" s="1132"/>
      <c r="EC52" s="1132"/>
      <c r="ED52" s="1132"/>
      <c r="EE52" s="1132"/>
      <c r="EF52" s="1132"/>
      <c r="EG52" s="1132"/>
      <c r="EH52" s="1132"/>
      <c r="EI52" s="1132"/>
      <c r="EJ52" s="1132"/>
      <c r="EK52" s="1132"/>
      <c r="EL52" s="1132"/>
      <c r="EM52" s="1132"/>
      <c r="EN52" s="1132"/>
      <c r="EO52" s="1132"/>
      <c r="EP52" s="1132"/>
      <c r="EQ52" s="1132"/>
      <c r="ER52" s="1132"/>
      <c r="ES52" s="1132"/>
      <c r="ET52" s="1132"/>
      <c r="EU52" s="1132"/>
      <c r="EV52" s="1132"/>
      <c r="EW52" s="1132"/>
      <c r="EX52" s="1132"/>
      <c r="EY52" s="1132"/>
      <c r="EZ52" s="1132"/>
      <c r="FA52" s="1132"/>
      <c r="FB52" s="1132"/>
      <c r="FC52" s="1132"/>
      <c r="FD52" s="1132"/>
      <c r="FE52" s="1132"/>
    </row>
    <row r="53" spans="1:161" s="530" customFormat="1" ht="18" hidden="1" customHeight="1">
      <c r="A53" s="747"/>
      <c r="B53" s="747"/>
      <c r="C53" s="747"/>
      <c r="D53" s="747"/>
      <c r="E53" s="747"/>
      <c r="F53" s="747"/>
      <c r="G53" s="531"/>
      <c r="H53" s="1014" t="s">
        <v>548</v>
      </c>
      <c r="I53" s="1014"/>
      <c r="J53" s="1014"/>
      <c r="K53" s="1014"/>
      <c r="L53" s="1014"/>
      <c r="M53" s="1014"/>
      <c r="N53" s="1014"/>
      <c r="O53" s="1014"/>
      <c r="P53" s="1014"/>
      <c r="Q53" s="1014"/>
      <c r="R53" s="1014"/>
      <c r="S53" s="1014"/>
      <c r="T53" s="1014"/>
      <c r="U53" s="1014"/>
      <c r="V53" s="1014"/>
      <c r="W53" s="1014"/>
      <c r="X53" s="1014"/>
      <c r="Y53" s="1014"/>
      <c r="Z53" s="1014"/>
      <c r="AA53" s="1014"/>
      <c r="AB53" s="1014"/>
      <c r="AC53" s="1014"/>
      <c r="AD53" s="1014"/>
      <c r="AE53" s="1014"/>
      <c r="AF53" s="1014"/>
      <c r="AG53" s="1014"/>
      <c r="AH53" s="1014"/>
      <c r="AI53" s="1014"/>
      <c r="AJ53" s="1014"/>
      <c r="AK53" s="1014"/>
      <c r="AL53" s="1014"/>
      <c r="AM53" s="1014"/>
      <c r="AN53" s="1014"/>
      <c r="AO53" s="1014"/>
      <c r="AP53" s="1014"/>
      <c r="AQ53" s="1014"/>
      <c r="AR53" s="1014"/>
      <c r="AS53" s="1014"/>
      <c r="AT53" s="1014"/>
      <c r="AU53" s="1132"/>
      <c r="AV53" s="1132"/>
      <c r="AW53" s="1132"/>
      <c r="AX53" s="1132"/>
      <c r="AY53" s="1132"/>
      <c r="AZ53" s="1132"/>
      <c r="BA53" s="1132"/>
      <c r="BB53" s="1132"/>
      <c r="BC53" s="1132"/>
      <c r="BD53" s="1132"/>
      <c r="BE53" s="1132"/>
      <c r="BF53" s="1132"/>
      <c r="BG53" s="1132"/>
      <c r="BH53" s="1133"/>
      <c r="BI53" s="1132"/>
      <c r="BJ53" s="1132"/>
      <c r="BK53" s="1132"/>
      <c r="BL53" s="1132"/>
      <c r="BM53" s="1132"/>
      <c r="BN53" s="1132"/>
      <c r="BO53" s="1132"/>
      <c r="BP53" s="1132"/>
      <c r="BQ53" s="1132"/>
      <c r="BR53" s="1132"/>
      <c r="BS53" s="1132"/>
      <c r="BT53" s="1132"/>
      <c r="BU53" s="1132"/>
      <c r="BV53" s="1132"/>
      <c r="BW53" s="1132"/>
      <c r="BX53" s="1132"/>
      <c r="BY53" s="1132"/>
      <c r="BZ53" s="1132"/>
      <c r="CA53" s="1132"/>
      <c r="CB53" s="1132"/>
      <c r="CC53" s="1132"/>
      <c r="CD53" s="1132"/>
      <c r="CE53" s="1132"/>
      <c r="CF53" s="1132"/>
      <c r="CG53" s="1132"/>
      <c r="CH53" s="1132"/>
      <c r="CI53" s="1132"/>
      <c r="CJ53" s="1132"/>
      <c r="CK53" s="1132"/>
      <c r="CL53" s="1132"/>
      <c r="CM53" s="1132"/>
      <c r="CN53" s="1132"/>
      <c r="CO53" s="1132"/>
      <c r="CP53" s="1132"/>
      <c r="CQ53" s="1132"/>
      <c r="CR53" s="1132"/>
      <c r="CS53" s="1132"/>
      <c r="CT53" s="1132"/>
      <c r="CU53" s="1132"/>
      <c r="CV53" s="1132"/>
      <c r="CW53" s="1132"/>
      <c r="CX53" s="1132"/>
      <c r="CY53" s="1132"/>
      <c r="CZ53" s="1132"/>
      <c r="DA53" s="1132"/>
      <c r="DB53" s="1132"/>
      <c r="DC53" s="1132"/>
      <c r="DD53" s="1132"/>
      <c r="DE53" s="1132"/>
      <c r="DF53" s="1132"/>
      <c r="DG53" s="1132"/>
      <c r="DH53" s="1132"/>
      <c r="DI53" s="1132"/>
      <c r="DJ53" s="1132"/>
      <c r="DK53" s="1132"/>
      <c r="DL53" s="1132"/>
      <c r="DM53" s="1132"/>
      <c r="DN53" s="1132"/>
      <c r="DO53" s="1132"/>
      <c r="DP53" s="1132"/>
      <c r="DQ53" s="1132"/>
      <c r="DR53" s="1132"/>
      <c r="DS53" s="1132"/>
      <c r="DT53" s="1132"/>
      <c r="DU53" s="1132"/>
      <c r="DV53" s="1132"/>
      <c r="DW53" s="1132"/>
      <c r="DX53" s="1132"/>
      <c r="DY53" s="1132"/>
      <c r="DZ53" s="1132"/>
      <c r="EA53" s="1132"/>
      <c r="EB53" s="1132"/>
      <c r="EC53" s="1132"/>
      <c r="ED53" s="1132"/>
      <c r="EE53" s="1132"/>
      <c r="EF53" s="1132"/>
      <c r="EG53" s="1132"/>
      <c r="EH53" s="1132"/>
      <c r="EI53" s="1132"/>
      <c r="EJ53" s="1132"/>
      <c r="EK53" s="1132"/>
      <c r="EL53" s="1132"/>
      <c r="EM53" s="1132"/>
      <c r="EN53" s="1132"/>
      <c r="EO53" s="1132"/>
      <c r="EP53" s="1132"/>
      <c r="EQ53" s="1132"/>
      <c r="ER53" s="1132"/>
      <c r="ES53" s="1132"/>
      <c r="ET53" s="1132"/>
      <c r="EU53" s="1132"/>
      <c r="EV53" s="1132"/>
      <c r="EW53" s="1132"/>
      <c r="EX53" s="1132"/>
      <c r="EY53" s="1132"/>
      <c r="EZ53" s="1132"/>
      <c r="FA53" s="1132"/>
      <c r="FB53" s="1132"/>
      <c r="FC53" s="1132"/>
      <c r="FD53" s="1132"/>
      <c r="FE53" s="1132"/>
    </row>
    <row r="54" spans="1:161" s="530" customFormat="1" ht="18" hidden="1" customHeight="1">
      <c r="A54" s="747"/>
      <c r="B54" s="747"/>
      <c r="C54" s="747"/>
      <c r="D54" s="747"/>
      <c r="E54" s="747"/>
      <c r="F54" s="747"/>
      <c r="G54" s="531"/>
      <c r="H54" s="1014" t="s">
        <v>549</v>
      </c>
      <c r="I54" s="1014"/>
      <c r="J54" s="1014"/>
      <c r="K54" s="1014"/>
      <c r="L54" s="1014"/>
      <c r="M54" s="1014"/>
      <c r="N54" s="1014"/>
      <c r="O54" s="1014"/>
      <c r="P54" s="1014"/>
      <c r="Q54" s="1014"/>
      <c r="R54" s="1014"/>
      <c r="S54" s="1014"/>
      <c r="T54" s="1014"/>
      <c r="U54" s="1014"/>
      <c r="V54" s="1014"/>
      <c r="W54" s="1014"/>
      <c r="X54" s="1014"/>
      <c r="Y54" s="1014"/>
      <c r="Z54" s="1014"/>
      <c r="AA54" s="1014"/>
      <c r="AB54" s="1014"/>
      <c r="AC54" s="1014"/>
      <c r="AD54" s="1014"/>
      <c r="AE54" s="1014"/>
      <c r="AF54" s="1014"/>
      <c r="AG54" s="1014"/>
      <c r="AH54" s="1014"/>
      <c r="AI54" s="1014"/>
      <c r="AJ54" s="1014"/>
      <c r="AK54" s="1014"/>
      <c r="AL54" s="1014"/>
      <c r="AM54" s="1014"/>
      <c r="AN54" s="1014"/>
      <c r="AO54" s="1014"/>
      <c r="AP54" s="1014"/>
      <c r="AQ54" s="1014"/>
      <c r="AR54" s="1014"/>
      <c r="AS54" s="1014"/>
      <c r="AT54" s="1014"/>
      <c r="AU54" s="1132"/>
      <c r="AV54" s="1132"/>
      <c r="AW54" s="1132"/>
      <c r="AX54" s="1132"/>
      <c r="AY54" s="1132"/>
      <c r="AZ54" s="1132"/>
      <c r="BA54" s="1132"/>
      <c r="BB54" s="1132"/>
      <c r="BC54" s="1132"/>
      <c r="BD54" s="1132"/>
      <c r="BE54" s="1132"/>
      <c r="BF54" s="1132"/>
      <c r="BG54" s="1132"/>
      <c r="BH54" s="1132"/>
      <c r="BI54" s="1132"/>
      <c r="BJ54" s="1132"/>
      <c r="BK54" s="1132"/>
      <c r="BL54" s="1132"/>
      <c r="BM54" s="1132"/>
      <c r="BN54" s="1132"/>
      <c r="BO54" s="1132"/>
      <c r="BP54" s="1132"/>
      <c r="BQ54" s="1132"/>
      <c r="BR54" s="1132"/>
      <c r="BS54" s="1132"/>
      <c r="BT54" s="1132"/>
      <c r="BU54" s="1132"/>
      <c r="BV54" s="1132"/>
      <c r="BW54" s="1132"/>
      <c r="BX54" s="1132"/>
      <c r="BY54" s="1132"/>
      <c r="BZ54" s="1132"/>
      <c r="CA54" s="1132"/>
      <c r="CB54" s="1132"/>
      <c r="CC54" s="1132"/>
      <c r="CD54" s="1132"/>
      <c r="CE54" s="1132"/>
      <c r="CF54" s="1132"/>
      <c r="CG54" s="1132"/>
      <c r="CH54" s="1132"/>
      <c r="CI54" s="1132"/>
      <c r="CJ54" s="1132"/>
      <c r="CK54" s="1132"/>
      <c r="CL54" s="1132"/>
      <c r="CM54" s="1132"/>
      <c r="CN54" s="1132"/>
      <c r="CO54" s="1132"/>
      <c r="CP54" s="1132"/>
      <c r="CQ54" s="1132"/>
      <c r="CR54" s="1132"/>
      <c r="CS54" s="1132"/>
      <c r="CT54" s="1132"/>
      <c r="CU54" s="1132"/>
      <c r="CV54" s="1132"/>
      <c r="CW54" s="1132"/>
      <c r="CX54" s="1132"/>
      <c r="CY54" s="1132"/>
      <c r="CZ54" s="1132"/>
      <c r="DA54" s="1132"/>
      <c r="DB54" s="1132"/>
      <c r="DC54" s="1132"/>
      <c r="DD54" s="1132"/>
      <c r="DE54" s="1132"/>
      <c r="DF54" s="1132"/>
      <c r="DG54" s="1132"/>
      <c r="DH54" s="1132"/>
      <c r="DI54" s="1132"/>
      <c r="DJ54" s="1132"/>
      <c r="DK54" s="1132"/>
      <c r="DL54" s="1132"/>
      <c r="DM54" s="1132"/>
      <c r="DN54" s="1132"/>
      <c r="DO54" s="1132"/>
      <c r="DP54" s="1132"/>
      <c r="DQ54" s="1132"/>
      <c r="DR54" s="1132"/>
      <c r="DS54" s="1132"/>
      <c r="DT54" s="1132"/>
      <c r="DU54" s="1132"/>
      <c r="DV54" s="1132"/>
      <c r="DW54" s="1132"/>
      <c r="DX54" s="1132"/>
      <c r="DY54" s="1132"/>
      <c r="DZ54" s="1132"/>
      <c r="EA54" s="1132"/>
      <c r="EB54" s="1132"/>
      <c r="EC54" s="1132"/>
      <c r="ED54" s="1132"/>
      <c r="EE54" s="1132"/>
      <c r="EF54" s="1132"/>
      <c r="EG54" s="1132"/>
      <c r="EH54" s="1132"/>
      <c r="EI54" s="1132"/>
      <c r="EJ54" s="1132"/>
      <c r="EK54" s="1132"/>
      <c r="EL54" s="1132"/>
      <c r="EM54" s="1132"/>
      <c r="EN54" s="1132"/>
      <c r="EO54" s="1132"/>
      <c r="EP54" s="1132"/>
      <c r="EQ54" s="1132"/>
      <c r="ER54" s="1132"/>
      <c r="ES54" s="1132"/>
      <c r="ET54" s="1132"/>
      <c r="EU54" s="1132"/>
      <c r="EV54" s="1132"/>
      <c r="EW54" s="1132"/>
      <c r="EX54" s="1132"/>
      <c r="EY54" s="1132"/>
      <c r="EZ54" s="1132"/>
      <c r="FA54" s="1132"/>
      <c r="FB54" s="1132"/>
      <c r="FC54" s="1132"/>
      <c r="FD54" s="1132"/>
      <c r="FE54" s="1132"/>
    </row>
    <row r="55" spans="1:161" s="530" customFormat="1" ht="15" hidden="1" customHeight="1">
      <c r="A55" s="747"/>
      <c r="B55" s="747"/>
      <c r="C55" s="747"/>
      <c r="D55" s="747"/>
      <c r="E55" s="747"/>
      <c r="F55" s="747"/>
      <c r="G55" s="531"/>
      <c r="H55" s="1014" t="s">
        <v>550</v>
      </c>
      <c r="I55" s="1014"/>
      <c r="J55" s="1014"/>
      <c r="K55" s="1014"/>
      <c r="L55" s="1014"/>
      <c r="M55" s="1014"/>
      <c r="N55" s="1014"/>
      <c r="O55" s="1014"/>
      <c r="P55" s="1014"/>
      <c r="Q55" s="1014"/>
      <c r="R55" s="1014"/>
      <c r="S55" s="1014"/>
      <c r="T55" s="1014"/>
      <c r="U55" s="1014"/>
      <c r="V55" s="1014"/>
      <c r="W55" s="1014"/>
      <c r="X55" s="1014"/>
      <c r="Y55" s="1014"/>
      <c r="Z55" s="1014"/>
      <c r="AA55" s="1014"/>
      <c r="AB55" s="1014"/>
      <c r="AC55" s="1014"/>
      <c r="AD55" s="1014"/>
      <c r="AE55" s="1014"/>
      <c r="AF55" s="1014"/>
      <c r="AG55" s="1014"/>
      <c r="AH55" s="1014"/>
      <c r="AI55" s="1014"/>
      <c r="AJ55" s="1014"/>
      <c r="AK55" s="1014"/>
      <c r="AL55" s="1014"/>
      <c r="AM55" s="1014"/>
      <c r="AN55" s="1014"/>
      <c r="AO55" s="1014"/>
      <c r="AP55" s="1014"/>
      <c r="AQ55" s="1014"/>
      <c r="AR55" s="1014"/>
      <c r="AS55" s="1014"/>
      <c r="AT55" s="1014"/>
      <c r="AU55" s="1132"/>
      <c r="AV55" s="1132"/>
      <c r="AW55" s="1132"/>
      <c r="AX55" s="1132"/>
      <c r="AY55" s="1132"/>
      <c r="AZ55" s="1132"/>
      <c r="BA55" s="1132"/>
      <c r="BB55" s="1132"/>
      <c r="BC55" s="1132"/>
      <c r="BD55" s="1132"/>
      <c r="BE55" s="1132"/>
      <c r="BF55" s="1132"/>
      <c r="BG55" s="1132"/>
      <c r="BH55" s="1133"/>
      <c r="BI55" s="1132"/>
      <c r="BJ55" s="1132"/>
      <c r="BK55" s="1132"/>
      <c r="BL55" s="1132"/>
      <c r="BM55" s="1132"/>
      <c r="BN55" s="1132"/>
      <c r="BO55" s="1132"/>
      <c r="BP55" s="1132"/>
      <c r="BQ55" s="1132"/>
      <c r="BR55" s="1132"/>
      <c r="BS55" s="1132"/>
      <c r="BT55" s="1132"/>
      <c r="BU55" s="1132"/>
      <c r="BV55" s="1132"/>
      <c r="BW55" s="1132"/>
      <c r="BX55" s="1132"/>
      <c r="BY55" s="1132"/>
      <c r="BZ55" s="1132"/>
      <c r="CA55" s="1132"/>
      <c r="CB55" s="1132"/>
      <c r="CC55" s="1132"/>
      <c r="CD55" s="1132"/>
      <c r="CE55" s="1132"/>
      <c r="CF55" s="1132"/>
      <c r="CG55" s="1132"/>
      <c r="CH55" s="1132"/>
      <c r="CI55" s="1132"/>
      <c r="CJ55" s="1132"/>
      <c r="CK55" s="1132"/>
      <c r="CL55" s="1132"/>
      <c r="CM55" s="1132"/>
      <c r="CN55" s="1132"/>
      <c r="CO55" s="1132"/>
      <c r="CP55" s="1132"/>
      <c r="CQ55" s="1132"/>
      <c r="CR55" s="1132"/>
      <c r="CS55" s="1132"/>
      <c r="CT55" s="1132"/>
      <c r="CU55" s="1132"/>
      <c r="CV55" s="1132"/>
      <c r="CW55" s="1132"/>
      <c r="CX55" s="1132"/>
      <c r="CY55" s="1132"/>
      <c r="CZ55" s="1132"/>
      <c r="DA55" s="1132"/>
      <c r="DB55" s="1132"/>
      <c r="DC55" s="1132"/>
      <c r="DD55" s="1132"/>
      <c r="DE55" s="1132"/>
      <c r="DF55" s="1132"/>
      <c r="DG55" s="1132"/>
      <c r="DH55" s="1132"/>
      <c r="DI55" s="1132"/>
      <c r="DJ55" s="1132"/>
      <c r="DK55" s="1132"/>
      <c r="DL55" s="1132"/>
      <c r="DM55" s="1132"/>
      <c r="DN55" s="1132"/>
      <c r="DO55" s="1132"/>
      <c r="DP55" s="1132"/>
      <c r="DQ55" s="1132"/>
      <c r="DR55" s="1132"/>
      <c r="DS55" s="1132"/>
      <c r="DT55" s="1132"/>
      <c r="DU55" s="1132"/>
      <c r="DV55" s="1132"/>
      <c r="DW55" s="1132"/>
      <c r="DX55" s="1132"/>
      <c r="DY55" s="1132"/>
      <c r="DZ55" s="1132"/>
      <c r="EA55" s="1132"/>
      <c r="EB55" s="1132"/>
      <c r="EC55" s="1132"/>
      <c r="ED55" s="1132"/>
      <c r="EE55" s="1132"/>
      <c r="EF55" s="1132"/>
      <c r="EG55" s="1132"/>
      <c r="EH55" s="1132"/>
      <c r="EI55" s="1132"/>
      <c r="EJ55" s="1132"/>
      <c r="EK55" s="1132"/>
      <c r="EL55" s="1132"/>
      <c r="EM55" s="1132"/>
      <c r="EN55" s="1132"/>
      <c r="EO55" s="1132"/>
      <c r="EP55" s="1132"/>
      <c r="EQ55" s="1132"/>
      <c r="ER55" s="1132"/>
      <c r="ES55" s="1132"/>
      <c r="ET55" s="1132"/>
      <c r="EU55" s="1132"/>
      <c r="EV55" s="1132"/>
      <c r="EW55" s="1132"/>
      <c r="EX55" s="1132"/>
      <c r="EY55" s="1132"/>
      <c r="EZ55" s="1132"/>
      <c r="FA55" s="1132"/>
      <c r="FB55" s="1132"/>
      <c r="FC55" s="1132"/>
      <c r="FD55" s="1132"/>
      <c r="FE55" s="1132"/>
    </row>
    <row r="56" spans="1:161" s="108" customFormat="1" ht="12.75">
      <c r="G56" s="108" t="s">
        <v>109</v>
      </c>
    </row>
    <row r="57" spans="1:161" s="109" customFormat="1" ht="15" hidden="1" customHeight="1">
      <c r="G57" s="1131" t="s">
        <v>110</v>
      </c>
      <c r="H57" s="1131"/>
      <c r="I57" s="1131"/>
      <c r="J57" s="109" t="s">
        <v>551</v>
      </c>
    </row>
    <row r="58" spans="1:161" s="109" customFormat="1" ht="15" hidden="1" customHeight="1">
      <c r="G58" s="1131" t="s">
        <v>112</v>
      </c>
      <c r="H58" s="1131"/>
      <c r="I58" s="1131"/>
      <c r="J58" s="109" t="s">
        <v>552</v>
      </c>
    </row>
    <row r="59" spans="1:161" s="109" customFormat="1" ht="15" hidden="1" customHeight="1">
      <c r="J59" s="109" t="s">
        <v>553</v>
      </c>
    </row>
    <row r="60" spans="1:161" s="109" customFormat="1" ht="15" hidden="1" customHeight="1">
      <c r="J60" s="109" t="s">
        <v>554</v>
      </c>
    </row>
    <row r="61" spans="1:161" s="109" customFormat="1" ht="15" hidden="1" customHeight="1">
      <c r="G61" s="1131" t="s">
        <v>114</v>
      </c>
      <c r="H61" s="1131"/>
      <c r="I61" s="1131"/>
      <c r="J61" s="109" t="s">
        <v>555</v>
      </c>
    </row>
    <row r="62" spans="1:161" s="109" customFormat="1" ht="15" hidden="1" customHeight="1">
      <c r="J62" s="109" t="s">
        <v>556</v>
      </c>
    </row>
    <row r="63" spans="1:161" s="109" customFormat="1" ht="15" hidden="1" customHeight="1">
      <c r="J63" s="109" t="s">
        <v>557</v>
      </c>
    </row>
    <row r="64" spans="1:161" s="109" customFormat="1" ht="15" hidden="1" customHeight="1">
      <c r="G64" s="1131" t="s">
        <v>116</v>
      </c>
      <c r="H64" s="1131"/>
      <c r="I64" s="1131"/>
      <c r="J64" s="109" t="s">
        <v>558</v>
      </c>
    </row>
    <row r="65" spans="7:161" s="109" customFormat="1" ht="15" hidden="1" customHeight="1">
      <c r="G65" s="1131" t="s">
        <v>118</v>
      </c>
      <c r="H65" s="1131"/>
      <c r="I65" s="1131"/>
      <c r="J65" s="109" t="s">
        <v>559</v>
      </c>
    </row>
    <row r="66" spans="7:161" s="109" customFormat="1" ht="39.75" hidden="1" customHeight="1">
      <c r="G66" s="1131" t="s">
        <v>422</v>
      </c>
      <c r="H66" s="1131"/>
      <c r="I66" s="1131"/>
      <c r="J66" s="1130" t="s">
        <v>560</v>
      </c>
      <c r="K66" s="1130"/>
      <c r="L66" s="1130"/>
      <c r="M66" s="1130"/>
      <c r="N66" s="1130"/>
      <c r="O66" s="1130"/>
      <c r="P66" s="1130"/>
      <c r="Q66" s="1130"/>
      <c r="R66" s="1130"/>
      <c r="S66" s="1130"/>
      <c r="T66" s="1130"/>
      <c r="U66" s="1130"/>
      <c r="V66" s="1130"/>
      <c r="W66" s="1130"/>
      <c r="X66" s="1130"/>
      <c r="Y66" s="1130"/>
      <c r="Z66" s="1130"/>
      <c r="AA66" s="1130"/>
      <c r="AB66" s="1130"/>
      <c r="AC66" s="1130"/>
      <c r="AD66" s="1130"/>
      <c r="AE66" s="1130"/>
      <c r="AF66" s="1130"/>
      <c r="AG66" s="1130"/>
      <c r="AH66" s="1130"/>
      <c r="AI66" s="1130"/>
      <c r="AJ66" s="1130"/>
      <c r="AK66" s="1130"/>
      <c r="AL66" s="1130"/>
      <c r="AM66" s="1130"/>
      <c r="AN66" s="1130"/>
      <c r="AO66" s="1130"/>
      <c r="AP66" s="1130"/>
      <c r="AQ66" s="1130"/>
      <c r="AR66" s="1130"/>
      <c r="AS66" s="1130"/>
      <c r="AT66" s="1130"/>
      <c r="AU66" s="1130"/>
      <c r="AV66" s="1130"/>
      <c r="AW66" s="1130"/>
      <c r="AX66" s="1130"/>
      <c r="AY66" s="1130"/>
      <c r="AZ66" s="1130"/>
      <c r="BA66" s="1130"/>
      <c r="BB66" s="1130"/>
      <c r="BC66" s="1130"/>
      <c r="BD66" s="1130"/>
      <c r="BE66" s="1130"/>
      <c r="BF66" s="1130"/>
      <c r="BG66" s="1130"/>
      <c r="BH66" s="1130"/>
      <c r="BI66" s="1130"/>
      <c r="BJ66" s="1130"/>
      <c r="BK66" s="1130"/>
      <c r="BL66" s="1130"/>
      <c r="BM66" s="1130"/>
      <c r="BN66" s="1130"/>
      <c r="BO66" s="1130"/>
      <c r="BP66" s="1130"/>
      <c r="BQ66" s="1130"/>
      <c r="BR66" s="1130"/>
      <c r="BS66" s="1130"/>
      <c r="BT66" s="1130"/>
      <c r="BU66" s="1130"/>
      <c r="BV66" s="1130"/>
      <c r="BW66" s="1130"/>
      <c r="BX66" s="1130"/>
      <c r="BY66" s="1130"/>
      <c r="BZ66" s="1130"/>
      <c r="CA66" s="1130"/>
      <c r="CB66" s="1130"/>
      <c r="CC66" s="1130"/>
      <c r="CD66" s="1130"/>
      <c r="CE66" s="1130"/>
      <c r="CF66" s="1130"/>
      <c r="CG66" s="1130"/>
      <c r="CH66" s="1130"/>
      <c r="CI66" s="1130"/>
      <c r="CJ66" s="1130"/>
      <c r="CK66" s="1130"/>
      <c r="CL66" s="1130"/>
      <c r="CM66" s="1130"/>
      <c r="CN66" s="1130"/>
      <c r="CO66" s="1130"/>
      <c r="CP66" s="1130"/>
      <c r="CQ66" s="1130"/>
      <c r="CR66" s="1130"/>
      <c r="CS66" s="1130"/>
      <c r="CT66" s="1130"/>
      <c r="CU66" s="1130"/>
      <c r="CV66" s="1130"/>
      <c r="CW66" s="1130"/>
      <c r="CX66" s="1130"/>
      <c r="CY66" s="1130"/>
      <c r="CZ66" s="1130"/>
      <c r="DA66" s="1130"/>
      <c r="DB66" s="1130"/>
      <c r="DC66" s="1130"/>
      <c r="DD66" s="1130"/>
      <c r="DE66" s="1130"/>
      <c r="DF66" s="1130"/>
      <c r="DG66" s="1130"/>
      <c r="DH66" s="1130"/>
      <c r="DI66" s="1130"/>
      <c r="DJ66" s="1130"/>
      <c r="DK66" s="1130"/>
      <c r="DL66" s="1130"/>
      <c r="DM66" s="1130"/>
      <c r="DN66" s="1130"/>
      <c r="DO66" s="1130"/>
      <c r="DP66" s="1130"/>
      <c r="DQ66" s="1130"/>
      <c r="DR66" s="1130"/>
      <c r="DS66" s="1130"/>
      <c r="DT66" s="1130"/>
      <c r="DU66" s="1130"/>
      <c r="DV66" s="1130"/>
      <c r="DW66" s="1130"/>
      <c r="DX66" s="1130"/>
      <c r="DY66" s="1130"/>
      <c r="DZ66" s="1130"/>
      <c r="EA66" s="1130"/>
      <c r="EB66" s="1130"/>
      <c r="EC66" s="1130"/>
      <c r="ED66" s="1130"/>
      <c r="EE66" s="1130"/>
      <c r="EF66" s="1130"/>
      <c r="EG66" s="1130"/>
      <c r="EH66" s="1130"/>
      <c r="EI66" s="1130"/>
      <c r="EJ66" s="1130"/>
      <c r="EK66" s="1130"/>
      <c r="EL66" s="1130"/>
      <c r="EM66" s="1130"/>
      <c r="EN66" s="1130"/>
      <c r="EO66" s="1130"/>
      <c r="EP66" s="1130"/>
      <c r="EQ66" s="1130"/>
      <c r="ER66" s="1130"/>
      <c r="ES66" s="1130"/>
      <c r="ET66" s="1130"/>
      <c r="EU66" s="1130"/>
      <c r="EV66" s="1130"/>
      <c r="EW66" s="1130"/>
      <c r="EX66" s="1130"/>
      <c r="EY66" s="1130"/>
      <c r="EZ66" s="1130"/>
      <c r="FA66" s="1130"/>
      <c r="FB66" s="1130"/>
      <c r="FC66" s="1130"/>
      <c r="FD66" s="1130"/>
      <c r="FE66" s="1130"/>
    </row>
    <row r="67" spans="7:161" s="109" customFormat="1" ht="27" hidden="1" customHeight="1">
      <c r="G67" s="1131" t="s">
        <v>530</v>
      </c>
      <c r="H67" s="1131"/>
      <c r="I67" s="1131"/>
      <c r="J67" s="1130" t="s">
        <v>561</v>
      </c>
      <c r="K67" s="1130"/>
      <c r="L67" s="1130"/>
      <c r="M67" s="1130"/>
      <c r="N67" s="1130"/>
      <c r="O67" s="1130"/>
      <c r="P67" s="1130"/>
      <c r="Q67" s="1130"/>
      <c r="R67" s="1130"/>
      <c r="S67" s="1130"/>
      <c r="T67" s="1130"/>
      <c r="U67" s="1130"/>
      <c r="V67" s="1130"/>
      <c r="W67" s="1130"/>
      <c r="X67" s="1130"/>
      <c r="Y67" s="1130"/>
      <c r="Z67" s="1130"/>
      <c r="AA67" s="1130"/>
      <c r="AB67" s="1130"/>
      <c r="AC67" s="1130"/>
      <c r="AD67" s="1130"/>
      <c r="AE67" s="1130"/>
      <c r="AF67" s="1130"/>
      <c r="AG67" s="1130"/>
      <c r="AH67" s="1130"/>
      <c r="AI67" s="1130"/>
      <c r="AJ67" s="1130"/>
      <c r="AK67" s="1130"/>
      <c r="AL67" s="1130"/>
      <c r="AM67" s="1130"/>
      <c r="AN67" s="1130"/>
      <c r="AO67" s="1130"/>
      <c r="AP67" s="1130"/>
      <c r="AQ67" s="1130"/>
      <c r="AR67" s="1130"/>
      <c r="AS67" s="1130"/>
      <c r="AT67" s="1130"/>
      <c r="AU67" s="1130"/>
      <c r="AV67" s="1130"/>
      <c r="AW67" s="1130"/>
      <c r="AX67" s="1130"/>
      <c r="AY67" s="1130"/>
      <c r="AZ67" s="1130"/>
      <c r="BA67" s="1130"/>
      <c r="BB67" s="1130"/>
      <c r="BC67" s="1130"/>
      <c r="BD67" s="1130"/>
      <c r="BE67" s="1130"/>
      <c r="BF67" s="1130"/>
      <c r="BG67" s="1130"/>
      <c r="BH67" s="1130"/>
      <c r="BI67" s="1130"/>
      <c r="BJ67" s="1130"/>
      <c r="BK67" s="1130"/>
      <c r="BL67" s="1130"/>
      <c r="BM67" s="1130"/>
      <c r="BN67" s="1130"/>
      <c r="BO67" s="1130"/>
      <c r="BP67" s="1130"/>
      <c r="BQ67" s="1130"/>
      <c r="BR67" s="1130"/>
      <c r="BS67" s="1130"/>
      <c r="BT67" s="1130"/>
      <c r="BU67" s="1130"/>
      <c r="BV67" s="1130"/>
      <c r="BW67" s="1130"/>
      <c r="BX67" s="1130"/>
      <c r="BY67" s="1130"/>
      <c r="BZ67" s="1130"/>
      <c r="CA67" s="1130"/>
      <c r="CB67" s="1130"/>
      <c r="CC67" s="1130"/>
      <c r="CD67" s="1130"/>
      <c r="CE67" s="1130"/>
      <c r="CF67" s="1130"/>
      <c r="CG67" s="1130"/>
      <c r="CH67" s="1130"/>
      <c r="CI67" s="1130"/>
      <c r="CJ67" s="1130"/>
      <c r="CK67" s="1130"/>
      <c r="CL67" s="1130"/>
      <c r="CM67" s="1130"/>
      <c r="CN67" s="1130"/>
      <c r="CO67" s="1130"/>
      <c r="CP67" s="1130"/>
      <c r="CQ67" s="1130"/>
      <c r="CR67" s="1130"/>
      <c r="CS67" s="1130"/>
      <c r="CT67" s="1130"/>
      <c r="CU67" s="1130"/>
      <c r="CV67" s="1130"/>
      <c r="CW67" s="1130"/>
      <c r="CX67" s="1130"/>
      <c r="CY67" s="1130"/>
      <c r="CZ67" s="1130"/>
      <c r="DA67" s="1130"/>
      <c r="DB67" s="1130"/>
      <c r="DC67" s="1130"/>
      <c r="DD67" s="1130"/>
      <c r="DE67" s="1130"/>
      <c r="DF67" s="1130"/>
      <c r="DG67" s="1130"/>
      <c r="DH67" s="1130"/>
      <c r="DI67" s="1130"/>
      <c r="DJ67" s="1130"/>
      <c r="DK67" s="1130"/>
      <c r="DL67" s="1130"/>
      <c r="DM67" s="1130"/>
      <c r="DN67" s="1130"/>
      <c r="DO67" s="1130"/>
      <c r="DP67" s="1130"/>
      <c r="DQ67" s="1130"/>
      <c r="DR67" s="1130"/>
      <c r="DS67" s="1130"/>
      <c r="DT67" s="1130"/>
      <c r="DU67" s="1130"/>
      <c r="DV67" s="1130"/>
      <c r="DW67" s="1130"/>
      <c r="DX67" s="1130"/>
      <c r="DY67" s="1130"/>
      <c r="DZ67" s="1130"/>
      <c r="EA67" s="1130"/>
      <c r="EB67" s="1130"/>
      <c r="EC67" s="1130"/>
      <c r="ED67" s="1130"/>
      <c r="EE67" s="1130"/>
      <c r="EF67" s="1130"/>
      <c r="EG67" s="1130"/>
      <c r="EH67" s="1130"/>
      <c r="EI67" s="1130"/>
      <c r="EJ67" s="1130"/>
      <c r="EK67" s="1130"/>
      <c r="EL67" s="1130"/>
      <c r="EM67" s="1130"/>
      <c r="EN67" s="1130"/>
      <c r="EO67" s="1130"/>
      <c r="EP67" s="1130"/>
      <c r="EQ67" s="1130"/>
      <c r="ER67" s="1130"/>
      <c r="ES67" s="1130"/>
      <c r="ET67" s="1130"/>
      <c r="EU67" s="1130"/>
      <c r="EV67" s="1130"/>
      <c r="EW67" s="1130"/>
      <c r="EX67" s="1130"/>
      <c r="EY67" s="1130"/>
      <c r="EZ67" s="1130"/>
      <c r="FA67" s="1130"/>
      <c r="FB67" s="1130"/>
      <c r="FC67" s="1130"/>
      <c r="FD67" s="1130"/>
      <c r="FE67" s="1130"/>
    </row>
    <row r="68" spans="7:161" s="109" customFormat="1" ht="27.75" hidden="1" customHeight="1">
      <c r="J68" s="1130" t="s">
        <v>562</v>
      </c>
      <c r="K68" s="1130"/>
      <c r="L68" s="1130"/>
      <c r="M68" s="1130"/>
      <c r="N68" s="1130"/>
      <c r="O68" s="1130"/>
      <c r="P68" s="1130"/>
      <c r="Q68" s="1130"/>
      <c r="R68" s="1130"/>
      <c r="S68" s="1130"/>
      <c r="T68" s="1130"/>
      <c r="U68" s="1130"/>
      <c r="V68" s="1130"/>
      <c r="W68" s="1130"/>
      <c r="X68" s="1130"/>
      <c r="Y68" s="1130"/>
      <c r="Z68" s="1130"/>
      <c r="AA68" s="1130"/>
      <c r="AB68" s="1130"/>
      <c r="AC68" s="1130"/>
      <c r="AD68" s="1130"/>
      <c r="AE68" s="1130"/>
      <c r="AF68" s="1130"/>
      <c r="AG68" s="1130"/>
      <c r="AH68" s="1130"/>
      <c r="AI68" s="1130"/>
      <c r="AJ68" s="1130"/>
      <c r="AK68" s="1130"/>
      <c r="AL68" s="1130"/>
      <c r="AM68" s="1130"/>
      <c r="AN68" s="1130"/>
      <c r="AO68" s="1130"/>
      <c r="AP68" s="1130"/>
      <c r="AQ68" s="1130"/>
      <c r="AR68" s="1130"/>
      <c r="AS68" s="1130"/>
      <c r="AT68" s="1130"/>
      <c r="AU68" s="1130"/>
      <c r="AV68" s="1130"/>
      <c r="AW68" s="1130"/>
      <c r="AX68" s="1130"/>
      <c r="AY68" s="1130"/>
      <c r="AZ68" s="1130"/>
      <c r="BA68" s="1130"/>
      <c r="BB68" s="1130"/>
      <c r="BC68" s="1130"/>
      <c r="BD68" s="1130"/>
      <c r="BE68" s="1130"/>
      <c r="BF68" s="1130"/>
      <c r="BG68" s="1130"/>
      <c r="BH68" s="1130"/>
      <c r="BI68" s="1130"/>
      <c r="BJ68" s="1130"/>
      <c r="BK68" s="1130"/>
      <c r="BL68" s="1130"/>
      <c r="BM68" s="1130"/>
      <c r="BN68" s="1130"/>
      <c r="BO68" s="1130"/>
      <c r="BP68" s="1130"/>
      <c r="BQ68" s="1130"/>
      <c r="BR68" s="1130"/>
      <c r="BS68" s="1130"/>
      <c r="BT68" s="1130"/>
      <c r="BU68" s="1130"/>
      <c r="BV68" s="1130"/>
      <c r="BW68" s="1130"/>
      <c r="BX68" s="1130"/>
      <c r="BY68" s="1130"/>
      <c r="BZ68" s="1130"/>
      <c r="CA68" s="1130"/>
      <c r="CB68" s="1130"/>
      <c r="CC68" s="1130"/>
      <c r="CD68" s="1130"/>
      <c r="CE68" s="1130"/>
      <c r="CF68" s="1130"/>
      <c r="CG68" s="1130"/>
      <c r="CH68" s="1130"/>
      <c r="CI68" s="1130"/>
      <c r="CJ68" s="1130"/>
      <c r="CK68" s="1130"/>
      <c r="CL68" s="1130"/>
      <c r="CM68" s="1130"/>
      <c r="CN68" s="1130"/>
      <c r="CO68" s="1130"/>
      <c r="CP68" s="1130"/>
      <c r="CQ68" s="1130"/>
      <c r="CR68" s="1130"/>
      <c r="CS68" s="1130"/>
      <c r="CT68" s="1130"/>
      <c r="CU68" s="1130"/>
      <c r="CV68" s="1130"/>
      <c r="CW68" s="1130"/>
      <c r="CX68" s="1130"/>
      <c r="CY68" s="1130"/>
      <c r="CZ68" s="1130"/>
      <c r="DA68" s="1130"/>
      <c r="DB68" s="1130"/>
      <c r="DC68" s="1130"/>
      <c r="DD68" s="1130"/>
      <c r="DE68" s="1130"/>
      <c r="DF68" s="1130"/>
      <c r="DG68" s="1130"/>
      <c r="DH68" s="1130"/>
      <c r="DI68" s="1130"/>
      <c r="DJ68" s="1130"/>
      <c r="DK68" s="1130"/>
      <c r="DL68" s="1130"/>
      <c r="DM68" s="1130"/>
      <c r="DN68" s="1130"/>
      <c r="DO68" s="1130"/>
      <c r="DP68" s="1130"/>
      <c r="DQ68" s="1130"/>
      <c r="DR68" s="1130"/>
      <c r="DS68" s="1130"/>
      <c r="DT68" s="1130"/>
      <c r="DU68" s="1130"/>
      <c r="DV68" s="1130"/>
      <c r="DW68" s="1130"/>
      <c r="DX68" s="1130"/>
      <c r="DY68" s="1130"/>
      <c r="DZ68" s="1130"/>
      <c r="EA68" s="1130"/>
      <c r="EB68" s="1130"/>
      <c r="EC68" s="1130"/>
      <c r="ED68" s="1130"/>
      <c r="EE68" s="1130"/>
      <c r="EF68" s="1130"/>
      <c r="EG68" s="1130"/>
      <c r="EH68" s="1130"/>
      <c r="EI68" s="1130"/>
      <c r="EJ68" s="1130"/>
      <c r="EK68" s="1130"/>
      <c r="EL68" s="1130"/>
      <c r="EM68" s="1130"/>
      <c r="EN68" s="1130"/>
      <c r="EO68" s="1130"/>
      <c r="EP68" s="1130"/>
      <c r="EQ68" s="1130"/>
      <c r="ER68" s="1130"/>
      <c r="ES68" s="1130"/>
      <c r="ET68" s="1130"/>
      <c r="EU68" s="1130"/>
      <c r="EV68" s="1130"/>
      <c r="EW68" s="1130"/>
      <c r="EX68" s="1130"/>
      <c r="EY68" s="1130"/>
      <c r="EZ68" s="1130"/>
      <c r="FA68" s="1130"/>
      <c r="FB68" s="1130"/>
      <c r="FC68" s="1130"/>
      <c r="FD68" s="1130"/>
      <c r="FE68" s="1130"/>
    </row>
    <row r="69" spans="7:161" s="109" customFormat="1" ht="27.75" hidden="1" customHeight="1">
      <c r="J69" s="1130" t="s">
        <v>563</v>
      </c>
      <c r="K69" s="1130"/>
      <c r="L69" s="1130"/>
      <c r="M69" s="1130"/>
      <c r="N69" s="1130"/>
      <c r="O69" s="1130"/>
      <c r="P69" s="1130"/>
      <c r="Q69" s="1130"/>
      <c r="R69" s="1130"/>
      <c r="S69" s="1130"/>
      <c r="T69" s="1130"/>
      <c r="U69" s="1130"/>
      <c r="V69" s="1130"/>
      <c r="W69" s="1130"/>
      <c r="X69" s="1130"/>
      <c r="Y69" s="1130"/>
      <c r="Z69" s="1130"/>
      <c r="AA69" s="1130"/>
      <c r="AB69" s="1130"/>
      <c r="AC69" s="1130"/>
      <c r="AD69" s="1130"/>
      <c r="AE69" s="1130"/>
      <c r="AF69" s="1130"/>
      <c r="AG69" s="1130"/>
      <c r="AH69" s="1130"/>
      <c r="AI69" s="1130"/>
      <c r="AJ69" s="1130"/>
      <c r="AK69" s="1130"/>
      <c r="AL69" s="1130"/>
      <c r="AM69" s="1130"/>
      <c r="AN69" s="1130"/>
      <c r="AO69" s="1130"/>
      <c r="AP69" s="1130"/>
      <c r="AQ69" s="1130"/>
      <c r="AR69" s="1130"/>
      <c r="AS69" s="1130"/>
      <c r="AT69" s="1130"/>
      <c r="AU69" s="1130"/>
      <c r="AV69" s="1130"/>
      <c r="AW69" s="1130"/>
      <c r="AX69" s="1130"/>
      <c r="AY69" s="1130"/>
      <c r="AZ69" s="1130"/>
      <c r="BA69" s="1130"/>
      <c r="BB69" s="1130"/>
      <c r="BC69" s="1130"/>
      <c r="BD69" s="1130"/>
      <c r="BE69" s="1130"/>
      <c r="BF69" s="1130"/>
      <c r="BG69" s="1130"/>
      <c r="BH69" s="1130"/>
      <c r="BI69" s="1130"/>
      <c r="BJ69" s="1130"/>
      <c r="BK69" s="1130"/>
      <c r="BL69" s="1130"/>
      <c r="BM69" s="1130"/>
      <c r="BN69" s="1130"/>
      <c r="BO69" s="1130"/>
      <c r="BP69" s="1130"/>
      <c r="BQ69" s="1130"/>
      <c r="BR69" s="1130"/>
      <c r="BS69" s="1130"/>
      <c r="BT69" s="1130"/>
      <c r="BU69" s="1130"/>
      <c r="BV69" s="1130"/>
      <c r="BW69" s="1130"/>
      <c r="BX69" s="1130"/>
      <c r="BY69" s="1130"/>
      <c r="BZ69" s="1130"/>
      <c r="CA69" s="1130"/>
      <c r="CB69" s="1130"/>
      <c r="CC69" s="1130"/>
      <c r="CD69" s="1130"/>
      <c r="CE69" s="1130"/>
      <c r="CF69" s="1130"/>
      <c r="CG69" s="1130"/>
      <c r="CH69" s="1130"/>
      <c r="CI69" s="1130"/>
      <c r="CJ69" s="1130"/>
      <c r="CK69" s="1130"/>
      <c r="CL69" s="1130"/>
      <c r="CM69" s="1130"/>
      <c r="CN69" s="1130"/>
      <c r="CO69" s="1130"/>
      <c r="CP69" s="1130"/>
      <c r="CQ69" s="1130"/>
      <c r="CR69" s="1130"/>
      <c r="CS69" s="1130"/>
      <c r="CT69" s="1130"/>
      <c r="CU69" s="1130"/>
      <c r="CV69" s="1130"/>
      <c r="CW69" s="1130"/>
      <c r="CX69" s="1130"/>
      <c r="CY69" s="1130"/>
      <c r="CZ69" s="1130"/>
      <c r="DA69" s="1130"/>
      <c r="DB69" s="1130"/>
      <c r="DC69" s="1130"/>
      <c r="DD69" s="1130"/>
      <c r="DE69" s="1130"/>
      <c r="DF69" s="1130"/>
      <c r="DG69" s="1130"/>
      <c r="DH69" s="1130"/>
      <c r="DI69" s="1130"/>
      <c r="DJ69" s="1130"/>
      <c r="DK69" s="1130"/>
      <c r="DL69" s="1130"/>
      <c r="DM69" s="1130"/>
      <c r="DN69" s="1130"/>
      <c r="DO69" s="1130"/>
      <c r="DP69" s="1130"/>
      <c r="DQ69" s="1130"/>
      <c r="DR69" s="1130"/>
      <c r="DS69" s="1130"/>
      <c r="DT69" s="1130"/>
      <c r="DU69" s="1130"/>
      <c r="DV69" s="1130"/>
      <c r="DW69" s="1130"/>
      <c r="DX69" s="1130"/>
      <c r="DY69" s="1130"/>
      <c r="DZ69" s="1130"/>
      <c r="EA69" s="1130"/>
      <c r="EB69" s="1130"/>
      <c r="EC69" s="1130"/>
      <c r="ED69" s="1130"/>
      <c r="EE69" s="1130"/>
      <c r="EF69" s="1130"/>
      <c r="EG69" s="1130"/>
      <c r="EH69" s="1130"/>
      <c r="EI69" s="1130"/>
      <c r="EJ69" s="1130"/>
      <c r="EK69" s="1130"/>
      <c r="EL69" s="1130"/>
      <c r="EM69" s="1130"/>
      <c r="EN69" s="1130"/>
      <c r="EO69" s="1130"/>
      <c r="EP69" s="1130"/>
      <c r="EQ69" s="1130"/>
      <c r="ER69" s="1130"/>
      <c r="ES69" s="1130"/>
      <c r="ET69" s="1130"/>
      <c r="EU69" s="1130"/>
      <c r="EV69" s="1130"/>
      <c r="EW69" s="1130"/>
      <c r="EX69" s="1130"/>
      <c r="EY69" s="1130"/>
      <c r="EZ69" s="1130"/>
      <c r="FA69" s="1130"/>
      <c r="FB69" s="1130"/>
      <c r="FC69" s="1130"/>
      <c r="FD69" s="1130"/>
      <c r="FE69" s="1130"/>
    </row>
    <row r="70" spans="7:161" s="16" customFormat="1" ht="3" customHeight="1"/>
    <row r="72" spans="7:161" s="326" customFormat="1" ht="17.25" customHeight="1">
      <c r="I72" s="326" t="s">
        <v>1203</v>
      </c>
      <c r="AQ72" s="327"/>
      <c r="AR72" s="327"/>
      <c r="AS72" s="327"/>
      <c r="AT72" s="327"/>
      <c r="AU72" s="327"/>
      <c r="AV72" s="327"/>
      <c r="AW72" s="327"/>
      <c r="AX72" s="327"/>
      <c r="AY72" s="327"/>
      <c r="AZ72" s="327"/>
      <c r="BA72" s="327"/>
      <c r="BB72" s="327"/>
      <c r="BC72" s="327"/>
      <c r="BD72" s="327"/>
      <c r="BE72" s="327"/>
      <c r="BF72" s="327"/>
      <c r="BG72" s="327"/>
      <c r="BH72" s="327"/>
      <c r="BI72" s="327"/>
      <c r="BJ72" s="327"/>
      <c r="BK72" s="326" t="s">
        <v>1344</v>
      </c>
    </row>
    <row r="73" spans="7:161" s="326" customFormat="1" ht="17.25" customHeight="1"/>
  </sheetData>
  <mergeCells count="502">
    <mergeCell ref="EF54:EQ54"/>
    <mergeCell ref="ER54:FE54"/>
    <mergeCell ref="A55:F55"/>
    <mergeCell ref="H55:AT55"/>
    <mergeCell ref="AU55:BG55"/>
    <mergeCell ref="BH55:BT55"/>
    <mergeCell ref="BU55:CF55"/>
    <mergeCell ref="CG55:CU55"/>
    <mergeCell ref="CV55:DG55"/>
    <mergeCell ref="DH55:DS55"/>
    <mergeCell ref="DT55:EE55"/>
    <mergeCell ref="EF55:EQ55"/>
    <mergeCell ref="ER55:FE55"/>
    <mergeCell ref="A54:F54"/>
    <mergeCell ref="H54:AT54"/>
    <mergeCell ref="AU54:BG54"/>
    <mergeCell ref="BH54:BT54"/>
    <mergeCell ref="BU54:CF54"/>
    <mergeCell ref="CG54:CU54"/>
    <mergeCell ref="CV54:DG54"/>
    <mergeCell ref="DH54:DS54"/>
    <mergeCell ref="DT54:EE54"/>
    <mergeCell ref="EF52:EQ52"/>
    <mergeCell ref="ER52:FE52"/>
    <mergeCell ref="A53:F53"/>
    <mergeCell ref="H53:AT53"/>
    <mergeCell ref="AU53:BG53"/>
    <mergeCell ref="BH53:BT53"/>
    <mergeCell ref="BU53:CF53"/>
    <mergeCell ref="CG53:CU53"/>
    <mergeCell ref="CV53:DG53"/>
    <mergeCell ref="DH53:DS53"/>
    <mergeCell ref="DT53:EE53"/>
    <mergeCell ref="EF53:EQ53"/>
    <mergeCell ref="ER53:FE53"/>
    <mergeCell ref="A52:F52"/>
    <mergeCell ref="H52:AT52"/>
    <mergeCell ref="AU52:BG52"/>
    <mergeCell ref="BH52:BT52"/>
    <mergeCell ref="BU52:CF52"/>
    <mergeCell ref="CG52:CU52"/>
    <mergeCell ref="CV52:DG52"/>
    <mergeCell ref="DH52:DS52"/>
    <mergeCell ref="DT52:EE52"/>
    <mergeCell ref="EF50:EQ50"/>
    <mergeCell ref="ER50:FE50"/>
    <mergeCell ref="A51:F51"/>
    <mergeCell ref="H51:AT51"/>
    <mergeCell ref="AU51:BG51"/>
    <mergeCell ref="BH51:BT51"/>
    <mergeCell ref="BU51:CF51"/>
    <mergeCell ref="CG51:CU51"/>
    <mergeCell ref="CV51:DG51"/>
    <mergeCell ref="DH51:DS51"/>
    <mergeCell ref="DT51:EE51"/>
    <mergeCell ref="EF51:EQ51"/>
    <mergeCell ref="ER51:FE51"/>
    <mergeCell ref="A50:F50"/>
    <mergeCell ref="H50:AT50"/>
    <mergeCell ref="AU50:BG50"/>
    <mergeCell ref="BH50:BT50"/>
    <mergeCell ref="BU50:CF50"/>
    <mergeCell ref="CG50:CU50"/>
    <mergeCell ref="CV50:DG50"/>
    <mergeCell ref="DH50:DS50"/>
    <mergeCell ref="DT50:EE50"/>
    <mergeCell ref="A48:FE48"/>
    <mergeCell ref="A49:F49"/>
    <mergeCell ref="H49:AT49"/>
    <mergeCell ref="AU49:BG49"/>
    <mergeCell ref="BH49:BT49"/>
    <mergeCell ref="BU49:CF49"/>
    <mergeCell ref="CG49:CU49"/>
    <mergeCell ref="CV49:DG49"/>
    <mergeCell ref="DH49:DS49"/>
    <mergeCell ref="DT49:EE49"/>
    <mergeCell ref="EF49:EQ49"/>
    <mergeCell ref="ER49:FE49"/>
    <mergeCell ref="EF46:EQ46"/>
    <mergeCell ref="ER46:FE46"/>
    <mergeCell ref="A47:F47"/>
    <mergeCell ref="H47:AT47"/>
    <mergeCell ref="AU47:BG47"/>
    <mergeCell ref="BH47:BT47"/>
    <mergeCell ref="BU47:CF47"/>
    <mergeCell ref="CG47:CU47"/>
    <mergeCell ref="CV47:DG47"/>
    <mergeCell ref="DH47:DS47"/>
    <mergeCell ref="DT47:EE47"/>
    <mergeCell ref="EF47:EQ47"/>
    <mergeCell ref="ER47:FE47"/>
    <mergeCell ref="A46:F46"/>
    <mergeCell ref="H46:AT46"/>
    <mergeCell ref="AU46:BG46"/>
    <mergeCell ref="BH46:BT46"/>
    <mergeCell ref="BU46:CF46"/>
    <mergeCell ref="CG46:CU46"/>
    <mergeCell ref="CV46:DG46"/>
    <mergeCell ref="DH46:DS46"/>
    <mergeCell ref="DT46:EE46"/>
    <mergeCell ref="EF44:EQ44"/>
    <mergeCell ref="ER44:FE44"/>
    <mergeCell ref="A45:F45"/>
    <mergeCell ref="H45:AT45"/>
    <mergeCell ref="AU45:BG45"/>
    <mergeCell ref="BH45:BT45"/>
    <mergeCell ref="BU45:CF45"/>
    <mergeCell ref="CG45:CU45"/>
    <mergeCell ref="CV45:DG45"/>
    <mergeCell ref="DH45:DS45"/>
    <mergeCell ref="DT45:EE45"/>
    <mergeCell ref="EF45:EQ45"/>
    <mergeCell ref="ER45:FE45"/>
    <mergeCell ref="A44:F44"/>
    <mergeCell ref="H44:AT44"/>
    <mergeCell ref="AU44:BG44"/>
    <mergeCell ref="BH44:BT44"/>
    <mergeCell ref="BU44:CF44"/>
    <mergeCell ref="CG44:CU44"/>
    <mergeCell ref="CV44:DG44"/>
    <mergeCell ref="DH44:DS44"/>
    <mergeCell ref="DT44:EE44"/>
    <mergeCell ref="EF42:EQ42"/>
    <mergeCell ref="ER42:FE42"/>
    <mergeCell ref="A43:F43"/>
    <mergeCell ref="H43:AT43"/>
    <mergeCell ref="AU43:BG43"/>
    <mergeCell ref="BH43:BT43"/>
    <mergeCell ref="BU43:CF43"/>
    <mergeCell ref="CG43:CU43"/>
    <mergeCell ref="CV43:DG43"/>
    <mergeCell ref="DH43:DS43"/>
    <mergeCell ref="DT43:EE43"/>
    <mergeCell ref="EF43:EQ43"/>
    <mergeCell ref="ER43:FE43"/>
    <mergeCell ref="A42:F42"/>
    <mergeCell ref="H42:AT42"/>
    <mergeCell ref="AU42:BG42"/>
    <mergeCell ref="BH42:BT42"/>
    <mergeCell ref="BU42:CF42"/>
    <mergeCell ref="CG42:CU42"/>
    <mergeCell ref="CV42:DG42"/>
    <mergeCell ref="DH42:DS42"/>
    <mergeCell ref="DT42:EE42"/>
    <mergeCell ref="A40:FE40"/>
    <mergeCell ref="A41:F41"/>
    <mergeCell ref="H41:AT41"/>
    <mergeCell ref="AU41:BG41"/>
    <mergeCell ref="BH41:BT41"/>
    <mergeCell ref="BU41:CF41"/>
    <mergeCell ref="CG41:CU41"/>
    <mergeCell ref="CV41:DG41"/>
    <mergeCell ref="DH41:DS41"/>
    <mergeCell ref="DT41:EE41"/>
    <mergeCell ref="EF41:EQ41"/>
    <mergeCell ref="ER41:FE41"/>
    <mergeCell ref="EF38:EQ38"/>
    <mergeCell ref="ER38:FE38"/>
    <mergeCell ref="A39:F39"/>
    <mergeCell ref="H39:AT39"/>
    <mergeCell ref="AU39:BG39"/>
    <mergeCell ref="BH39:BT39"/>
    <mergeCell ref="BU39:CF39"/>
    <mergeCell ref="CG39:CU39"/>
    <mergeCell ref="CV39:DG39"/>
    <mergeCell ref="DH39:DS39"/>
    <mergeCell ref="DT39:EE39"/>
    <mergeCell ref="EF39:EQ39"/>
    <mergeCell ref="ER39:FE39"/>
    <mergeCell ref="A38:F38"/>
    <mergeCell ref="H38:AT38"/>
    <mergeCell ref="AU38:BG38"/>
    <mergeCell ref="BH38:BT38"/>
    <mergeCell ref="BU38:CF38"/>
    <mergeCell ref="CG38:CU38"/>
    <mergeCell ref="CV38:DG38"/>
    <mergeCell ref="DH38:DS38"/>
    <mergeCell ref="DT38:EE38"/>
    <mergeCell ref="EF36:EQ36"/>
    <mergeCell ref="ER36:FE36"/>
    <mergeCell ref="A37:F37"/>
    <mergeCell ref="H37:AT37"/>
    <mergeCell ref="AU37:BG37"/>
    <mergeCell ref="BH37:BT37"/>
    <mergeCell ref="BU37:CF37"/>
    <mergeCell ref="CG37:CU37"/>
    <mergeCell ref="CV37:DG37"/>
    <mergeCell ref="DH37:DS37"/>
    <mergeCell ref="DT37:EE37"/>
    <mergeCell ref="EF37:EQ37"/>
    <mergeCell ref="ER37:FE37"/>
    <mergeCell ref="A36:F36"/>
    <mergeCell ref="H36:AT36"/>
    <mergeCell ref="AU36:BG36"/>
    <mergeCell ref="BH36:BT36"/>
    <mergeCell ref="BU36:CF36"/>
    <mergeCell ref="CG36:CU36"/>
    <mergeCell ref="CV36:DG36"/>
    <mergeCell ref="DH36:DS36"/>
    <mergeCell ref="DT36:EE36"/>
    <mergeCell ref="EF34:EQ34"/>
    <mergeCell ref="ER34:FE34"/>
    <mergeCell ref="A35:F35"/>
    <mergeCell ref="H35:AT35"/>
    <mergeCell ref="AU35:BG35"/>
    <mergeCell ref="BH35:BT35"/>
    <mergeCell ref="BU35:CF35"/>
    <mergeCell ref="CG35:CU35"/>
    <mergeCell ref="CV35:DG35"/>
    <mergeCell ref="DH35:DS35"/>
    <mergeCell ref="DT35:EE35"/>
    <mergeCell ref="EF35:EQ35"/>
    <mergeCell ref="ER35:FE35"/>
    <mergeCell ref="A34:F34"/>
    <mergeCell ref="H34:AT34"/>
    <mergeCell ref="AU34:BG34"/>
    <mergeCell ref="BH34:BT34"/>
    <mergeCell ref="BU34:CF34"/>
    <mergeCell ref="CG34:CU34"/>
    <mergeCell ref="CV34:DG34"/>
    <mergeCell ref="DH34:DS34"/>
    <mergeCell ref="DT34:EE34"/>
    <mergeCell ref="A32:FE32"/>
    <mergeCell ref="A33:F33"/>
    <mergeCell ref="H33:AT33"/>
    <mergeCell ref="AU33:BG33"/>
    <mergeCell ref="BH33:BT33"/>
    <mergeCell ref="BU33:CF33"/>
    <mergeCell ref="CG33:CU33"/>
    <mergeCell ref="CV33:DG33"/>
    <mergeCell ref="DH33:DS33"/>
    <mergeCell ref="DT33:EE33"/>
    <mergeCell ref="EF33:EQ33"/>
    <mergeCell ref="ER33:FE33"/>
    <mergeCell ref="EF30:EQ30"/>
    <mergeCell ref="ER30:FE30"/>
    <mergeCell ref="A31:F31"/>
    <mergeCell ref="H31:AT31"/>
    <mergeCell ref="AU31:BG31"/>
    <mergeCell ref="BH31:BT31"/>
    <mergeCell ref="BU31:CF31"/>
    <mergeCell ref="CG31:CU31"/>
    <mergeCell ref="CV31:DG31"/>
    <mergeCell ref="DH31:DS31"/>
    <mergeCell ref="DT31:EE31"/>
    <mergeCell ref="EF31:EQ31"/>
    <mergeCell ref="ER31:FE31"/>
    <mergeCell ref="A30:F30"/>
    <mergeCell ref="H30:AT30"/>
    <mergeCell ref="AU30:BG30"/>
    <mergeCell ref="BH30:BT30"/>
    <mergeCell ref="BU30:CF30"/>
    <mergeCell ref="CG30:CU30"/>
    <mergeCell ref="CV30:DG30"/>
    <mergeCell ref="DH30:DS30"/>
    <mergeCell ref="DT30:EE30"/>
    <mergeCell ref="EF28:EQ28"/>
    <mergeCell ref="ER28:FE28"/>
    <mergeCell ref="A29:F29"/>
    <mergeCell ref="H29:AT29"/>
    <mergeCell ref="AU29:BG29"/>
    <mergeCell ref="BH29:BT29"/>
    <mergeCell ref="BU29:CF29"/>
    <mergeCell ref="CG29:CU29"/>
    <mergeCell ref="CV29:DG29"/>
    <mergeCell ref="DH29:DS29"/>
    <mergeCell ref="DT29:EE29"/>
    <mergeCell ref="EF29:EQ29"/>
    <mergeCell ref="ER29:FE29"/>
    <mergeCell ref="A28:F28"/>
    <mergeCell ref="H28:AT28"/>
    <mergeCell ref="AU28:BG28"/>
    <mergeCell ref="BH28:BT28"/>
    <mergeCell ref="BU28:CF28"/>
    <mergeCell ref="CG28:CU28"/>
    <mergeCell ref="CV28:DG28"/>
    <mergeCell ref="DH28:DS28"/>
    <mergeCell ref="DT28:EE28"/>
    <mergeCell ref="EF26:EQ26"/>
    <mergeCell ref="ER26:FE26"/>
    <mergeCell ref="A27:F27"/>
    <mergeCell ref="H27:AT27"/>
    <mergeCell ref="AU27:BG27"/>
    <mergeCell ref="BH27:BT27"/>
    <mergeCell ref="BU27:CF27"/>
    <mergeCell ref="CG27:CU27"/>
    <mergeCell ref="CV27:DG27"/>
    <mergeCell ref="DH27:DS27"/>
    <mergeCell ref="DT27:EE27"/>
    <mergeCell ref="EF27:EQ27"/>
    <mergeCell ref="ER27:FE27"/>
    <mergeCell ref="A26:F26"/>
    <mergeCell ref="H26:AT26"/>
    <mergeCell ref="AU26:BG26"/>
    <mergeCell ref="BH26:BT26"/>
    <mergeCell ref="BU26:CF26"/>
    <mergeCell ref="CG26:CU26"/>
    <mergeCell ref="CV26:DG26"/>
    <mergeCell ref="DH26:DS26"/>
    <mergeCell ref="DT26:EE26"/>
    <mergeCell ref="A24:FE24"/>
    <mergeCell ref="A25:F25"/>
    <mergeCell ref="H25:AT25"/>
    <mergeCell ref="AU25:BG25"/>
    <mergeCell ref="BH25:BT25"/>
    <mergeCell ref="BU25:CF25"/>
    <mergeCell ref="CG25:CU25"/>
    <mergeCell ref="CV25:DG25"/>
    <mergeCell ref="DH25:DS25"/>
    <mergeCell ref="DT25:EE25"/>
    <mergeCell ref="EF25:EQ25"/>
    <mergeCell ref="ER25:FE25"/>
    <mergeCell ref="A4:FE4"/>
    <mergeCell ref="A6:F6"/>
    <mergeCell ref="G6:AT6"/>
    <mergeCell ref="AU6:BG6"/>
    <mergeCell ref="BH6:BT6"/>
    <mergeCell ref="BU6:CF6"/>
    <mergeCell ref="CG6:CU6"/>
    <mergeCell ref="CV6:DG6"/>
    <mergeCell ref="DH6:DS6"/>
    <mergeCell ref="DT6:EE6"/>
    <mergeCell ref="EF6:EQ6"/>
    <mergeCell ref="ER6:FE6"/>
    <mergeCell ref="DH9:DS9"/>
    <mergeCell ref="DT9:EE9"/>
    <mergeCell ref="EF9:EQ9"/>
    <mergeCell ref="ER9:FE9"/>
    <mergeCell ref="DH7:DS7"/>
    <mergeCell ref="DT7:EE7"/>
    <mergeCell ref="EF7:EQ7"/>
    <mergeCell ref="ER7:FE7"/>
    <mergeCell ref="A8:FE8"/>
    <mergeCell ref="A9:F9"/>
    <mergeCell ref="H9:AT9"/>
    <mergeCell ref="AU9:BG9"/>
    <mergeCell ref="BH9:BT9"/>
    <mergeCell ref="BU9:CF9"/>
    <mergeCell ref="A7:F7"/>
    <mergeCell ref="G7:AT7"/>
    <mergeCell ref="AU7:BG7"/>
    <mergeCell ref="BH7:BT7"/>
    <mergeCell ref="BU7:CF7"/>
    <mergeCell ref="CG7:CU7"/>
    <mergeCell ref="CV7:DG7"/>
    <mergeCell ref="CG9:CU9"/>
    <mergeCell ref="CV9:DG9"/>
    <mergeCell ref="A11:F11"/>
    <mergeCell ref="H11:AT11"/>
    <mergeCell ref="AU11:BG11"/>
    <mergeCell ref="BH11:BT11"/>
    <mergeCell ref="BU11:CF11"/>
    <mergeCell ref="A10:F10"/>
    <mergeCell ref="H10:AT10"/>
    <mergeCell ref="AU10:BG10"/>
    <mergeCell ref="BH10:BT10"/>
    <mergeCell ref="BU10:CF10"/>
    <mergeCell ref="CG11:CU11"/>
    <mergeCell ref="CV11:DG11"/>
    <mergeCell ref="DH11:DS11"/>
    <mergeCell ref="DT11:EE11"/>
    <mergeCell ref="EF11:EQ11"/>
    <mergeCell ref="ER11:FE11"/>
    <mergeCell ref="CV10:DG10"/>
    <mergeCell ref="DH10:DS10"/>
    <mergeCell ref="DT10:EE10"/>
    <mergeCell ref="EF10:EQ10"/>
    <mergeCell ref="ER10:FE10"/>
    <mergeCell ref="CG10:CU10"/>
    <mergeCell ref="A13:F13"/>
    <mergeCell ref="H13:AT13"/>
    <mergeCell ref="AU13:BG13"/>
    <mergeCell ref="BH13:BT13"/>
    <mergeCell ref="BU13:CF13"/>
    <mergeCell ref="A12:F12"/>
    <mergeCell ref="H12:AT12"/>
    <mergeCell ref="AU12:BG12"/>
    <mergeCell ref="BH12:BT12"/>
    <mergeCell ref="BU12:CF12"/>
    <mergeCell ref="CG13:CU13"/>
    <mergeCell ref="CV13:DG13"/>
    <mergeCell ref="DH13:DS13"/>
    <mergeCell ref="DT13:EE13"/>
    <mergeCell ref="EF13:EQ13"/>
    <mergeCell ref="ER13:FE13"/>
    <mergeCell ref="CV12:DG12"/>
    <mergeCell ref="DH12:DS12"/>
    <mergeCell ref="DT12:EE12"/>
    <mergeCell ref="EF12:EQ12"/>
    <mergeCell ref="ER12:FE12"/>
    <mergeCell ref="CG12:CU12"/>
    <mergeCell ref="A15:F15"/>
    <mergeCell ref="H15:AT15"/>
    <mergeCell ref="AU15:BG15"/>
    <mergeCell ref="BH15:BT15"/>
    <mergeCell ref="BU15:CF15"/>
    <mergeCell ref="A14:F14"/>
    <mergeCell ref="H14:AT14"/>
    <mergeCell ref="AU14:BG14"/>
    <mergeCell ref="BH14:BT14"/>
    <mergeCell ref="BU14:CF14"/>
    <mergeCell ref="CG15:CU15"/>
    <mergeCell ref="CV15:DG15"/>
    <mergeCell ref="DH15:DS15"/>
    <mergeCell ref="DT15:EE15"/>
    <mergeCell ref="EF15:EQ15"/>
    <mergeCell ref="ER15:FE15"/>
    <mergeCell ref="CV14:DG14"/>
    <mergeCell ref="DH14:DS14"/>
    <mergeCell ref="DT14:EE14"/>
    <mergeCell ref="EF14:EQ14"/>
    <mergeCell ref="ER14:FE14"/>
    <mergeCell ref="CG14:CU14"/>
    <mergeCell ref="A16:FE16"/>
    <mergeCell ref="A17:F17"/>
    <mergeCell ref="H17:AT17"/>
    <mergeCell ref="AU17:BG17"/>
    <mergeCell ref="BH17:BT17"/>
    <mergeCell ref="BU17:CF17"/>
    <mergeCell ref="CG17:CU17"/>
    <mergeCell ref="CV17:DG17"/>
    <mergeCell ref="DH17:DS17"/>
    <mergeCell ref="DT17:EE17"/>
    <mergeCell ref="EF17:EQ17"/>
    <mergeCell ref="ER17:FE17"/>
    <mergeCell ref="EF18:EQ18"/>
    <mergeCell ref="ER18:FE18"/>
    <mergeCell ref="A19:F19"/>
    <mergeCell ref="H19:AT19"/>
    <mergeCell ref="AU19:BG19"/>
    <mergeCell ref="BH19:BT19"/>
    <mergeCell ref="BU19:CF19"/>
    <mergeCell ref="CG19:CU19"/>
    <mergeCell ref="CV19:DG19"/>
    <mergeCell ref="A18:F18"/>
    <mergeCell ref="H18:AT18"/>
    <mergeCell ref="AU18:BG18"/>
    <mergeCell ref="BH18:BT18"/>
    <mergeCell ref="BU18:CF18"/>
    <mergeCell ref="CG18:CU18"/>
    <mergeCell ref="CV18:DG18"/>
    <mergeCell ref="DH18:DS18"/>
    <mergeCell ref="DT18:EE18"/>
    <mergeCell ref="A21:F21"/>
    <mergeCell ref="H21:AT21"/>
    <mergeCell ref="AU21:BG21"/>
    <mergeCell ref="BH21:BT21"/>
    <mergeCell ref="BU21:CF21"/>
    <mergeCell ref="DH19:DS19"/>
    <mergeCell ref="DT19:EE19"/>
    <mergeCell ref="EF19:EQ19"/>
    <mergeCell ref="ER19:FE19"/>
    <mergeCell ref="A20:F20"/>
    <mergeCell ref="H20:AT20"/>
    <mergeCell ref="AU20:BG20"/>
    <mergeCell ref="BH20:BT20"/>
    <mergeCell ref="BU20:CF20"/>
    <mergeCell ref="CG20:CU20"/>
    <mergeCell ref="CG21:CU21"/>
    <mergeCell ref="CV21:DG21"/>
    <mergeCell ref="DH21:DS21"/>
    <mergeCell ref="DT21:EE21"/>
    <mergeCell ref="EF21:EQ21"/>
    <mergeCell ref="ER21:FE21"/>
    <mergeCell ref="CV20:DG20"/>
    <mergeCell ref="DH20:DS20"/>
    <mergeCell ref="DT20:EE20"/>
    <mergeCell ref="EF20:EQ20"/>
    <mergeCell ref="ER20:FE20"/>
    <mergeCell ref="A23:F23"/>
    <mergeCell ref="H23:AT23"/>
    <mergeCell ref="AU23:BG23"/>
    <mergeCell ref="BH23:BT23"/>
    <mergeCell ref="BU23:CF23"/>
    <mergeCell ref="A22:F22"/>
    <mergeCell ref="H22:AT22"/>
    <mergeCell ref="AU22:BG22"/>
    <mergeCell ref="BH22:BT22"/>
    <mergeCell ref="BU22:CF22"/>
    <mergeCell ref="CG23:CU23"/>
    <mergeCell ref="CV23:DG23"/>
    <mergeCell ref="DH23:DS23"/>
    <mergeCell ref="DT23:EE23"/>
    <mergeCell ref="EF23:EQ23"/>
    <mergeCell ref="ER23:FE23"/>
    <mergeCell ref="CV22:DG22"/>
    <mergeCell ref="DH22:DS22"/>
    <mergeCell ref="DT22:EE22"/>
    <mergeCell ref="EF22:EQ22"/>
    <mergeCell ref="ER22:FE22"/>
    <mergeCell ref="CG22:CU22"/>
    <mergeCell ref="J66:FE66"/>
    <mergeCell ref="G67:I67"/>
    <mergeCell ref="J67:FE67"/>
    <mergeCell ref="J68:FE68"/>
    <mergeCell ref="J69:FE69"/>
    <mergeCell ref="G57:I57"/>
    <mergeCell ref="G58:I58"/>
    <mergeCell ref="G61:I61"/>
    <mergeCell ref="G64:I64"/>
    <mergeCell ref="G65:I65"/>
    <mergeCell ref="G66:I66"/>
  </mergeCells>
  <pageMargins left="0.59055118110236227" right="0.51181102362204722" top="0.78740157480314965" bottom="0.39370078740157483" header="0.19685039370078741" footer="0.19685039370078741"/>
  <pageSetup paperSize="9" scale="64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3" max="1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0000"/>
  </sheetPr>
  <dimension ref="A1:DA40"/>
  <sheetViews>
    <sheetView view="pageBreakPreview" zoomScaleSheetLayoutView="100" workbookViewId="0">
      <pane xSplit="57" ySplit="7" topLeftCell="BF8" activePane="bottomRight" state="frozen"/>
      <selection pane="topRight" activeCell="BF1" sqref="BF1"/>
      <selection pane="bottomLeft" activeCell="A8" sqref="A8"/>
      <selection pane="bottomRight" activeCell="BF9" sqref="BF9:BQ9"/>
    </sheetView>
  </sheetViews>
  <sheetFormatPr defaultColWidth="0.85546875" defaultRowHeight="15"/>
  <cols>
    <col min="1" max="16384" width="0.85546875" style="1"/>
  </cols>
  <sheetData>
    <row r="1" spans="1:105" s="6" customFormat="1" ht="12" customHeight="1">
      <c r="DA1" s="7" t="s">
        <v>499</v>
      </c>
    </row>
    <row r="2" spans="1:105" s="6" customFormat="1" ht="12.75" customHeight="1">
      <c r="CC2" s="7"/>
    </row>
    <row r="3" spans="1:105" ht="13.5" customHeight="1">
      <c r="A3" s="728" t="s">
        <v>500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8"/>
      <c r="AY3" s="728"/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</row>
    <row r="4" spans="1:105" ht="12.75" customHeight="1"/>
    <row r="5" spans="1:105" s="3" customFormat="1" ht="28.5" customHeight="1">
      <c r="A5" s="672" t="s">
        <v>0</v>
      </c>
      <c r="B5" s="673"/>
      <c r="C5" s="673"/>
      <c r="D5" s="673"/>
      <c r="E5" s="673"/>
      <c r="F5" s="673"/>
      <c r="G5" s="674"/>
      <c r="H5" s="672" t="s">
        <v>1</v>
      </c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  <c r="AN5" s="673"/>
      <c r="AO5" s="673"/>
      <c r="AP5" s="673"/>
      <c r="AQ5" s="673"/>
      <c r="AR5" s="673"/>
      <c r="AS5" s="674"/>
      <c r="AT5" s="672" t="s">
        <v>501</v>
      </c>
      <c r="AU5" s="673"/>
      <c r="AV5" s="673"/>
      <c r="AW5" s="673"/>
      <c r="AX5" s="673"/>
      <c r="AY5" s="673"/>
      <c r="AZ5" s="673"/>
      <c r="BA5" s="673"/>
      <c r="BB5" s="673"/>
      <c r="BC5" s="673"/>
      <c r="BD5" s="673"/>
      <c r="BE5" s="674"/>
      <c r="BF5" s="730" t="s">
        <v>502</v>
      </c>
      <c r="BG5" s="731"/>
      <c r="BH5" s="731"/>
      <c r="BI5" s="731"/>
      <c r="BJ5" s="731"/>
      <c r="BK5" s="731"/>
      <c r="BL5" s="731"/>
      <c r="BM5" s="731"/>
      <c r="BN5" s="731"/>
      <c r="BO5" s="731"/>
      <c r="BP5" s="731"/>
      <c r="BQ5" s="731"/>
      <c r="BR5" s="731"/>
      <c r="BS5" s="731"/>
      <c r="BT5" s="731"/>
      <c r="BU5" s="731"/>
      <c r="BV5" s="731"/>
      <c r="BW5" s="731"/>
      <c r="BX5" s="731"/>
      <c r="BY5" s="731"/>
      <c r="BZ5" s="731"/>
      <c r="CA5" s="731"/>
      <c r="CB5" s="731"/>
      <c r="CC5" s="732"/>
      <c r="CD5" s="730" t="s">
        <v>503</v>
      </c>
      <c r="CE5" s="731"/>
      <c r="CF5" s="731"/>
      <c r="CG5" s="731"/>
      <c r="CH5" s="731"/>
      <c r="CI5" s="731"/>
      <c r="CJ5" s="731"/>
      <c r="CK5" s="731"/>
      <c r="CL5" s="731"/>
      <c r="CM5" s="731"/>
      <c r="CN5" s="731"/>
      <c r="CO5" s="731"/>
      <c r="CP5" s="731"/>
      <c r="CQ5" s="731"/>
      <c r="CR5" s="731"/>
      <c r="CS5" s="731"/>
      <c r="CT5" s="731"/>
      <c r="CU5" s="731"/>
      <c r="CV5" s="731"/>
      <c r="CW5" s="731"/>
      <c r="CX5" s="731"/>
      <c r="CY5" s="731"/>
      <c r="CZ5" s="731"/>
      <c r="DA5" s="732"/>
    </row>
    <row r="6" spans="1:105" s="3" customFormat="1" ht="61.5" customHeight="1">
      <c r="A6" s="733"/>
      <c r="B6" s="734"/>
      <c r="C6" s="734"/>
      <c r="D6" s="734"/>
      <c r="E6" s="734"/>
      <c r="F6" s="734"/>
      <c r="G6" s="735"/>
      <c r="H6" s="733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5"/>
      <c r="AT6" s="733"/>
      <c r="AU6" s="734"/>
      <c r="AV6" s="734"/>
      <c r="AW6" s="734"/>
      <c r="AX6" s="734"/>
      <c r="AY6" s="734"/>
      <c r="AZ6" s="734"/>
      <c r="BA6" s="734"/>
      <c r="BB6" s="734"/>
      <c r="BC6" s="734"/>
      <c r="BD6" s="734"/>
      <c r="BE6" s="735"/>
      <c r="BF6" s="729" t="s">
        <v>813</v>
      </c>
      <c r="BG6" s="729"/>
      <c r="BH6" s="729"/>
      <c r="BI6" s="729"/>
      <c r="BJ6" s="729"/>
      <c r="BK6" s="729"/>
      <c r="BL6" s="729"/>
      <c r="BM6" s="729"/>
      <c r="BN6" s="729"/>
      <c r="BO6" s="729"/>
      <c r="BP6" s="729"/>
      <c r="BQ6" s="729"/>
      <c r="BR6" s="729" t="s">
        <v>814</v>
      </c>
      <c r="BS6" s="729"/>
      <c r="BT6" s="729"/>
      <c r="BU6" s="729"/>
      <c r="BV6" s="729"/>
      <c r="BW6" s="729"/>
      <c r="BX6" s="729"/>
      <c r="BY6" s="729"/>
      <c r="BZ6" s="729"/>
      <c r="CA6" s="729"/>
      <c r="CB6" s="729"/>
      <c r="CC6" s="729"/>
      <c r="CD6" s="729" t="s">
        <v>813</v>
      </c>
      <c r="CE6" s="729"/>
      <c r="CF6" s="729"/>
      <c r="CG6" s="729"/>
      <c r="CH6" s="729"/>
      <c r="CI6" s="729"/>
      <c r="CJ6" s="729"/>
      <c r="CK6" s="729"/>
      <c r="CL6" s="729"/>
      <c r="CM6" s="729"/>
      <c r="CN6" s="729"/>
      <c r="CO6" s="729"/>
      <c r="CP6" s="729" t="s">
        <v>814</v>
      </c>
      <c r="CQ6" s="729"/>
      <c r="CR6" s="729"/>
      <c r="CS6" s="729"/>
      <c r="CT6" s="729"/>
      <c r="CU6" s="729"/>
      <c r="CV6" s="729"/>
      <c r="CW6" s="729"/>
      <c r="CX6" s="729"/>
      <c r="CY6" s="729"/>
      <c r="CZ6" s="729"/>
      <c r="DA6" s="729"/>
    </row>
    <row r="7" spans="1:105" s="2" customFormat="1" ht="13.5" customHeight="1">
      <c r="A7" s="668">
        <v>1</v>
      </c>
      <c r="B7" s="668"/>
      <c r="C7" s="668"/>
      <c r="D7" s="668"/>
      <c r="E7" s="668"/>
      <c r="F7" s="668"/>
      <c r="G7" s="668"/>
      <c r="H7" s="669">
        <v>2</v>
      </c>
      <c r="I7" s="670"/>
      <c r="J7" s="670"/>
      <c r="K7" s="670"/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0"/>
      <c r="Y7" s="670"/>
      <c r="Z7" s="670"/>
      <c r="AA7" s="670"/>
      <c r="AB7" s="670"/>
      <c r="AC7" s="670"/>
      <c r="AD7" s="670"/>
      <c r="AE7" s="670"/>
      <c r="AF7" s="670"/>
      <c r="AG7" s="670"/>
      <c r="AH7" s="670"/>
      <c r="AI7" s="670"/>
      <c r="AJ7" s="670"/>
      <c r="AK7" s="670"/>
      <c r="AL7" s="670"/>
      <c r="AM7" s="670"/>
      <c r="AN7" s="670"/>
      <c r="AO7" s="670"/>
      <c r="AP7" s="670"/>
      <c r="AQ7" s="670"/>
      <c r="AR7" s="670"/>
      <c r="AS7" s="727"/>
      <c r="AT7" s="668">
        <v>3</v>
      </c>
      <c r="AU7" s="668"/>
      <c r="AV7" s="668"/>
      <c r="AW7" s="668"/>
      <c r="AX7" s="668"/>
      <c r="AY7" s="668"/>
      <c r="AZ7" s="668"/>
      <c r="BA7" s="668"/>
      <c r="BB7" s="668"/>
      <c r="BC7" s="668"/>
      <c r="BD7" s="668"/>
      <c r="BE7" s="668"/>
      <c r="BF7" s="668">
        <v>4</v>
      </c>
      <c r="BG7" s="668"/>
      <c r="BH7" s="668"/>
      <c r="BI7" s="668"/>
      <c r="BJ7" s="668"/>
      <c r="BK7" s="668"/>
      <c r="BL7" s="668"/>
      <c r="BM7" s="668"/>
      <c r="BN7" s="668"/>
      <c r="BO7" s="668"/>
      <c r="BP7" s="668"/>
      <c r="BQ7" s="668"/>
      <c r="BR7" s="668">
        <v>5</v>
      </c>
      <c r="BS7" s="668"/>
      <c r="BT7" s="668"/>
      <c r="BU7" s="668"/>
      <c r="BV7" s="668"/>
      <c r="BW7" s="668"/>
      <c r="BX7" s="668"/>
      <c r="BY7" s="668"/>
      <c r="BZ7" s="668"/>
      <c r="CA7" s="668"/>
      <c r="CB7" s="668"/>
      <c r="CC7" s="668"/>
      <c r="CD7" s="668">
        <v>6</v>
      </c>
      <c r="CE7" s="668"/>
      <c r="CF7" s="668"/>
      <c r="CG7" s="668"/>
      <c r="CH7" s="668"/>
      <c r="CI7" s="668"/>
      <c r="CJ7" s="668"/>
      <c r="CK7" s="668"/>
      <c r="CL7" s="668"/>
      <c r="CM7" s="668"/>
      <c r="CN7" s="668"/>
      <c r="CO7" s="668"/>
      <c r="CP7" s="668">
        <v>7</v>
      </c>
      <c r="CQ7" s="668"/>
      <c r="CR7" s="668"/>
      <c r="CS7" s="668"/>
      <c r="CT7" s="668"/>
      <c r="CU7" s="668"/>
      <c r="CV7" s="668"/>
      <c r="CW7" s="668"/>
      <c r="CX7" s="668"/>
      <c r="CY7" s="668"/>
      <c r="CZ7" s="668"/>
      <c r="DA7" s="668"/>
    </row>
    <row r="8" spans="1:105" s="23" customFormat="1" ht="45" customHeight="1">
      <c r="A8" s="747" t="s">
        <v>3</v>
      </c>
      <c r="B8" s="747"/>
      <c r="C8" s="747"/>
      <c r="D8" s="747"/>
      <c r="E8" s="747"/>
      <c r="F8" s="747"/>
      <c r="G8" s="747"/>
      <c r="H8" s="22"/>
      <c r="I8" s="750" t="s">
        <v>504</v>
      </c>
      <c r="J8" s="750"/>
      <c r="K8" s="750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1"/>
      <c r="AT8" s="668" t="s">
        <v>216</v>
      </c>
      <c r="AU8" s="668"/>
      <c r="AV8" s="668"/>
      <c r="AW8" s="668"/>
      <c r="AX8" s="668"/>
      <c r="AY8" s="668"/>
      <c r="AZ8" s="668"/>
      <c r="BA8" s="668"/>
      <c r="BB8" s="668"/>
      <c r="BC8" s="668"/>
      <c r="BD8" s="668"/>
      <c r="BE8" s="668"/>
      <c r="BF8" s="668"/>
      <c r="BG8" s="668"/>
      <c r="BH8" s="668"/>
      <c r="BI8" s="668"/>
      <c r="BJ8" s="668"/>
      <c r="BK8" s="668"/>
      <c r="BL8" s="668"/>
      <c r="BM8" s="668"/>
      <c r="BN8" s="668"/>
      <c r="BO8" s="668"/>
      <c r="BP8" s="668"/>
      <c r="BQ8" s="668"/>
      <c r="BR8" s="668"/>
      <c r="BS8" s="668"/>
      <c r="BT8" s="668"/>
      <c r="BU8" s="668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</row>
    <row r="9" spans="1:105" s="23" customFormat="1" ht="102" customHeight="1">
      <c r="A9" s="747" t="s">
        <v>4</v>
      </c>
      <c r="B9" s="747"/>
      <c r="C9" s="747"/>
      <c r="D9" s="747"/>
      <c r="E9" s="747"/>
      <c r="F9" s="747"/>
      <c r="G9" s="747"/>
      <c r="H9" s="22"/>
      <c r="I9" s="750" t="s">
        <v>505</v>
      </c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1"/>
      <c r="AT9" s="668" t="s">
        <v>216</v>
      </c>
      <c r="AU9" s="668"/>
      <c r="AV9" s="668"/>
      <c r="AW9" s="668"/>
      <c r="AX9" s="668"/>
      <c r="AY9" s="668"/>
      <c r="AZ9" s="668"/>
      <c r="BA9" s="668"/>
      <c r="BB9" s="668"/>
      <c r="BC9" s="668"/>
      <c r="BD9" s="668"/>
      <c r="BE9" s="668"/>
      <c r="BF9" s="668"/>
      <c r="BG9" s="668"/>
      <c r="BH9" s="668"/>
      <c r="BI9" s="668"/>
      <c r="BJ9" s="668"/>
      <c r="BK9" s="668"/>
      <c r="BL9" s="668"/>
      <c r="BM9" s="668"/>
      <c r="BN9" s="668"/>
      <c r="BO9" s="668"/>
      <c r="BP9" s="668"/>
      <c r="BQ9" s="668"/>
      <c r="BR9" s="668"/>
      <c r="BS9" s="668"/>
      <c r="BT9" s="668"/>
      <c r="BU9" s="668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</row>
    <row r="10" spans="1:105" s="23" customFormat="1" ht="45" customHeight="1">
      <c r="A10" s="747" t="s">
        <v>19</v>
      </c>
      <c r="B10" s="747"/>
      <c r="C10" s="747"/>
      <c r="D10" s="747"/>
      <c r="E10" s="747"/>
      <c r="F10" s="747"/>
      <c r="G10" s="747"/>
      <c r="H10" s="22"/>
      <c r="I10" s="750" t="s">
        <v>506</v>
      </c>
      <c r="J10" s="750"/>
      <c r="K10" s="750"/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1"/>
      <c r="AT10" s="668" t="s">
        <v>160</v>
      </c>
      <c r="AU10" s="668"/>
      <c r="AV10" s="668"/>
      <c r="AW10" s="668"/>
      <c r="AX10" s="668"/>
      <c r="AY10" s="668"/>
      <c r="AZ10" s="668"/>
      <c r="BA10" s="668"/>
      <c r="BB10" s="668"/>
      <c r="BC10" s="668"/>
      <c r="BD10" s="668"/>
      <c r="BE10" s="668"/>
      <c r="BF10" s="668"/>
      <c r="BG10" s="668"/>
      <c r="BH10" s="668"/>
      <c r="BI10" s="668"/>
      <c r="BJ10" s="668"/>
      <c r="BK10" s="668"/>
      <c r="BL10" s="668"/>
      <c r="BM10" s="668"/>
      <c r="BN10" s="668"/>
      <c r="BO10" s="668"/>
      <c r="BP10" s="668"/>
      <c r="BQ10" s="668"/>
      <c r="BR10" s="1137"/>
      <c r="BS10" s="668"/>
      <c r="BT10" s="668"/>
      <c r="BU10" s="668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</row>
    <row r="11" spans="1:105" s="23" customFormat="1" ht="131.25" customHeight="1">
      <c r="A11" s="747" t="s">
        <v>20</v>
      </c>
      <c r="B11" s="747"/>
      <c r="C11" s="747"/>
      <c r="D11" s="747"/>
      <c r="E11" s="747"/>
      <c r="F11" s="747"/>
      <c r="G11" s="747"/>
      <c r="H11" s="22"/>
      <c r="I11" s="750" t="s">
        <v>507</v>
      </c>
      <c r="J11" s="750"/>
      <c r="K11" s="750"/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  <c r="AA11" s="750"/>
      <c r="AB11" s="750"/>
      <c r="AC11" s="750"/>
      <c r="AD11" s="750"/>
      <c r="AE11" s="750"/>
      <c r="AF11" s="750"/>
      <c r="AG11" s="750"/>
      <c r="AH11" s="750"/>
      <c r="AI11" s="750"/>
      <c r="AJ11" s="750"/>
      <c r="AK11" s="750"/>
      <c r="AL11" s="750"/>
      <c r="AM11" s="750"/>
      <c r="AN11" s="750"/>
      <c r="AO11" s="750"/>
      <c r="AP11" s="750"/>
      <c r="AQ11" s="750"/>
      <c r="AR11" s="750"/>
      <c r="AS11" s="751"/>
      <c r="AT11" s="668" t="s">
        <v>421</v>
      </c>
      <c r="AU11" s="668"/>
      <c r="AV11" s="668"/>
      <c r="AW11" s="668"/>
      <c r="AX11" s="668"/>
      <c r="AY11" s="668"/>
      <c r="AZ11" s="668"/>
      <c r="BA11" s="668"/>
      <c r="BB11" s="668"/>
      <c r="BC11" s="668"/>
      <c r="BD11" s="668"/>
      <c r="BE11" s="668"/>
      <c r="BF11" s="668"/>
      <c r="BG11" s="668"/>
      <c r="BH11" s="668"/>
      <c r="BI11" s="668"/>
      <c r="BJ11" s="668"/>
      <c r="BK11" s="668"/>
      <c r="BL11" s="668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/>
      <c r="BW11" s="668"/>
      <c r="BX11" s="668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68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68"/>
      <c r="CW11" s="668"/>
      <c r="CX11" s="668"/>
      <c r="CY11" s="668"/>
      <c r="CZ11" s="668"/>
      <c r="DA11" s="668"/>
    </row>
    <row r="12" spans="1:105" s="23" customFormat="1" ht="45" customHeight="1">
      <c r="A12" s="747" t="s">
        <v>23</v>
      </c>
      <c r="B12" s="747"/>
      <c r="C12" s="747"/>
      <c r="D12" s="747"/>
      <c r="E12" s="747"/>
      <c r="F12" s="747"/>
      <c r="G12" s="747"/>
      <c r="H12" s="22"/>
      <c r="I12" s="750" t="s">
        <v>508</v>
      </c>
      <c r="J12" s="750"/>
      <c r="K12" s="750"/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1"/>
      <c r="AT12" s="668" t="s">
        <v>47</v>
      </c>
      <c r="AU12" s="668"/>
      <c r="AV12" s="668"/>
      <c r="AW12" s="668"/>
      <c r="AX12" s="668"/>
      <c r="AY12" s="668"/>
      <c r="AZ12" s="668"/>
      <c r="BA12" s="668"/>
      <c r="BB12" s="668"/>
      <c r="BC12" s="668"/>
      <c r="BD12" s="668"/>
      <c r="BE12" s="668"/>
      <c r="BF12" s="668"/>
      <c r="BG12" s="668"/>
      <c r="BH12" s="668"/>
      <c r="BI12" s="668"/>
      <c r="BJ12" s="668"/>
      <c r="BK12" s="668"/>
      <c r="BL12" s="668"/>
      <c r="BM12" s="668"/>
      <c r="BN12" s="668"/>
      <c r="BO12" s="668"/>
      <c r="BP12" s="668"/>
      <c r="BQ12" s="668"/>
      <c r="BR12" s="668"/>
      <c r="BS12" s="668"/>
      <c r="BT12" s="668"/>
      <c r="BU12" s="668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</row>
    <row r="13" spans="1:105" s="23" customFormat="1" ht="117" customHeight="1">
      <c r="A13" s="747" t="s">
        <v>24</v>
      </c>
      <c r="B13" s="747"/>
      <c r="C13" s="747"/>
      <c r="D13" s="747"/>
      <c r="E13" s="747"/>
      <c r="F13" s="747"/>
      <c r="G13" s="747"/>
      <c r="H13" s="22"/>
      <c r="I13" s="750" t="s">
        <v>509</v>
      </c>
      <c r="J13" s="750"/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1"/>
      <c r="AT13" s="668" t="s">
        <v>47</v>
      </c>
      <c r="AU13" s="668"/>
      <c r="AV13" s="668"/>
      <c r="AW13" s="668"/>
      <c r="AX13" s="668"/>
      <c r="AY13" s="668"/>
      <c r="AZ13" s="668"/>
      <c r="BA13" s="668"/>
      <c r="BB13" s="668"/>
      <c r="BC13" s="668"/>
      <c r="BD13" s="668"/>
      <c r="BE13" s="668"/>
      <c r="BF13" s="668"/>
      <c r="BG13" s="668"/>
      <c r="BH13" s="668"/>
      <c r="BI13" s="668"/>
      <c r="BJ13" s="668"/>
      <c r="BK13" s="668"/>
      <c r="BL13" s="668"/>
      <c r="BM13" s="668"/>
      <c r="BN13" s="668"/>
      <c r="BO13" s="668"/>
      <c r="BP13" s="668"/>
      <c r="BQ13" s="668"/>
      <c r="BR13" s="668"/>
      <c r="BS13" s="668"/>
      <c r="BT13" s="668"/>
      <c r="BU13" s="668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</row>
    <row r="14" spans="1:105" s="23" customFormat="1" ht="71.25" customHeight="1">
      <c r="A14" s="747" t="s">
        <v>26</v>
      </c>
      <c r="B14" s="747"/>
      <c r="C14" s="747"/>
      <c r="D14" s="747"/>
      <c r="E14" s="747"/>
      <c r="F14" s="747"/>
      <c r="G14" s="747"/>
      <c r="H14" s="22"/>
      <c r="I14" s="750" t="s">
        <v>510</v>
      </c>
      <c r="J14" s="750"/>
      <c r="K14" s="750"/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  <c r="Z14" s="750"/>
      <c r="AA14" s="750"/>
      <c r="AB14" s="750"/>
      <c r="AC14" s="750"/>
      <c r="AD14" s="750"/>
      <c r="AE14" s="750"/>
      <c r="AF14" s="750"/>
      <c r="AG14" s="750"/>
      <c r="AH14" s="750"/>
      <c r="AI14" s="750"/>
      <c r="AJ14" s="750"/>
      <c r="AK14" s="750"/>
      <c r="AL14" s="750"/>
      <c r="AM14" s="750"/>
      <c r="AN14" s="750"/>
      <c r="AO14" s="750"/>
      <c r="AP14" s="750"/>
      <c r="AQ14" s="750"/>
      <c r="AR14" s="750"/>
      <c r="AS14" s="751"/>
      <c r="AT14" s="668"/>
      <c r="AU14" s="668"/>
      <c r="AV14" s="668"/>
      <c r="AW14" s="668"/>
      <c r="AX14" s="668"/>
      <c r="AY14" s="668"/>
      <c r="AZ14" s="668"/>
      <c r="BA14" s="668"/>
      <c r="BB14" s="668"/>
      <c r="BC14" s="668"/>
      <c r="BD14" s="668"/>
      <c r="BE14" s="668"/>
      <c r="BF14" s="668"/>
      <c r="BG14" s="668"/>
      <c r="BH14" s="668"/>
      <c r="BI14" s="668"/>
      <c r="BJ14" s="668"/>
      <c r="BK14" s="668"/>
      <c r="BL14" s="668"/>
      <c r="BM14" s="668"/>
      <c r="BN14" s="668"/>
      <c r="BO14" s="668"/>
      <c r="BP14" s="668"/>
      <c r="BQ14" s="668"/>
      <c r="BR14" s="668"/>
      <c r="BS14" s="668"/>
      <c r="BT14" s="668"/>
      <c r="BU14" s="668"/>
      <c r="BV14" s="668"/>
      <c r="BW14" s="668"/>
      <c r="BX14" s="668"/>
      <c r="BY14" s="668"/>
      <c r="BZ14" s="668"/>
      <c r="CA14" s="668"/>
      <c r="CB14" s="668"/>
      <c r="CC14" s="668"/>
      <c r="CD14" s="668"/>
      <c r="CE14" s="668"/>
      <c r="CF14" s="668"/>
      <c r="CG14" s="668"/>
      <c r="CH14" s="668"/>
      <c r="CI14" s="668"/>
      <c r="CJ14" s="668"/>
      <c r="CK14" s="668"/>
      <c r="CL14" s="668"/>
      <c r="CM14" s="668"/>
      <c r="CN14" s="668"/>
      <c r="CO14" s="668"/>
      <c r="CP14" s="668"/>
      <c r="CQ14" s="668"/>
      <c r="CR14" s="668"/>
      <c r="CS14" s="668"/>
      <c r="CT14" s="668"/>
      <c r="CU14" s="668"/>
      <c r="CV14" s="668"/>
      <c r="CW14" s="668"/>
      <c r="CX14" s="668"/>
      <c r="CY14" s="668"/>
      <c r="CZ14" s="668"/>
      <c r="DA14" s="668"/>
    </row>
    <row r="15" spans="1:105" s="23" customFormat="1" ht="30" customHeight="1">
      <c r="A15" s="747" t="s">
        <v>27</v>
      </c>
      <c r="B15" s="747"/>
      <c r="C15" s="747"/>
      <c r="D15" s="747"/>
      <c r="E15" s="747"/>
      <c r="F15" s="747"/>
      <c r="G15" s="747"/>
      <c r="H15" s="22"/>
      <c r="I15" s="750" t="s">
        <v>511</v>
      </c>
      <c r="J15" s="750"/>
      <c r="K15" s="750"/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1"/>
      <c r="AT15" s="668" t="s">
        <v>255</v>
      </c>
      <c r="AU15" s="668"/>
      <c r="AV15" s="668"/>
      <c r="AW15" s="668"/>
      <c r="AX15" s="668"/>
      <c r="AY15" s="668"/>
      <c r="AZ15" s="668"/>
      <c r="BA15" s="668"/>
      <c r="BB15" s="668"/>
      <c r="BC15" s="668"/>
      <c r="BD15" s="668"/>
      <c r="BE15" s="668"/>
      <c r="BF15" s="668"/>
      <c r="BG15" s="668"/>
      <c r="BH15" s="668"/>
      <c r="BI15" s="668"/>
      <c r="BJ15" s="668"/>
      <c r="BK15" s="668"/>
      <c r="BL15" s="668"/>
      <c r="BM15" s="668"/>
      <c r="BN15" s="668"/>
      <c r="BO15" s="668"/>
      <c r="BP15" s="668"/>
      <c r="BQ15" s="668"/>
      <c r="BR15" s="668"/>
      <c r="BS15" s="668"/>
      <c r="BT15" s="668"/>
      <c r="BU15" s="668"/>
      <c r="BV15" s="668"/>
      <c r="BW15" s="668"/>
      <c r="BX15" s="668"/>
      <c r="BY15" s="668"/>
      <c r="BZ15" s="668"/>
      <c r="CA15" s="668"/>
      <c r="CB15" s="668"/>
      <c r="CC15" s="668"/>
      <c r="CD15" s="668"/>
      <c r="CE15" s="668"/>
      <c r="CF15" s="668"/>
      <c r="CG15" s="668"/>
      <c r="CH15" s="668"/>
      <c r="CI15" s="668"/>
      <c r="CJ15" s="668"/>
      <c r="CK15" s="668"/>
      <c r="CL15" s="668"/>
      <c r="CM15" s="668"/>
      <c r="CN15" s="668"/>
      <c r="CO15" s="668"/>
      <c r="CP15" s="668"/>
      <c r="CQ15" s="668"/>
      <c r="CR15" s="668"/>
      <c r="CS15" s="668"/>
      <c r="CT15" s="668"/>
      <c r="CU15" s="668"/>
      <c r="CV15" s="668"/>
      <c r="CW15" s="668"/>
      <c r="CX15" s="668"/>
      <c r="CY15" s="668"/>
      <c r="CZ15" s="668"/>
      <c r="DA15" s="668"/>
    </row>
    <row r="16" spans="1:105" s="23" customFormat="1" ht="30" customHeight="1">
      <c r="A16" s="747" t="s">
        <v>28</v>
      </c>
      <c r="B16" s="747"/>
      <c r="C16" s="747"/>
      <c r="D16" s="747"/>
      <c r="E16" s="747"/>
      <c r="F16" s="747"/>
      <c r="G16" s="747"/>
      <c r="H16" s="22"/>
      <c r="I16" s="750" t="s">
        <v>512</v>
      </c>
      <c r="J16" s="750"/>
      <c r="K16" s="750"/>
      <c r="L16" s="750"/>
      <c r="M16" s="750"/>
      <c r="N16" s="750"/>
      <c r="O16" s="750"/>
      <c r="P16" s="750"/>
      <c r="Q16" s="750"/>
      <c r="R16" s="750"/>
      <c r="S16" s="750"/>
      <c r="T16" s="750"/>
      <c r="U16" s="750"/>
      <c r="V16" s="750"/>
      <c r="W16" s="750"/>
      <c r="X16" s="750"/>
      <c r="Y16" s="750"/>
      <c r="Z16" s="750"/>
      <c r="AA16" s="750"/>
      <c r="AB16" s="750"/>
      <c r="AC16" s="750"/>
      <c r="AD16" s="750"/>
      <c r="AE16" s="750"/>
      <c r="AF16" s="750"/>
      <c r="AG16" s="750"/>
      <c r="AH16" s="750"/>
      <c r="AI16" s="750"/>
      <c r="AJ16" s="750"/>
      <c r="AK16" s="750"/>
      <c r="AL16" s="750"/>
      <c r="AM16" s="750"/>
      <c r="AN16" s="750"/>
      <c r="AO16" s="750"/>
      <c r="AP16" s="750"/>
      <c r="AQ16" s="750"/>
      <c r="AR16" s="750"/>
      <c r="AS16" s="751"/>
      <c r="AT16" s="668"/>
      <c r="AU16" s="668"/>
      <c r="AV16" s="668"/>
      <c r="AW16" s="668"/>
      <c r="AX16" s="668"/>
      <c r="AY16" s="668"/>
      <c r="AZ16" s="668"/>
      <c r="BA16" s="668"/>
      <c r="BB16" s="668"/>
      <c r="BC16" s="668"/>
      <c r="BD16" s="668"/>
      <c r="BE16" s="668"/>
      <c r="BF16" s="668"/>
      <c r="BG16" s="668"/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</row>
    <row r="17" spans="1:105" s="23" customFormat="1">
      <c r="A17" s="747"/>
      <c r="B17" s="747"/>
      <c r="C17" s="747"/>
      <c r="D17" s="747"/>
      <c r="E17" s="747"/>
      <c r="F17" s="747"/>
      <c r="G17" s="747"/>
      <c r="H17" s="22"/>
      <c r="I17" s="1014" t="s">
        <v>513</v>
      </c>
      <c r="J17" s="1014"/>
      <c r="K17" s="1014"/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1014"/>
      <c r="AL17" s="1014"/>
      <c r="AM17" s="1014"/>
      <c r="AN17" s="1014"/>
      <c r="AO17" s="1014"/>
      <c r="AP17" s="1014"/>
      <c r="AQ17" s="1014"/>
      <c r="AR17" s="1014"/>
      <c r="AS17" s="1015"/>
      <c r="AT17" s="668" t="s">
        <v>255</v>
      </c>
      <c r="AU17" s="668"/>
      <c r="AV17" s="668"/>
      <c r="AW17" s="668"/>
      <c r="AX17" s="668"/>
      <c r="AY17" s="668"/>
      <c r="AZ17" s="668"/>
      <c r="BA17" s="668"/>
      <c r="BB17" s="668"/>
      <c r="BC17" s="668"/>
      <c r="BD17" s="668"/>
      <c r="BE17" s="668"/>
      <c r="BF17" s="668"/>
      <c r="BG17" s="668"/>
      <c r="BH17" s="668"/>
      <c r="BI17" s="668"/>
      <c r="BJ17" s="668"/>
      <c r="BK17" s="668"/>
      <c r="BL17" s="668"/>
      <c r="BM17" s="668"/>
      <c r="BN17" s="668"/>
      <c r="BO17" s="668"/>
      <c r="BP17" s="668"/>
      <c r="BQ17" s="668"/>
      <c r="BR17" s="668"/>
      <c r="BS17" s="668"/>
      <c r="BT17" s="668"/>
      <c r="BU17" s="668"/>
      <c r="BV17" s="668"/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/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</row>
    <row r="18" spans="1:105" s="23" customFormat="1" ht="44.25" customHeight="1">
      <c r="A18" s="747"/>
      <c r="B18" s="747"/>
      <c r="C18" s="747"/>
      <c r="D18" s="747"/>
      <c r="E18" s="747"/>
      <c r="F18" s="747"/>
      <c r="G18" s="747"/>
      <c r="H18" s="22"/>
      <c r="I18" s="1014" t="s">
        <v>514</v>
      </c>
      <c r="J18" s="1014"/>
      <c r="K18" s="1014"/>
      <c r="L18" s="1014"/>
      <c r="M18" s="1014"/>
      <c r="N18" s="1014"/>
      <c r="O18" s="1014"/>
      <c r="P18" s="1014"/>
      <c r="Q18" s="1014"/>
      <c r="R18" s="1014"/>
      <c r="S18" s="1014"/>
      <c r="T18" s="1014"/>
      <c r="U18" s="1014"/>
      <c r="V18" s="1014"/>
      <c r="W18" s="1014"/>
      <c r="X18" s="1014"/>
      <c r="Y18" s="1014"/>
      <c r="Z18" s="1014"/>
      <c r="AA18" s="1014"/>
      <c r="AB18" s="1014"/>
      <c r="AC18" s="1014"/>
      <c r="AD18" s="1014"/>
      <c r="AE18" s="1014"/>
      <c r="AF18" s="1014"/>
      <c r="AG18" s="1014"/>
      <c r="AH18" s="1014"/>
      <c r="AI18" s="1014"/>
      <c r="AJ18" s="1014"/>
      <c r="AK18" s="1014"/>
      <c r="AL18" s="1014"/>
      <c r="AM18" s="1014"/>
      <c r="AN18" s="1014"/>
      <c r="AO18" s="1014"/>
      <c r="AP18" s="1014"/>
      <c r="AQ18" s="1014"/>
      <c r="AR18" s="1014"/>
      <c r="AS18" s="1015"/>
      <c r="AT18" s="1134" t="s">
        <v>515</v>
      </c>
      <c r="AU18" s="1135"/>
      <c r="AV18" s="1135"/>
      <c r="AW18" s="1135"/>
      <c r="AX18" s="1135"/>
      <c r="AY18" s="1135"/>
      <c r="AZ18" s="1135"/>
      <c r="BA18" s="1135"/>
      <c r="BB18" s="1135"/>
      <c r="BC18" s="1135"/>
      <c r="BD18" s="1135"/>
      <c r="BE18" s="1136"/>
      <c r="BF18" s="668"/>
      <c r="BG18" s="668"/>
      <c r="BH18" s="668"/>
      <c r="BI18" s="668"/>
      <c r="BJ18" s="668"/>
      <c r="BK18" s="668"/>
      <c r="BL18" s="668"/>
      <c r="BM18" s="668"/>
      <c r="BN18" s="668"/>
      <c r="BO18" s="668"/>
      <c r="BP18" s="668"/>
      <c r="BQ18" s="668"/>
      <c r="BR18" s="668"/>
      <c r="BS18" s="668"/>
      <c r="BT18" s="668"/>
      <c r="BU18" s="668"/>
      <c r="BV18" s="668"/>
      <c r="BW18" s="668"/>
      <c r="BX18" s="668"/>
      <c r="BY18" s="668"/>
      <c r="BZ18" s="668"/>
      <c r="CA18" s="668"/>
      <c r="CB18" s="668"/>
      <c r="CC18" s="668"/>
      <c r="CD18" s="668"/>
      <c r="CE18" s="668"/>
      <c r="CF18" s="668"/>
      <c r="CG18" s="668"/>
      <c r="CH18" s="668"/>
      <c r="CI18" s="668"/>
      <c r="CJ18" s="668"/>
      <c r="CK18" s="668"/>
      <c r="CL18" s="668"/>
      <c r="CM18" s="668"/>
      <c r="CN18" s="668"/>
      <c r="CO18" s="668"/>
      <c r="CP18" s="668"/>
      <c r="CQ18" s="668"/>
      <c r="CR18" s="668"/>
      <c r="CS18" s="668"/>
      <c r="CT18" s="668"/>
      <c r="CU18" s="668"/>
      <c r="CV18" s="668"/>
      <c r="CW18" s="668"/>
      <c r="CX18" s="668"/>
      <c r="CY18" s="668"/>
      <c r="CZ18" s="668"/>
      <c r="DA18" s="668"/>
    </row>
    <row r="19" spans="1:105" s="23" customFormat="1" ht="72.75" customHeight="1">
      <c r="A19" s="747" t="s">
        <v>87</v>
      </c>
      <c r="B19" s="747"/>
      <c r="C19" s="747"/>
      <c r="D19" s="747"/>
      <c r="E19" s="747"/>
      <c r="F19" s="747"/>
      <c r="G19" s="747"/>
      <c r="H19" s="22"/>
      <c r="I19" s="750" t="s">
        <v>516</v>
      </c>
      <c r="J19" s="750"/>
      <c r="K19" s="750"/>
      <c r="L19" s="750"/>
      <c r="M19" s="750"/>
      <c r="N19" s="750"/>
      <c r="O19" s="750"/>
      <c r="P19" s="750"/>
      <c r="Q19" s="750"/>
      <c r="R19" s="750"/>
      <c r="S19" s="750"/>
      <c r="T19" s="750"/>
      <c r="U19" s="750"/>
      <c r="V19" s="750"/>
      <c r="W19" s="750"/>
      <c r="X19" s="750"/>
      <c r="Y19" s="750"/>
      <c r="Z19" s="750"/>
      <c r="AA19" s="750"/>
      <c r="AB19" s="750"/>
      <c r="AC19" s="750"/>
      <c r="AD19" s="750"/>
      <c r="AE19" s="750"/>
      <c r="AF19" s="750"/>
      <c r="AG19" s="750"/>
      <c r="AH19" s="750"/>
      <c r="AI19" s="750"/>
      <c r="AJ19" s="750"/>
      <c r="AK19" s="750"/>
      <c r="AL19" s="750"/>
      <c r="AM19" s="750"/>
      <c r="AN19" s="750"/>
      <c r="AO19" s="750"/>
      <c r="AP19" s="750"/>
      <c r="AQ19" s="750"/>
      <c r="AR19" s="750"/>
      <c r="AS19" s="751"/>
      <c r="AT19" s="668"/>
      <c r="AU19" s="668"/>
      <c r="AV19" s="668"/>
      <c r="AW19" s="668"/>
      <c r="AX19" s="668"/>
      <c r="AY19" s="668"/>
      <c r="AZ19" s="668"/>
      <c r="BA19" s="668"/>
      <c r="BB19" s="668"/>
      <c r="BC19" s="668"/>
      <c r="BD19" s="668"/>
      <c r="BE19" s="668"/>
      <c r="BF19" s="668"/>
      <c r="BG19" s="668"/>
      <c r="BH19" s="668"/>
      <c r="BI19" s="668"/>
      <c r="BJ19" s="668"/>
      <c r="BK19" s="668"/>
      <c r="BL19" s="668"/>
      <c r="BM19" s="668"/>
      <c r="BN19" s="668"/>
      <c r="BO19" s="668"/>
      <c r="BP19" s="668"/>
      <c r="BQ19" s="668"/>
      <c r="BR19" s="668"/>
      <c r="BS19" s="668"/>
      <c r="BT19" s="668"/>
      <c r="BU19" s="668"/>
      <c r="BV19" s="668"/>
      <c r="BW19" s="668"/>
      <c r="BX19" s="668"/>
      <c r="BY19" s="668"/>
      <c r="BZ19" s="668"/>
      <c r="CA19" s="668"/>
      <c r="CB19" s="668"/>
      <c r="CC19" s="668"/>
      <c r="CD19" s="668"/>
      <c r="CE19" s="668"/>
      <c r="CF19" s="668"/>
      <c r="CG19" s="668"/>
      <c r="CH19" s="668"/>
      <c r="CI19" s="668"/>
      <c r="CJ19" s="668"/>
      <c r="CK19" s="668"/>
      <c r="CL19" s="668"/>
      <c r="CM19" s="668"/>
      <c r="CN19" s="668"/>
      <c r="CO19" s="668"/>
      <c r="CP19" s="668"/>
      <c r="CQ19" s="668"/>
      <c r="CR19" s="668"/>
      <c r="CS19" s="668"/>
      <c r="CT19" s="668"/>
      <c r="CU19" s="668"/>
      <c r="CV19" s="668"/>
      <c r="CW19" s="668"/>
      <c r="CX19" s="668"/>
      <c r="CY19" s="668"/>
      <c r="CZ19" s="668"/>
      <c r="DA19" s="668"/>
    </row>
    <row r="20" spans="1:105" s="23" customFormat="1" ht="72.75" customHeight="1">
      <c r="A20" s="747" t="s">
        <v>157</v>
      </c>
      <c r="B20" s="747"/>
      <c r="C20" s="747"/>
      <c r="D20" s="747"/>
      <c r="E20" s="747"/>
      <c r="F20" s="747"/>
      <c r="G20" s="747"/>
      <c r="H20" s="22"/>
      <c r="I20" s="750" t="s">
        <v>517</v>
      </c>
      <c r="J20" s="750"/>
      <c r="K20" s="750"/>
      <c r="L20" s="750"/>
      <c r="M20" s="750"/>
      <c r="N20" s="750"/>
      <c r="O20" s="750"/>
      <c r="P20" s="750"/>
      <c r="Q20" s="750"/>
      <c r="R20" s="750"/>
      <c r="S20" s="750"/>
      <c r="T20" s="750"/>
      <c r="U20" s="750"/>
      <c r="V20" s="750"/>
      <c r="W20" s="750"/>
      <c r="X20" s="750"/>
      <c r="Y20" s="750"/>
      <c r="Z20" s="750"/>
      <c r="AA20" s="750"/>
      <c r="AB20" s="750"/>
      <c r="AC20" s="750"/>
      <c r="AD20" s="750"/>
      <c r="AE20" s="750"/>
      <c r="AF20" s="750"/>
      <c r="AG20" s="750"/>
      <c r="AH20" s="750"/>
      <c r="AI20" s="750"/>
      <c r="AJ20" s="750"/>
      <c r="AK20" s="750"/>
      <c r="AL20" s="750"/>
      <c r="AM20" s="750"/>
      <c r="AN20" s="750"/>
      <c r="AO20" s="750"/>
      <c r="AP20" s="750"/>
      <c r="AQ20" s="750"/>
      <c r="AR20" s="750"/>
      <c r="AS20" s="751"/>
      <c r="AT20" s="668"/>
      <c r="AU20" s="668"/>
      <c r="AV20" s="668"/>
      <c r="AW20" s="668"/>
      <c r="AX20" s="668"/>
      <c r="AY20" s="668"/>
      <c r="AZ20" s="668"/>
      <c r="BA20" s="668"/>
      <c r="BB20" s="668"/>
      <c r="BC20" s="668"/>
      <c r="BD20" s="668"/>
      <c r="BE20" s="668"/>
      <c r="BF20" s="668"/>
      <c r="BG20" s="668"/>
      <c r="BH20" s="668"/>
      <c r="BI20" s="668"/>
      <c r="BJ20" s="668"/>
      <c r="BK20" s="668"/>
      <c r="BL20" s="668"/>
      <c r="BM20" s="668"/>
      <c r="BN20" s="668"/>
      <c r="BO20" s="668"/>
      <c r="BP20" s="668"/>
      <c r="BQ20" s="668"/>
      <c r="BR20" s="668"/>
      <c r="BS20" s="668"/>
      <c r="BT20" s="668"/>
      <c r="BU20" s="668"/>
      <c r="BV20" s="668"/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/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</row>
    <row r="21" spans="1:105" s="23" customFormat="1" ht="30" customHeight="1">
      <c r="A21" s="747" t="s">
        <v>518</v>
      </c>
      <c r="B21" s="747"/>
      <c r="C21" s="747"/>
      <c r="D21" s="747"/>
      <c r="E21" s="747"/>
      <c r="F21" s="747"/>
      <c r="G21" s="747"/>
      <c r="H21" s="22"/>
      <c r="I21" s="750" t="s">
        <v>511</v>
      </c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1"/>
      <c r="AT21" s="668" t="s">
        <v>255</v>
      </c>
      <c r="AU21" s="668"/>
      <c r="AV21" s="668"/>
      <c r="AW21" s="668"/>
      <c r="AX21" s="668"/>
      <c r="AY21" s="668"/>
      <c r="AZ21" s="668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68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68"/>
      <c r="BX21" s="668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68"/>
      <c r="CJ21" s="668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68"/>
      <c r="CV21" s="668"/>
      <c r="CW21" s="668"/>
      <c r="CX21" s="668"/>
      <c r="CY21" s="668"/>
      <c r="CZ21" s="668"/>
      <c r="DA21" s="668"/>
    </row>
    <row r="22" spans="1:105" s="23" customFormat="1" ht="30" customHeight="1">
      <c r="A22" s="747" t="s">
        <v>519</v>
      </c>
      <c r="B22" s="747"/>
      <c r="C22" s="747"/>
      <c r="D22" s="747"/>
      <c r="E22" s="747"/>
      <c r="F22" s="747"/>
      <c r="G22" s="747"/>
      <c r="H22" s="22"/>
      <c r="I22" s="750" t="s">
        <v>512</v>
      </c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/>
      <c r="AP22" s="750"/>
      <c r="AQ22" s="750"/>
      <c r="AR22" s="750"/>
      <c r="AS22" s="751"/>
      <c r="AT22" s="668"/>
      <c r="AU22" s="668"/>
      <c r="AV22" s="668"/>
      <c r="AW22" s="668"/>
      <c r="AX22" s="668"/>
      <c r="AY22" s="668"/>
      <c r="AZ22" s="668"/>
      <c r="BA22" s="668"/>
      <c r="BB22" s="668"/>
      <c r="BC22" s="668"/>
      <c r="BD22" s="668"/>
      <c r="BE22" s="668"/>
      <c r="BF22" s="668"/>
      <c r="BG22" s="668"/>
      <c r="BH22" s="668"/>
      <c r="BI22" s="668"/>
      <c r="BJ22" s="668"/>
      <c r="BK22" s="668"/>
      <c r="BL22" s="668"/>
      <c r="BM22" s="668"/>
      <c r="BN22" s="668"/>
      <c r="BO22" s="668"/>
      <c r="BP22" s="668"/>
      <c r="BQ22" s="668"/>
      <c r="BR22" s="668"/>
      <c r="BS22" s="668"/>
      <c r="BT22" s="668"/>
      <c r="BU22" s="668"/>
      <c r="BV22" s="668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</row>
    <row r="23" spans="1:105" s="23" customFormat="1">
      <c r="A23" s="747"/>
      <c r="B23" s="747"/>
      <c r="C23" s="747"/>
      <c r="D23" s="747"/>
      <c r="E23" s="747"/>
      <c r="F23" s="747"/>
      <c r="G23" s="747"/>
      <c r="H23" s="22"/>
      <c r="I23" s="1014" t="s">
        <v>513</v>
      </c>
      <c r="J23" s="1014"/>
      <c r="K23" s="1014"/>
      <c r="L23" s="1014"/>
      <c r="M23" s="1014"/>
      <c r="N23" s="1014"/>
      <c r="O23" s="1014"/>
      <c r="P23" s="1014"/>
      <c r="Q23" s="1014"/>
      <c r="R23" s="1014"/>
      <c r="S23" s="1014"/>
      <c r="T23" s="1014"/>
      <c r="U23" s="1014"/>
      <c r="V23" s="1014"/>
      <c r="W23" s="1014"/>
      <c r="X23" s="1014"/>
      <c r="Y23" s="1014"/>
      <c r="Z23" s="1014"/>
      <c r="AA23" s="1014"/>
      <c r="AB23" s="1014"/>
      <c r="AC23" s="1014"/>
      <c r="AD23" s="1014"/>
      <c r="AE23" s="1014"/>
      <c r="AF23" s="1014"/>
      <c r="AG23" s="1014"/>
      <c r="AH23" s="1014"/>
      <c r="AI23" s="1014"/>
      <c r="AJ23" s="1014"/>
      <c r="AK23" s="1014"/>
      <c r="AL23" s="1014"/>
      <c r="AM23" s="1014"/>
      <c r="AN23" s="1014"/>
      <c r="AO23" s="1014"/>
      <c r="AP23" s="1014"/>
      <c r="AQ23" s="1014"/>
      <c r="AR23" s="1014"/>
      <c r="AS23" s="1015"/>
      <c r="AT23" s="668" t="s">
        <v>255</v>
      </c>
      <c r="AU23" s="668"/>
      <c r="AV23" s="668"/>
      <c r="AW23" s="668"/>
      <c r="AX23" s="668"/>
      <c r="AY23" s="668"/>
      <c r="AZ23" s="668"/>
      <c r="BA23" s="668"/>
      <c r="BB23" s="668"/>
      <c r="BC23" s="668"/>
      <c r="BD23" s="668"/>
      <c r="BE23" s="668"/>
      <c r="BF23" s="668"/>
      <c r="BG23" s="668"/>
      <c r="BH23" s="668"/>
      <c r="BI23" s="668"/>
      <c r="BJ23" s="668"/>
      <c r="BK23" s="668"/>
      <c r="BL23" s="668"/>
      <c r="BM23" s="668"/>
      <c r="BN23" s="668"/>
      <c r="BO23" s="668"/>
      <c r="BP23" s="668"/>
      <c r="BQ23" s="668"/>
      <c r="BR23" s="668"/>
      <c r="BS23" s="668"/>
      <c r="BT23" s="668"/>
      <c r="BU23" s="668"/>
      <c r="BV23" s="668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</row>
    <row r="24" spans="1:105" s="23" customFormat="1" ht="43.5" customHeight="1">
      <c r="A24" s="747"/>
      <c r="B24" s="747"/>
      <c r="C24" s="747"/>
      <c r="D24" s="747"/>
      <c r="E24" s="747"/>
      <c r="F24" s="747"/>
      <c r="G24" s="747"/>
      <c r="H24" s="22"/>
      <c r="I24" s="1014" t="s">
        <v>514</v>
      </c>
      <c r="J24" s="1014"/>
      <c r="K24" s="1014"/>
      <c r="L24" s="1014"/>
      <c r="M24" s="1014"/>
      <c r="N24" s="1014"/>
      <c r="O24" s="1014"/>
      <c r="P24" s="1014"/>
      <c r="Q24" s="1014"/>
      <c r="R24" s="1014"/>
      <c r="S24" s="1014"/>
      <c r="T24" s="1014"/>
      <c r="U24" s="1014"/>
      <c r="V24" s="1014"/>
      <c r="W24" s="1014"/>
      <c r="X24" s="1014"/>
      <c r="Y24" s="1014"/>
      <c r="Z24" s="1014"/>
      <c r="AA24" s="1014"/>
      <c r="AB24" s="1014"/>
      <c r="AC24" s="1014"/>
      <c r="AD24" s="1014"/>
      <c r="AE24" s="1014"/>
      <c r="AF24" s="1014"/>
      <c r="AG24" s="1014"/>
      <c r="AH24" s="1014"/>
      <c r="AI24" s="1014"/>
      <c r="AJ24" s="1014"/>
      <c r="AK24" s="1014"/>
      <c r="AL24" s="1014"/>
      <c r="AM24" s="1014"/>
      <c r="AN24" s="1014"/>
      <c r="AO24" s="1014"/>
      <c r="AP24" s="1014"/>
      <c r="AQ24" s="1014"/>
      <c r="AR24" s="1014"/>
      <c r="AS24" s="1015"/>
      <c r="AT24" s="1134" t="s">
        <v>515</v>
      </c>
      <c r="AU24" s="1135"/>
      <c r="AV24" s="1135"/>
      <c r="AW24" s="1135"/>
      <c r="AX24" s="1135"/>
      <c r="AY24" s="1135"/>
      <c r="AZ24" s="1135"/>
      <c r="BA24" s="1135"/>
      <c r="BB24" s="1135"/>
      <c r="BC24" s="1135"/>
      <c r="BD24" s="1135"/>
      <c r="BE24" s="1136"/>
      <c r="BF24" s="668"/>
      <c r="BG24" s="668"/>
      <c r="BH24" s="668"/>
      <c r="BI24" s="668"/>
      <c r="BJ24" s="668"/>
      <c r="BK24" s="668"/>
      <c r="BL24" s="668"/>
      <c r="BM24" s="668"/>
      <c r="BN24" s="668"/>
      <c r="BO24" s="668"/>
      <c r="BP24" s="668"/>
      <c r="BQ24" s="668"/>
      <c r="BR24" s="668"/>
      <c r="BS24" s="668"/>
      <c r="BT24" s="668"/>
      <c r="BU24" s="668"/>
      <c r="BV24" s="668"/>
      <c r="BW24" s="668"/>
      <c r="BX24" s="668"/>
      <c r="BY24" s="668"/>
      <c r="BZ24" s="668"/>
      <c r="CA24" s="668"/>
      <c r="CB24" s="668"/>
      <c r="CC24" s="668"/>
      <c r="CD24" s="668"/>
      <c r="CE24" s="668"/>
      <c r="CF24" s="668"/>
      <c r="CG24" s="668"/>
      <c r="CH24" s="668"/>
      <c r="CI24" s="668"/>
      <c r="CJ24" s="668"/>
      <c r="CK24" s="668"/>
      <c r="CL24" s="668"/>
      <c r="CM24" s="668"/>
      <c r="CN24" s="668"/>
      <c r="CO24" s="668"/>
      <c r="CP24" s="668"/>
      <c r="CQ24" s="668"/>
      <c r="CR24" s="668"/>
      <c r="CS24" s="668"/>
      <c r="CT24" s="668"/>
      <c r="CU24" s="668"/>
      <c r="CV24" s="668"/>
      <c r="CW24" s="668"/>
      <c r="CX24" s="668"/>
      <c r="CY24" s="668"/>
      <c r="CZ24" s="668"/>
      <c r="DA24" s="668"/>
    </row>
    <row r="25" spans="1:105" s="23" customFormat="1" ht="73.5" customHeight="1">
      <c r="A25" s="747" t="s">
        <v>520</v>
      </c>
      <c r="B25" s="747"/>
      <c r="C25" s="747"/>
      <c r="D25" s="747"/>
      <c r="E25" s="747"/>
      <c r="F25" s="747"/>
      <c r="G25" s="747"/>
      <c r="H25" s="22"/>
      <c r="I25" s="750" t="s">
        <v>521</v>
      </c>
      <c r="J25" s="750"/>
      <c r="K25" s="750"/>
      <c r="L25" s="750"/>
      <c r="M25" s="750"/>
      <c r="N25" s="750"/>
      <c r="O25" s="750"/>
      <c r="P25" s="750"/>
      <c r="Q25" s="750"/>
      <c r="R25" s="750"/>
      <c r="S25" s="750"/>
      <c r="T25" s="750"/>
      <c r="U25" s="750"/>
      <c r="V25" s="750"/>
      <c r="W25" s="750"/>
      <c r="X25" s="750"/>
      <c r="Y25" s="750"/>
      <c r="Z25" s="750"/>
      <c r="AA25" s="750"/>
      <c r="AB25" s="750"/>
      <c r="AC25" s="750"/>
      <c r="AD25" s="750"/>
      <c r="AE25" s="750"/>
      <c r="AF25" s="750"/>
      <c r="AG25" s="750"/>
      <c r="AH25" s="750"/>
      <c r="AI25" s="750"/>
      <c r="AJ25" s="750"/>
      <c r="AK25" s="750"/>
      <c r="AL25" s="750"/>
      <c r="AM25" s="750"/>
      <c r="AN25" s="750"/>
      <c r="AO25" s="750"/>
      <c r="AP25" s="750"/>
      <c r="AQ25" s="750"/>
      <c r="AR25" s="750"/>
      <c r="AS25" s="751"/>
      <c r="AT25" s="668"/>
      <c r="AU25" s="668"/>
      <c r="AV25" s="668"/>
      <c r="AW25" s="668"/>
      <c r="AX25" s="668"/>
      <c r="AY25" s="668"/>
      <c r="AZ25" s="668"/>
      <c r="BA25" s="668"/>
      <c r="BB25" s="668"/>
      <c r="BC25" s="668"/>
      <c r="BD25" s="668"/>
      <c r="BE25" s="668"/>
      <c r="BF25" s="668"/>
      <c r="BG25" s="668"/>
      <c r="BH25" s="668"/>
      <c r="BI25" s="668"/>
      <c r="BJ25" s="668"/>
      <c r="BK25" s="668"/>
      <c r="BL25" s="668"/>
      <c r="BM25" s="668"/>
      <c r="BN25" s="668"/>
      <c r="BO25" s="668"/>
      <c r="BP25" s="668"/>
      <c r="BQ25" s="668"/>
      <c r="BR25" s="668"/>
      <c r="BS25" s="668"/>
      <c r="BT25" s="668"/>
      <c r="BU25" s="668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</row>
    <row r="26" spans="1:105" s="23" customFormat="1" ht="30" customHeight="1">
      <c r="A26" s="747" t="s">
        <v>522</v>
      </c>
      <c r="B26" s="747"/>
      <c r="C26" s="747"/>
      <c r="D26" s="747"/>
      <c r="E26" s="747"/>
      <c r="F26" s="747"/>
      <c r="G26" s="747"/>
      <c r="H26" s="22"/>
      <c r="I26" s="750" t="s">
        <v>511</v>
      </c>
      <c r="J26" s="750"/>
      <c r="K26" s="750"/>
      <c r="L26" s="750"/>
      <c r="M26" s="750"/>
      <c r="N26" s="750"/>
      <c r="O26" s="750"/>
      <c r="P26" s="750"/>
      <c r="Q26" s="750"/>
      <c r="R26" s="750"/>
      <c r="S26" s="750"/>
      <c r="T26" s="750"/>
      <c r="U26" s="750"/>
      <c r="V26" s="750"/>
      <c r="W26" s="750"/>
      <c r="X26" s="750"/>
      <c r="Y26" s="750"/>
      <c r="Z26" s="750"/>
      <c r="AA26" s="750"/>
      <c r="AB26" s="750"/>
      <c r="AC26" s="750"/>
      <c r="AD26" s="750"/>
      <c r="AE26" s="750"/>
      <c r="AF26" s="750"/>
      <c r="AG26" s="750"/>
      <c r="AH26" s="750"/>
      <c r="AI26" s="750"/>
      <c r="AJ26" s="750"/>
      <c r="AK26" s="750"/>
      <c r="AL26" s="750"/>
      <c r="AM26" s="750"/>
      <c r="AN26" s="750"/>
      <c r="AO26" s="750"/>
      <c r="AP26" s="750"/>
      <c r="AQ26" s="750"/>
      <c r="AR26" s="750"/>
      <c r="AS26" s="751"/>
      <c r="AT26" s="668" t="s">
        <v>255</v>
      </c>
      <c r="AU26" s="668"/>
      <c r="AV26" s="668"/>
      <c r="AW26" s="668"/>
      <c r="AX26" s="668"/>
      <c r="AY26" s="668"/>
      <c r="AZ26" s="668"/>
      <c r="BA26" s="668"/>
      <c r="BB26" s="668"/>
      <c r="BC26" s="668"/>
      <c r="BD26" s="668"/>
      <c r="BE26" s="668"/>
      <c r="BF26" s="668"/>
      <c r="BG26" s="668"/>
      <c r="BH26" s="668"/>
      <c r="BI26" s="668"/>
      <c r="BJ26" s="668"/>
      <c r="BK26" s="668"/>
      <c r="BL26" s="668"/>
      <c r="BM26" s="668"/>
      <c r="BN26" s="668"/>
      <c r="BO26" s="668"/>
      <c r="BP26" s="668"/>
      <c r="BQ26" s="668"/>
      <c r="BR26" s="668"/>
      <c r="BS26" s="668"/>
      <c r="BT26" s="668"/>
      <c r="BU26" s="668"/>
      <c r="BV26" s="668"/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668"/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</row>
    <row r="27" spans="1:105" s="23" customFormat="1" ht="30" customHeight="1">
      <c r="A27" s="747" t="s">
        <v>523</v>
      </c>
      <c r="B27" s="747"/>
      <c r="C27" s="747"/>
      <c r="D27" s="747"/>
      <c r="E27" s="747"/>
      <c r="F27" s="747"/>
      <c r="G27" s="747"/>
      <c r="H27" s="22"/>
      <c r="I27" s="750" t="s">
        <v>512</v>
      </c>
      <c r="J27" s="750"/>
      <c r="K27" s="750"/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0"/>
      <c r="W27" s="750"/>
      <c r="X27" s="750"/>
      <c r="Y27" s="750"/>
      <c r="Z27" s="750"/>
      <c r="AA27" s="750"/>
      <c r="AB27" s="750"/>
      <c r="AC27" s="750"/>
      <c r="AD27" s="750"/>
      <c r="AE27" s="750"/>
      <c r="AF27" s="750"/>
      <c r="AG27" s="750"/>
      <c r="AH27" s="750"/>
      <c r="AI27" s="750"/>
      <c r="AJ27" s="750"/>
      <c r="AK27" s="750"/>
      <c r="AL27" s="750"/>
      <c r="AM27" s="750"/>
      <c r="AN27" s="750"/>
      <c r="AO27" s="750"/>
      <c r="AP27" s="750"/>
      <c r="AQ27" s="750"/>
      <c r="AR27" s="750"/>
      <c r="AS27" s="751"/>
      <c r="AT27" s="668"/>
      <c r="AU27" s="668"/>
      <c r="AV27" s="668"/>
      <c r="AW27" s="668"/>
      <c r="AX27" s="668"/>
      <c r="AY27" s="668"/>
      <c r="AZ27" s="668"/>
      <c r="BA27" s="668"/>
      <c r="BB27" s="668"/>
      <c r="BC27" s="668"/>
      <c r="BD27" s="668"/>
      <c r="BE27" s="668"/>
      <c r="BF27" s="668"/>
      <c r="BG27" s="668"/>
      <c r="BH27" s="668"/>
      <c r="BI27" s="668"/>
      <c r="BJ27" s="668"/>
      <c r="BK27" s="668"/>
      <c r="BL27" s="668"/>
      <c r="BM27" s="668"/>
      <c r="BN27" s="668"/>
      <c r="BO27" s="668"/>
      <c r="BP27" s="668"/>
      <c r="BQ27" s="668"/>
      <c r="BR27" s="668"/>
      <c r="BS27" s="668"/>
      <c r="BT27" s="668"/>
      <c r="BU27" s="668"/>
      <c r="BV27" s="668"/>
      <c r="BW27" s="668"/>
      <c r="BX27" s="668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68"/>
      <c r="CK27" s="668"/>
      <c r="CL27" s="668"/>
      <c r="CM27" s="668"/>
      <c r="CN27" s="668"/>
      <c r="CO27" s="668"/>
      <c r="CP27" s="668"/>
      <c r="CQ27" s="668"/>
      <c r="CR27" s="668"/>
      <c r="CS27" s="668"/>
      <c r="CT27" s="668"/>
      <c r="CU27" s="668"/>
      <c r="CV27" s="668"/>
      <c r="CW27" s="668"/>
      <c r="CX27" s="668"/>
      <c r="CY27" s="668"/>
      <c r="CZ27" s="668"/>
      <c r="DA27" s="668"/>
    </row>
    <row r="28" spans="1:105" s="23" customFormat="1">
      <c r="A28" s="747"/>
      <c r="B28" s="747"/>
      <c r="C28" s="747"/>
      <c r="D28" s="747"/>
      <c r="E28" s="747"/>
      <c r="F28" s="747"/>
      <c r="G28" s="747"/>
      <c r="H28" s="22"/>
      <c r="I28" s="1014" t="s">
        <v>513</v>
      </c>
      <c r="J28" s="1014"/>
      <c r="K28" s="1014"/>
      <c r="L28" s="1014"/>
      <c r="M28" s="1014"/>
      <c r="N28" s="1014"/>
      <c r="O28" s="1014"/>
      <c r="P28" s="1014"/>
      <c r="Q28" s="1014"/>
      <c r="R28" s="1014"/>
      <c r="S28" s="1014"/>
      <c r="T28" s="1014"/>
      <c r="U28" s="1014"/>
      <c r="V28" s="1014"/>
      <c r="W28" s="1014"/>
      <c r="X28" s="1014"/>
      <c r="Y28" s="1014"/>
      <c r="Z28" s="1014"/>
      <c r="AA28" s="1014"/>
      <c r="AB28" s="1014"/>
      <c r="AC28" s="1014"/>
      <c r="AD28" s="1014"/>
      <c r="AE28" s="1014"/>
      <c r="AF28" s="1014"/>
      <c r="AG28" s="1014"/>
      <c r="AH28" s="1014"/>
      <c r="AI28" s="1014"/>
      <c r="AJ28" s="1014"/>
      <c r="AK28" s="1014"/>
      <c r="AL28" s="1014"/>
      <c r="AM28" s="1014"/>
      <c r="AN28" s="1014"/>
      <c r="AO28" s="1014"/>
      <c r="AP28" s="1014"/>
      <c r="AQ28" s="1014"/>
      <c r="AR28" s="1014"/>
      <c r="AS28" s="1015"/>
      <c r="AT28" s="668" t="s">
        <v>255</v>
      </c>
      <c r="AU28" s="668"/>
      <c r="AV28" s="668"/>
      <c r="AW28" s="668"/>
      <c r="AX28" s="668"/>
      <c r="AY28" s="668"/>
      <c r="AZ28" s="668"/>
      <c r="BA28" s="668"/>
      <c r="BB28" s="668"/>
      <c r="BC28" s="668"/>
      <c r="BD28" s="668"/>
      <c r="BE28" s="668"/>
      <c r="BF28" s="668"/>
      <c r="BG28" s="668"/>
      <c r="BH28" s="668"/>
      <c r="BI28" s="668"/>
      <c r="BJ28" s="668"/>
      <c r="BK28" s="668"/>
      <c r="BL28" s="668"/>
      <c r="BM28" s="668"/>
      <c r="BN28" s="668"/>
      <c r="BO28" s="668"/>
      <c r="BP28" s="668"/>
      <c r="BQ28" s="668"/>
      <c r="BR28" s="668"/>
      <c r="BS28" s="668"/>
      <c r="BT28" s="668"/>
      <c r="BU28" s="668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</row>
    <row r="29" spans="1:105" s="23" customFormat="1" ht="43.5" customHeight="1">
      <c r="A29" s="747"/>
      <c r="B29" s="747"/>
      <c r="C29" s="747"/>
      <c r="D29" s="747"/>
      <c r="E29" s="747"/>
      <c r="F29" s="747"/>
      <c r="G29" s="747"/>
      <c r="H29" s="22"/>
      <c r="I29" s="1014" t="s">
        <v>514</v>
      </c>
      <c r="J29" s="1014"/>
      <c r="K29" s="1014"/>
      <c r="L29" s="1014"/>
      <c r="M29" s="1014"/>
      <c r="N29" s="1014"/>
      <c r="O29" s="1014"/>
      <c r="P29" s="1014"/>
      <c r="Q29" s="1014"/>
      <c r="R29" s="1014"/>
      <c r="S29" s="1014"/>
      <c r="T29" s="1014"/>
      <c r="U29" s="1014"/>
      <c r="V29" s="1014"/>
      <c r="W29" s="1014"/>
      <c r="X29" s="1014"/>
      <c r="Y29" s="1014"/>
      <c r="Z29" s="1014"/>
      <c r="AA29" s="1014"/>
      <c r="AB29" s="1014"/>
      <c r="AC29" s="1014"/>
      <c r="AD29" s="1014"/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  <c r="AQ29" s="1014"/>
      <c r="AR29" s="1014"/>
      <c r="AS29" s="1015"/>
      <c r="AT29" s="1134" t="s">
        <v>515</v>
      </c>
      <c r="AU29" s="1135"/>
      <c r="AV29" s="1135"/>
      <c r="AW29" s="1135"/>
      <c r="AX29" s="1135"/>
      <c r="AY29" s="1135"/>
      <c r="AZ29" s="1135"/>
      <c r="BA29" s="1135"/>
      <c r="BB29" s="1135"/>
      <c r="BC29" s="1135"/>
      <c r="BD29" s="1135"/>
      <c r="BE29" s="1136"/>
      <c r="BF29" s="668"/>
      <c r="BG29" s="668"/>
      <c r="BH29" s="668"/>
      <c r="BI29" s="668"/>
      <c r="BJ29" s="668"/>
      <c r="BK29" s="668"/>
      <c r="BL29" s="668"/>
      <c r="BM29" s="668"/>
      <c r="BN29" s="668"/>
      <c r="BO29" s="668"/>
      <c r="BP29" s="668"/>
      <c r="BQ29" s="668"/>
      <c r="BR29" s="668"/>
      <c r="BS29" s="668"/>
      <c r="BT29" s="668"/>
      <c r="BU29" s="668"/>
      <c r="BV29" s="668"/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/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</row>
    <row r="30" spans="1:105" ht="9" customHeight="1"/>
    <row r="31" spans="1:105" s="13" customFormat="1" ht="13.5" customHeight="1">
      <c r="D31" s="13" t="s">
        <v>109</v>
      </c>
    </row>
    <row r="32" spans="1:105" s="16" customFormat="1" ht="43.5" customHeight="1">
      <c r="D32" s="16" t="s">
        <v>110</v>
      </c>
      <c r="G32" s="685" t="s">
        <v>524</v>
      </c>
      <c r="H32" s="685"/>
      <c r="I32" s="685"/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5"/>
      <c r="V32" s="685"/>
      <c r="W32" s="685"/>
      <c r="X32" s="685"/>
      <c r="Y32" s="685"/>
      <c r="Z32" s="685"/>
      <c r="AA32" s="685"/>
      <c r="AB32" s="685"/>
      <c r="AC32" s="685"/>
      <c r="AD32" s="685"/>
      <c r="AE32" s="685"/>
      <c r="AF32" s="685"/>
      <c r="AG32" s="685"/>
      <c r="AH32" s="685"/>
      <c r="AI32" s="685"/>
      <c r="AJ32" s="685"/>
      <c r="AK32" s="685"/>
      <c r="AL32" s="685"/>
      <c r="AM32" s="685"/>
      <c r="AN32" s="685"/>
      <c r="AO32" s="685"/>
      <c r="AP32" s="685"/>
      <c r="AQ32" s="685"/>
      <c r="AR32" s="685"/>
      <c r="AS32" s="685"/>
      <c r="AT32" s="685"/>
      <c r="AU32" s="685"/>
      <c r="AV32" s="685"/>
      <c r="AW32" s="685"/>
      <c r="AX32" s="685"/>
      <c r="AY32" s="685"/>
      <c r="AZ32" s="685"/>
      <c r="BA32" s="685"/>
      <c r="BB32" s="685"/>
      <c r="BC32" s="685"/>
      <c r="BD32" s="685"/>
      <c r="BE32" s="685"/>
      <c r="BF32" s="685"/>
      <c r="BG32" s="685"/>
      <c r="BH32" s="685"/>
      <c r="BI32" s="685"/>
      <c r="BJ32" s="685"/>
      <c r="BK32" s="685"/>
      <c r="BL32" s="685"/>
      <c r="BM32" s="685"/>
      <c r="BN32" s="685"/>
      <c r="BO32" s="685"/>
      <c r="BP32" s="685"/>
      <c r="BQ32" s="685"/>
      <c r="BR32" s="685"/>
      <c r="BS32" s="685"/>
      <c r="BT32" s="685"/>
      <c r="BU32" s="685"/>
      <c r="BV32" s="685"/>
      <c r="BW32" s="685"/>
      <c r="BX32" s="685"/>
      <c r="BY32" s="685"/>
      <c r="BZ32" s="685"/>
      <c r="CA32" s="685"/>
      <c r="CB32" s="685"/>
      <c r="CC32" s="685"/>
      <c r="CD32" s="685"/>
      <c r="CE32" s="685"/>
      <c r="CF32" s="685"/>
      <c r="CG32" s="685"/>
      <c r="CH32" s="685"/>
      <c r="CI32" s="685"/>
      <c r="CJ32" s="685"/>
      <c r="CK32" s="685"/>
      <c r="CL32" s="685"/>
      <c r="CM32" s="685"/>
      <c r="CN32" s="685"/>
      <c r="CO32" s="685"/>
      <c r="CP32" s="685"/>
      <c r="CQ32" s="685"/>
      <c r="CR32" s="685"/>
      <c r="CS32" s="685"/>
      <c r="CT32" s="685"/>
      <c r="CU32" s="685"/>
      <c r="CV32" s="685"/>
      <c r="CW32" s="685"/>
      <c r="CX32" s="685"/>
      <c r="CY32" s="685"/>
      <c r="CZ32" s="685"/>
      <c r="DA32" s="685"/>
    </row>
    <row r="33" spans="4:105" s="16" customFormat="1" ht="43.5" customHeight="1">
      <c r="D33" s="16" t="s">
        <v>112</v>
      </c>
      <c r="G33" s="685" t="s">
        <v>525</v>
      </c>
      <c r="H33" s="685"/>
      <c r="I33" s="685"/>
      <c r="J33" s="685"/>
      <c r="K33" s="685"/>
      <c r="L33" s="685"/>
      <c r="M33" s="685"/>
      <c r="N33" s="685"/>
      <c r="O33" s="685"/>
      <c r="P33" s="685"/>
      <c r="Q33" s="685"/>
      <c r="R33" s="685"/>
      <c r="S33" s="685"/>
      <c r="T33" s="685"/>
      <c r="U33" s="685"/>
      <c r="V33" s="685"/>
      <c r="W33" s="685"/>
      <c r="X33" s="685"/>
      <c r="Y33" s="685"/>
      <c r="Z33" s="685"/>
      <c r="AA33" s="685"/>
      <c r="AB33" s="685"/>
      <c r="AC33" s="685"/>
      <c r="AD33" s="685"/>
      <c r="AE33" s="685"/>
      <c r="AF33" s="685"/>
      <c r="AG33" s="685"/>
      <c r="AH33" s="685"/>
      <c r="AI33" s="685"/>
      <c r="AJ33" s="685"/>
      <c r="AK33" s="685"/>
      <c r="AL33" s="685"/>
      <c r="AM33" s="685"/>
      <c r="AN33" s="685"/>
      <c r="AO33" s="685"/>
      <c r="AP33" s="685"/>
      <c r="AQ33" s="685"/>
      <c r="AR33" s="685"/>
      <c r="AS33" s="685"/>
      <c r="AT33" s="685"/>
      <c r="AU33" s="685"/>
      <c r="AV33" s="685"/>
      <c r="AW33" s="685"/>
      <c r="AX33" s="685"/>
      <c r="AY33" s="685"/>
      <c r="AZ33" s="685"/>
      <c r="BA33" s="685"/>
      <c r="BB33" s="685"/>
      <c r="BC33" s="685"/>
      <c r="BD33" s="685"/>
      <c r="BE33" s="685"/>
      <c r="BF33" s="685"/>
      <c r="BG33" s="685"/>
      <c r="BH33" s="685"/>
      <c r="BI33" s="685"/>
      <c r="BJ33" s="685"/>
      <c r="BK33" s="685"/>
      <c r="BL33" s="685"/>
      <c r="BM33" s="685"/>
      <c r="BN33" s="685"/>
      <c r="BO33" s="685"/>
      <c r="BP33" s="685"/>
      <c r="BQ33" s="685"/>
      <c r="BR33" s="685"/>
      <c r="BS33" s="685"/>
      <c r="BT33" s="685"/>
      <c r="BU33" s="685"/>
      <c r="BV33" s="685"/>
      <c r="BW33" s="685"/>
      <c r="BX33" s="685"/>
      <c r="BY33" s="685"/>
      <c r="BZ33" s="685"/>
      <c r="CA33" s="685"/>
      <c r="CB33" s="685"/>
      <c r="CC33" s="685"/>
      <c r="CD33" s="685"/>
      <c r="CE33" s="685"/>
      <c r="CF33" s="685"/>
      <c r="CG33" s="685"/>
      <c r="CH33" s="685"/>
      <c r="CI33" s="685"/>
      <c r="CJ33" s="685"/>
      <c r="CK33" s="685"/>
      <c r="CL33" s="685"/>
      <c r="CM33" s="685"/>
      <c r="CN33" s="685"/>
      <c r="CO33" s="685"/>
      <c r="CP33" s="685"/>
      <c r="CQ33" s="685"/>
      <c r="CR33" s="685"/>
      <c r="CS33" s="685"/>
      <c r="CT33" s="685"/>
      <c r="CU33" s="685"/>
      <c r="CV33" s="685"/>
      <c r="CW33" s="685"/>
      <c r="CX33" s="685"/>
      <c r="CY33" s="685"/>
      <c r="CZ33" s="685"/>
      <c r="DA33" s="685"/>
    </row>
    <row r="34" spans="4:105" s="13" customFormat="1" ht="13.5" customHeight="1">
      <c r="D34" s="13" t="s">
        <v>114</v>
      </c>
      <c r="G34" s="13" t="s">
        <v>526</v>
      </c>
    </row>
    <row r="35" spans="4:105" s="13" customFormat="1" ht="13.5" customHeight="1">
      <c r="D35" s="13" t="s">
        <v>116</v>
      </c>
      <c r="G35" s="13" t="s">
        <v>527</v>
      </c>
    </row>
    <row r="36" spans="4:105" s="13" customFormat="1" ht="13.5" customHeight="1">
      <c r="D36" s="13" t="s">
        <v>118</v>
      </c>
      <c r="G36" s="13" t="s">
        <v>528</v>
      </c>
    </row>
    <row r="37" spans="4:105" s="13" customFormat="1" ht="13.5" customHeight="1">
      <c r="D37" s="13" t="s">
        <v>422</v>
      </c>
      <c r="G37" s="13" t="s">
        <v>529</v>
      </c>
    </row>
    <row r="38" spans="4:105" s="13" customFormat="1" ht="13.5" customHeight="1">
      <c r="D38" s="13" t="s">
        <v>530</v>
      </c>
      <c r="G38" s="13" t="s">
        <v>531</v>
      </c>
    </row>
    <row r="39" spans="4:105" s="16" customFormat="1" ht="30" customHeight="1">
      <c r="D39" s="16" t="s">
        <v>532</v>
      </c>
      <c r="G39" s="685" t="s">
        <v>533</v>
      </c>
      <c r="H39" s="685"/>
      <c r="I39" s="685"/>
      <c r="J39" s="685"/>
      <c r="K39" s="685"/>
      <c r="L39" s="685"/>
      <c r="M39" s="685"/>
      <c r="N39" s="685"/>
      <c r="O39" s="685"/>
      <c r="P39" s="685"/>
      <c r="Q39" s="685"/>
      <c r="R39" s="685"/>
      <c r="S39" s="685"/>
      <c r="T39" s="685"/>
      <c r="U39" s="685"/>
      <c r="V39" s="685"/>
      <c r="W39" s="685"/>
      <c r="X39" s="685"/>
      <c r="Y39" s="685"/>
      <c r="Z39" s="685"/>
      <c r="AA39" s="685"/>
      <c r="AB39" s="685"/>
      <c r="AC39" s="685"/>
      <c r="AD39" s="685"/>
      <c r="AE39" s="685"/>
      <c r="AF39" s="685"/>
      <c r="AG39" s="685"/>
      <c r="AH39" s="685"/>
      <c r="AI39" s="685"/>
      <c r="AJ39" s="685"/>
      <c r="AK39" s="685"/>
      <c r="AL39" s="685"/>
      <c r="AM39" s="685"/>
      <c r="AN39" s="685"/>
      <c r="AO39" s="685"/>
      <c r="AP39" s="685"/>
      <c r="AQ39" s="685"/>
      <c r="AR39" s="685"/>
      <c r="AS39" s="685"/>
      <c r="AT39" s="685"/>
      <c r="AU39" s="685"/>
      <c r="AV39" s="685"/>
      <c r="AW39" s="685"/>
      <c r="AX39" s="685"/>
      <c r="AY39" s="685"/>
      <c r="AZ39" s="685"/>
      <c r="BA39" s="685"/>
      <c r="BB39" s="685"/>
      <c r="BC39" s="685"/>
      <c r="BD39" s="685"/>
      <c r="BE39" s="685"/>
      <c r="BF39" s="685"/>
      <c r="BG39" s="685"/>
      <c r="BH39" s="685"/>
      <c r="BI39" s="685"/>
      <c r="BJ39" s="685"/>
      <c r="BK39" s="685"/>
      <c r="BL39" s="685"/>
      <c r="BM39" s="685"/>
      <c r="BN39" s="685"/>
      <c r="BO39" s="685"/>
      <c r="BP39" s="685"/>
      <c r="BQ39" s="685"/>
      <c r="BR39" s="685"/>
      <c r="BS39" s="685"/>
      <c r="BT39" s="685"/>
      <c r="BU39" s="685"/>
      <c r="BV39" s="685"/>
      <c r="BW39" s="685"/>
      <c r="BX39" s="685"/>
      <c r="BY39" s="685"/>
      <c r="BZ39" s="685"/>
      <c r="CA39" s="685"/>
      <c r="CB39" s="685"/>
      <c r="CC39" s="685"/>
      <c r="CD39" s="685"/>
      <c r="CE39" s="685"/>
      <c r="CF39" s="685"/>
      <c r="CG39" s="685"/>
      <c r="CH39" s="685"/>
      <c r="CI39" s="685"/>
      <c r="CJ39" s="685"/>
      <c r="CK39" s="685"/>
      <c r="CL39" s="685"/>
      <c r="CM39" s="685"/>
      <c r="CN39" s="685"/>
      <c r="CO39" s="685"/>
      <c r="CP39" s="685"/>
      <c r="CQ39" s="685"/>
      <c r="CR39" s="685"/>
      <c r="CS39" s="685"/>
      <c r="CT39" s="685"/>
      <c r="CU39" s="685"/>
      <c r="CV39" s="685"/>
      <c r="CW39" s="685"/>
      <c r="CX39" s="685"/>
      <c r="CY39" s="685"/>
      <c r="CZ39" s="685"/>
      <c r="DA39" s="685"/>
    </row>
    <row r="40" spans="4:105" ht="3" customHeight="1"/>
  </sheetData>
  <mergeCells count="174">
    <mergeCell ref="A3:DA3"/>
    <mergeCell ref="A5:G6"/>
    <mergeCell ref="H5:AS6"/>
    <mergeCell ref="AT5:BE6"/>
    <mergeCell ref="BF5:CC5"/>
    <mergeCell ref="CD5:DA5"/>
    <mergeCell ref="BF6:BQ6"/>
    <mergeCell ref="BR6:CC6"/>
    <mergeCell ref="CD6:CO6"/>
    <mergeCell ref="CP6:DA6"/>
    <mergeCell ref="CP7:DA7"/>
    <mergeCell ref="A8:G8"/>
    <mergeCell ref="I8:AS8"/>
    <mergeCell ref="AT8:BE8"/>
    <mergeCell ref="BF8:BQ8"/>
    <mergeCell ref="BR8:CC8"/>
    <mergeCell ref="CD8:CO8"/>
    <mergeCell ref="CP8:DA8"/>
    <mergeCell ref="A7:G7"/>
    <mergeCell ref="H7:AS7"/>
    <mergeCell ref="AT7:BE7"/>
    <mergeCell ref="BF7:BQ7"/>
    <mergeCell ref="BR7:CC7"/>
    <mergeCell ref="CD7:CO7"/>
    <mergeCell ref="CP9:DA9"/>
    <mergeCell ref="A10:G10"/>
    <mergeCell ref="I10:AS10"/>
    <mergeCell ref="AT10:BE10"/>
    <mergeCell ref="BF10:BQ10"/>
    <mergeCell ref="BR10:CC10"/>
    <mergeCell ref="CD10:CO10"/>
    <mergeCell ref="CP10:DA10"/>
    <mergeCell ref="A9:G9"/>
    <mergeCell ref="I9:AS9"/>
    <mergeCell ref="AT9:BE9"/>
    <mergeCell ref="BF9:BQ9"/>
    <mergeCell ref="BR9:CC9"/>
    <mergeCell ref="CD9:CO9"/>
    <mergeCell ref="CP11:DA11"/>
    <mergeCell ref="A12:G12"/>
    <mergeCell ref="I12:AS12"/>
    <mergeCell ref="AT12:BE12"/>
    <mergeCell ref="BF12:BQ12"/>
    <mergeCell ref="BR12:CC12"/>
    <mergeCell ref="CD12:CO12"/>
    <mergeCell ref="CP12:DA12"/>
    <mergeCell ref="A11:G11"/>
    <mergeCell ref="I11:AS11"/>
    <mergeCell ref="AT11:BE11"/>
    <mergeCell ref="BF11:BQ11"/>
    <mergeCell ref="BR11:CC11"/>
    <mergeCell ref="CD11:CO11"/>
    <mergeCell ref="CP13:DA13"/>
    <mergeCell ref="A14:G14"/>
    <mergeCell ref="I14:AS14"/>
    <mergeCell ref="AT14:BE14"/>
    <mergeCell ref="BF14:BQ14"/>
    <mergeCell ref="BR14:CC14"/>
    <mergeCell ref="CD14:CO14"/>
    <mergeCell ref="CP14:DA14"/>
    <mergeCell ref="A13:G13"/>
    <mergeCell ref="I13:AS13"/>
    <mergeCell ref="AT13:BE13"/>
    <mergeCell ref="BF13:BQ13"/>
    <mergeCell ref="BR13:CC13"/>
    <mergeCell ref="CD13:CO13"/>
    <mergeCell ref="CP15:DA15"/>
    <mergeCell ref="A16:G16"/>
    <mergeCell ref="I16:AS16"/>
    <mergeCell ref="AT16:BE16"/>
    <mergeCell ref="BF16:BQ16"/>
    <mergeCell ref="BR16:CC16"/>
    <mergeCell ref="CD16:CO16"/>
    <mergeCell ref="CP16:DA16"/>
    <mergeCell ref="A15:G15"/>
    <mergeCell ref="I15:AS15"/>
    <mergeCell ref="AT15:BE15"/>
    <mergeCell ref="BF15:BQ15"/>
    <mergeCell ref="BR15:CC15"/>
    <mergeCell ref="CD15:CO15"/>
    <mergeCell ref="CP17:DA17"/>
    <mergeCell ref="A18:G18"/>
    <mergeCell ref="I18:AS18"/>
    <mergeCell ref="AT18:BE18"/>
    <mergeCell ref="BF18:BQ18"/>
    <mergeCell ref="BR18:CC18"/>
    <mergeCell ref="CD18:CO18"/>
    <mergeCell ref="CP18:DA18"/>
    <mergeCell ref="A17:G17"/>
    <mergeCell ref="I17:AS17"/>
    <mergeCell ref="AT17:BE17"/>
    <mergeCell ref="BF17:BQ17"/>
    <mergeCell ref="BR17:CC17"/>
    <mergeCell ref="CD17:CO17"/>
    <mergeCell ref="CP19:DA19"/>
    <mergeCell ref="A20:G20"/>
    <mergeCell ref="I20:AS20"/>
    <mergeCell ref="AT20:BE20"/>
    <mergeCell ref="BF20:BQ20"/>
    <mergeCell ref="BR20:CC20"/>
    <mergeCell ref="CD20:CO20"/>
    <mergeCell ref="CP20:DA20"/>
    <mergeCell ref="A19:G19"/>
    <mergeCell ref="I19:AS19"/>
    <mergeCell ref="AT19:BE19"/>
    <mergeCell ref="BF19:BQ19"/>
    <mergeCell ref="BR19:CC19"/>
    <mergeCell ref="CD19:CO19"/>
    <mergeCell ref="CP21:DA21"/>
    <mergeCell ref="A22:G22"/>
    <mergeCell ref="I22:AS22"/>
    <mergeCell ref="AT22:BE22"/>
    <mergeCell ref="BF22:BQ22"/>
    <mergeCell ref="BR22:CC22"/>
    <mergeCell ref="CD22:CO22"/>
    <mergeCell ref="CP22:DA22"/>
    <mergeCell ref="A21:G21"/>
    <mergeCell ref="I21:AS21"/>
    <mergeCell ref="AT21:BE21"/>
    <mergeCell ref="BF21:BQ21"/>
    <mergeCell ref="BR21:CC21"/>
    <mergeCell ref="CD21:CO21"/>
    <mergeCell ref="CP23:DA23"/>
    <mergeCell ref="A24:G24"/>
    <mergeCell ref="I24:AS24"/>
    <mergeCell ref="AT24:BE24"/>
    <mergeCell ref="BF24:BQ24"/>
    <mergeCell ref="BR24:CC24"/>
    <mergeCell ref="CD24:CO24"/>
    <mergeCell ref="CP24:DA24"/>
    <mergeCell ref="A23:G23"/>
    <mergeCell ref="I23:AS23"/>
    <mergeCell ref="AT23:BE23"/>
    <mergeCell ref="BF23:BQ23"/>
    <mergeCell ref="BR23:CC23"/>
    <mergeCell ref="CD23:CO23"/>
    <mergeCell ref="CP25:DA25"/>
    <mergeCell ref="A26:G26"/>
    <mergeCell ref="I26:AS26"/>
    <mergeCell ref="AT26:BE26"/>
    <mergeCell ref="BF26:BQ26"/>
    <mergeCell ref="BR26:CC26"/>
    <mergeCell ref="CD26:CO26"/>
    <mergeCell ref="CP26:DA26"/>
    <mergeCell ref="A25:G25"/>
    <mergeCell ref="I25:AS25"/>
    <mergeCell ref="AT25:BE25"/>
    <mergeCell ref="BF25:BQ25"/>
    <mergeCell ref="BR25:CC25"/>
    <mergeCell ref="CD25:CO25"/>
    <mergeCell ref="CP27:DA27"/>
    <mergeCell ref="A28:G28"/>
    <mergeCell ref="I28:AS28"/>
    <mergeCell ref="AT28:BE28"/>
    <mergeCell ref="BF28:BQ28"/>
    <mergeCell ref="BR28:CC28"/>
    <mergeCell ref="CD28:CO28"/>
    <mergeCell ref="CP28:DA28"/>
    <mergeCell ref="A27:G27"/>
    <mergeCell ref="I27:AS27"/>
    <mergeCell ref="AT27:BE27"/>
    <mergeCell ref="BF27:BQ27"/>
    <mergeCell ref="BR27:CC27"/>
    <mergeCell ref="CD27:CO27"/>
    <mergeCell ref="CP29:DA29"/>
    <mergeCell ref="G32:DA32"/>
    <mergeCell ref="G33:DA33"/>
    <mergeCell ref="G39:DA39"/>
    <mergeCell ref="A29:G29"/>
    <mergeCell ref="I29:AS29"/>
    <mergeCell ref="AT29:BE29"/>
    <mergeCell ref="BF29:BQ29"/>
    <mergeCell ref="BR29:CC29"/>
    <mergeCell ref="CD29:CO29"/>
  </mergeCells>
  <pageMargins left="0.78740157480314965" right="0.51181102362204722" top="0.59055118110236227" bottom="0.31496062992125984" header="0.19685039370078741" footer="0.19685039370078741"/>
  <pageSetup paperSize="9" scale="9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17" max="10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0000"/>
  </sheetPr>
  <dimension ref="A1:FE63"/>
  <sheetViews>
    <sheetView topLeftCell="A4" zoomScaleSheetLayoutView="100" workbookViewId="0">
      <pane xSplit="49" ySplit="4" topLeftCell="AX8" activePane="bottomRight" state="frozen"/>
      <selection activeCell="A4" sqref="A4"/>
      <selection pane="topRight" activeCell="AX4" sqref="AX4"/>
      <selection pane="bottomLeft" activeCell="A8" sqref="A8"/>
      <selection pane="bottomRight" activeCell="FY10" sqref="FY10"/>
    </sheetView>
  </sheetViews>
  <sheetFormatPr defaultColWidth="0.85546875" defaultRowHeight="12" customHeight="1"/>
  <cols>
    <col min="1" max="16384" width="0.85546875" style="13"/>
  </cols>
  <sheetData>
    <row r="1" spans="1:161" s="11" customFormat="1">
      <c r="FE1" s="12" t="s">
        <v>564</v>
      </c>
    </row>
    <row r="3" spans="1:161" ht="15.75">
      <c r="A3" s="1140" t="s">
        <v>565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0"/>
      <c r="S3" s="1140"/>
      <c r="T3" s="1140"/>
      <c r="U3" s="1140"/>
      <c r="V3" s="1140"/>
      <c r="W3" s="1140"/>
      <c r="X3" s="1140"/>
      <c r="Y3" s="1140"/>
      <c r="Z3" s="1140"/>
      <c r="AA3" s="1140"/>
      <c r="AB3" s="1140"/>
      <c r="AC3" s="1140"/>
      <c r="AD3" s="1140"/>
      <c r="AE3" s="1140"/>
      <c r="AF3" s="1140"/>
      <c r="AG3" s="1140"/>
      <c r="AH3" s="1140"/>
      <c r="AI3" s="1140"/>
      <c r="AJ3" s="1140"/>
      <c r="AK3" s="1140"/>
      <c r="AL3" s="1140"/>
      <c r="AM3" s="1140"/>
      <c r="AN3" s="1140"/>
      <c r="AO3" s="1140"/>
      <c r="AP3" s="1140"/>
      <c r="AQ3" s="1140"/>
      <c r="AR3" s="1140"/>
      <c r="AS3" s="1140"/>
      <c r="AT3" s="1140"/>
      <c r="AU3" s="1140"/>
      <c r="AV3" s="1140"/>
      <c r="AW3" s="1140"/>
      <c r="AX3" s="1140"/>
      <c r="AY3" s="1140"/>
      <c r="AZ3" s="1140"/>
      <c r="BA3" s="1140"/>
      <c r="BB3" s="1140"/>
      <c r="BC3" s="1140"/>
      <c r="BD3" s="1140"/>
      <c r="BE3" s="1140"/>
      <c r="BF3" s="1140"/>
      <c r="BG3" s="1140"/>
      <c r="BH3" s="1140"/>
      <c r="BI3" s="1140"/>
      <c r="BJ3" s="1140"/>
      <c r="BK3" s="1140"/>
      <c r="BL3" s="1140"/>
      <c r="BM3" s="1140"/>
      <c r="BN3" s="1140"/>
      <c r="BO3" s="1140"/>
      <c r="BP3" s="1140"/>
      <c r="BQ3" s="1140"/>
      <c r="BR3" s="1140"/>
      <c r="BS3" s="1140"/>
      <c r="BT3" s="1140"/>
      <c r="BU3" s="1140"/>
      <c r="BV3" s="1140"/>
      <c r="BW3" s="1140"/>
      <c r="BX3" s="1140"/>
      <c r="BY3" s="1140"/>
      <c r="BZ3" s="1140"/>
      <c r="CA3" s="1140"/>
      <c r="CB3" s="1140"/>
      <c r="CC3" s="1140"/>
      <c r="CD3" s="1140"/>
      <c r="CE3" s="1140"/>
      <c r="CF3" s="1140"/>
      <c r="CG3" s="1140"/>
      <c r="CH3" s="1140"/>
      <c r="CI3" s="1140"/>
      <c r="CJ3" s="1140"/>
      <c r="CK3" s="1140"/>
      <c r="CL3" s="1140"/>
      <c r="CM3" s="1140"/>
      <c r="CN3" s="1140"/>
      <c r="CO3" s="1140"/>
      <c r="CP3" s="1140"/>
      <c r="CQ3" s="1140"/>
      <c r="CR3" s="1140"/>
      <c r="CS3" s="1140"/>
      <c r="CT3" s="1140"/>
      <c r="CU3" s="1140"/>
      <c r="CV3" s="1140"/>
      <c r="CW3" s="1140"/>
      <c r="CX3" s="1140"/>
      <c r="CY3" s="1140"/>
      <c r="CZ3" s="1140"/>
      <c r="DA3" s="1140"/>
      <c r="DB3" s="1140"/>
      <c r="DC3" s="1140"/>
      <c r="DD3" s="1140"/>
      <c r="DE3" s="1140"/>
      <c r="DF3" s="1140"/>
      <c r="DG3" s="1140"/>
      <c r="DH3" s="1140"/>
      <c r="DI3" s="1140"/>
      <c r="DJ3" s="1140"/>
      <c r="DK3" s="1140"/>
      <c r="DL3" s="1140"/>
      <c r="DM3" s="1140"/>
      <c r="DN3" s="1140"/>
      <c r="DO3" s="1140"/>
      <c r="DP3" s="1140"/>
      <c r="DQ3" s="1140"/>
      <c r="DR3" s="1140"/>
      <c r="DS3" s="1140"/>
      <c r="DT3" s="1140"/>
      <c r="DU3" s="1140"/>
      <c r="DV3" s="1140"/>
      <c r="DW3" s="1140"/>
      <c r="DX3" s="1140"/>
      <c r="DY3" s="1140"/>
      <c r="DZ3" s="1140"/>
      <c r="EA3" s="1140"/>
      <c r="EB3" s="1140"/>
      <c r="EC3" s="1140"/>
      <c r="ED3" s="1140"/>
      <c r="EE3" s="1140"/>
      <c r="EF3" s="1140"/>
      <c r="EG3" s="1140"/>
      <c r="EH3" s="1140"/>
      <c r="EI3" s="1140"/>
      <c r="EJ3" s="1140"/>
      <c r="EK3" s="1140"/>
      <c r="EL3" s="1140"/>
      <c r="EM3" s="1140"/>
      <c r="EN3" s="1140"/>
      <c r="EO3" s="1140"/>
      <c r="EP3" s="1140"/>
      <c r="EQ3" s="1140"/>
      <c r="ER3" s="1140"/>
      <c r="ES3" s="1140"/>
      <c r="ET3" s="1140"/>
      <c r="EU3" s="1140"/>
      <c r="EV3" s="1140"/>
      <c r="EW3" s="1140"/>
      <c r="EX3" s="1140"/>
      <c r="EY3" s="1140"/>
      <c r="EZ3" s="1140"/>
      <c r="FA3" s="1140"/>
      <c r="FB3" s="1140"/>
      <c r="FC3" s="1140"/>
      <c r="FD3" s="1140"/>
      <c r="FE3" s="1140"/>
    </row>
    <row r="4" spans="1:161" ht="12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</row>
    <row r="5" spans="1:161" s="15" customFormat="1" ht="15">
      <c r="A5" s="672" t="s">
        <v>0</v>
      </c>
      <c r="B5" s="673"/>
      <c r="C5" s="673"/>
      <c r="D5" s="673"/>
      <c r="E5" s="673"/>
      <c r="F5" s="673"/>
      <c r="G5" s="673"/>
      <c r="H5" s="674"/>
      <c r="I5" s="672" t="s">
        <v>1</v>
      </c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  <c r="AN5" s="673"/>
      <c r="AO5" s="673"/>
      <c r="AP5" s="673"/>
      <c r="AQ5" s="673"/>
      <c r="AR5" s="673"/>
      <c r="AS5" s="673"/>
      <c r="AT5" s="673"/>
      <c r="AU5" s="673"/>
      <c r="AV5" s="673"/>
      <c r="AW5" s="674"/>
      <c r="AX5" s="736" t="s">
        <v>792</v>
      </c>
      <c r="AY5" s="778"/>
      <c r="AZ5" s="778"/>
      <c r="BA5" s="778"/>
      <c r="BB5" s="778"/>
      <c r="BC5" s="778"/>
      <c r="BD5" s="778"/>
      <c r="BE5" s="778"/>
      <c r="BF5" s="778"/>
      <c r="BG5" s="778"/>
      <c r="BH5" s="778"/>
      <c r="BI5" s="778"/>
      <c r="BJ5" s="778"/>
      <c r="BK5" s="778"/>
      <c r="BL5" s="778"/>
      <c r="BM5" s="778"/>
      <c r="BN5" s="778"/>
      <c r="BO5" s="778"/>
      <c r="BP5" s="778"/>
      <c r="BQ5" s="778"/>
      <c r="BR5" s="778"/>
      <c r="BS5" s="778"/>
      <c r="BT5" s="778"/>
      <c r="BU5" s="778"/>
      <c r="BV5" s="778"/>
      <c r="BW5" s="778"/>
      <c r="BX5" s="778"/>
      <c r="BY5" s="778"/>
      <c r="BZ5" s="778"/>
      <c r="CA5" s="778"/>
      <c r="CB5" s="778"/>
      <c r="CC5" s="778"/>
      <c r="CD5" s="778"/>
      <c r="CE5" s="778"/>
      <c r="CF5" s="778"/>
      <c r="CG5" s="778"/>
      <c r="CH5" s="778"/>
      <c r="CI5" s="778"/>
      <c r="CJ5" s="778"/>
      <c r="CK5" s="778"/>
      <c r="CL5" s="778"/>
      <c r="CM5" s="778"/>
      <c r="CN5" s="778"/>
      <c r="CO5" s="778"/>
      <c r="CP5" s="778"/>
      <c r="CQ5" s="778"/>
      <c r="CR5" s="778"/>
      <c r="CS5" s="778"/>
      <c r="CT5" s="778"/>
      <c r="CU5" s="778"/>
      <c r="CV5" s="778"/>
      <c r="CW5" s="778"/>
      <c r="CX5" s="778"/>
      <c r="CY5" s="778"/>
      <c r="CZ5" s="778"/>
      <c r="DA5" s="678"/>
      <c r="DB5" s="736" t="s">
        <v>793</v>
      </c>
      <c r="DC5" s="778"/>
      <c r="DD5" s="778"/>
      <c r="DE5" s="778"/>
      <c r="DF5" s="778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778"/>
      <c r="DW5" s="778"/>
      <c r="DX5" s="778"/>
      <c r="DY5" s="778"/>
      <c r="DZ5" s="778"/>
      <c r="EA5" s="778"/>
      <c r="EB5" s="778"/>
      <c r="EC5" s="778"/>
      <c r="ED5" s="778"/>
      <c r="EE5" s="778"/>
      <c r="EF5" s="778"/>
      <c r="EG5" s="778"/>
      <c r="EH5" s="778"/>
      <c r="EI5" s="778"/>
      <c r="EJ5" s="778"/>
      <c r="EK5" s="778"/>
      <c r="EL5" s="778"/>
      <c r="EM5" s="778"/>
      <c r="EN5" s="778"/>
      <c r="EO5" s="778"/>
      <c r="EP5" s="778"/>
      <c r="EQ5" s="778"/>
      <c r="ER5" s="778"/>
      <c r="ES5" s="778"/>
      <c r="ET5" s="778"/>
      <c r="EU5" s="778"/>
      <c r="EV5" s="778"/>
      <c r="EW5" s="778"/>
      <c r="EX5" s="778"/>
      <c r="EY5" s="778"/>
      <c r="EZ5" s="778"/>
      <c r="FA5" s="778"/>
      <c r="FB5" s="778"/>
      <c r="FC5" s="778"/>
      <c r="FD5" s="778"/>
      <c r="FE5" s="678"/>
    </row>
    <row r="6" spans="1:161" s="15" customFormat="1" ht="117.75" customHeight="1">
      <c r="A6" s="733"/>
      <c r="B6" s="734"/>
      <c r="C6" s="734"/>
      <c r="D6" s="734"/>
      <c r="E6" s="734"/>
      <c r="F6" s="734"/>
      <c r="G6" s="734"/>
      <c r="H6" s="735"/>
      <c r="I6" s="733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4"/>
      <c r="AT6" s="734"/>
      <c r="AU6" s="734"/>
      <c r="AV6" s="734"/>
      <c r="AW6" s="735"/>
      <c r="AX6" s="667" t="s">
        <v>566</v>
      </c>
      <c r="AY6" s="667"/>
      <c r="AZ6" s="667"/>
      <c r="BA6" s="667"/>
      <c r="BB6" s="667"/>
      <c r="BC6" s="667"/>
      <c r="BD6" s="667"/>
      <c r="BE6" s="667"/>
      <c r="BF6" s="667"/>
      <c r="BG6" s="667"/>
      <c r="BH6" s="667"/>
      <c r="BI6" s="667"/>
      <c r="BJ6" s="667"/>
      <c r="BK6" s="667"/>
      <c r="BL6" s="667"/>
      <c r="BM6" s="667"/>
      <c r="BN6" s="667"/>
      <c r="BO6" s="667" t="s">
        <v>567</v>
      </c>
      <c r="BP6" s="667"/>
      <c r="BQ6" s="667"/>
      <c r="BR6" s="667"/>
      <c r="BS6" s="667"/>
      <c r="BT6" s="667"/>
      <c r="BU6" s="667"/>
      <c r="BV6" s="667"/>
      <c r="BW6" s="667"/>
      <c r="BX6" s="667"/>
      <c r="BY6" s="667"/>
      <c r="BZ6" s="667"/>
      <c r="CA6" s="667"/>
      <c r="CB6" s="667"/>
      <c r="CC6" s="667"/>
      <c r="CD6" s="667"/>
      <c r="CE6" s="667"/>
      <c r="CF6" s="667" t="s">
        <v>568</v>
      </c>
      <c r="CG6" s="667"/>
      <c r="CH6" s="667"/>
      <c r="CI6" s="667"/>
      <c r="CJ6" s="667"/>
      <c r="CK6" s="667"/>
      <c r="CL6" s="667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7"/>
      <c r="CZ6" s="667"/>
      <c r="DA6" s="667"/>
      <c r="DB6" s="667" t="s">
        <v>566</v>
      </c>
      <c r="DC6" s="667"/>
      <c r="DD6" s="667"/>
      <c r="DE6" s="667"/>
      <c r="DF6" s="667"/>
      <c r="DG6" s="667"/>
      <c r="DH6" s="667"/>
      <c r="DI6" s="667"/>
      <c r="DJ6" s="667"/>
      <c r="DK6" s="667"/>
      <c r="DL6" s="667"/>
      <c r="DM6" s="667"/>
      <c r="DN6" s="667"/>
      <c r="DO6" s="667"/>
      <c r="DP6" s="667"/>
      <c r="DQ6" s="667"/>
      <c r="DR6" s="667"/>
      <c r="DS6" s="667" t="s">
        <v>567</v>
      </c>
      <c r="DT6" s="667"/>
      <c r="DU6" s="667"/>
      <c r="DV6" s="667"/>
      <c r="DW6" s="667"/>
      <c r="DX6" s="667"/>
      <c r="DY6" s="667"/>
      <c r="DZ6" s="667"/>
      <c r="EA6" s="667"/>
      <c r="EB6" s="667"/>
      <c r="EC6" s="667"/>
      <c r="ED6" s="667"/>
      <c r="EE6" s="667"/>
      <c r="EF6" s="667"/>
      <c r="EG6" s="667"/>
      <c r="EH6" s="667"/>
      <c r="EI6" s="667"/>
      <c r="EJ6" s="667" t="s">
        <v>568</v>
      </c>
      <c r="EK6" s="667"/>
      <c r="EL6" s="667"/>
      <c r="EM6" s="667"/>
      <c r="EN6" s="667"/>
      <c r="EO6" s="667"/>
      <c r="EP6" s="667"/>
      <c r="EQ6" s="667"/>
      <c r="ER6" s="667"/>
      <c r="ES6" s="667"/>
      <c r="ET6" s="667"/>
      <c r="EU6" s="667"/>
      <c r="EV6" s="667"/>
      <c r="EW6" s="667"/>
      <c r="EX6" s="667"/>
      <c r="EY6" s="667"/>
      <c r="EZ6" s="667"/>
      <c r="FA6" s="667"/>
      <c r="FB6" s="667"/>
      <c r="FC6" s="667"/>
      <c r="FD6" s="667"/>
      <c r="FE6" s="667"/>
    </row>
    <row r="7" spans="1:161" ht="15">
      <c r="A7" s="668">
        <v>1</v>
      </c>
      <c r="B7" s="668"/>
      <c r="C7" s="668"/>
      <c r="D7" s="668"/>
      <c r="E7" s="668"/>
      <c r="F7" s="668"/>
      <c r="G7" s="668"/>
      <c r="H7" s="668"/>
      <c r="I7" s="669">
        <v>2</v>
      </c>
      <c r="J7" s="670"/>
      <c r="K7" s="670"/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0"/>
      <c r="Y7" s="670"/>
      <c r="Z7" s="670"/>
      <c r="AA7" s="670"/>
      <c r="AB7" s="670"/>
      <c r="AC7" s="670"/>
      <c r="AD7" s="670"/>
      <c r="AE7" s="670"/>
      <c r="AF7" s="670"/>
      <c r="AG7" s="670"/>
      <c r="AH7" s="670"/>
      <c r="AI7" s="670"/>
      <c r="AJ7" s="670"/>
      <c r="AK7" s="670"/>
      <c r="AL7" s="670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0"/>
      <c r="AX7" s="671">
        <v>3</v>
      </c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>
        <v>4</v>
      </c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>
        <v>5</v>
      </c>
      <c r="CG7" s="671"/>
      <c r="CH7" s="671"/>
      <c r="CI7" s="671"/>
      <c r="CJ7" s="671"/>
      <c r="CK7" s="671"/>
      <c r="CL7" s="671"/>
      <c r="CM7" s="671"/>
      <c r="CN7" s="671"/>
      <c r="CO7" s="671"/>
      <c r="CP7" s="671"/>
      <c r="CQ7" s="671"/>
      <c r="CR7" s="671"/>
      <c r="CS7" s="671"/>
      <c r="CT7" s="671"/>
      <c r="CU7" s="671"/>
      <c r="CV7" s="671"/>
      <c r="CW7" s="671"/>
      <c r="CX7" s="671"/>
      <c r="CY7" s="671"/>
      <c r="CZ7" s="671"/>
      <c r="DA7" s="671"/>
      <c r="DB7" s="671">
        <v>6</v>
      </c>
      <c r="DC7" s="671"/>
      <c r="DD7" s="671"/>
      <c r="DE7" s="671"/>
      <c r="DF7" s="671"/>
      <c r="DG7" s="671"/>
      <c r="DH7" s="671"/>
      <c r="DI7" s="671"/>
      <c r="DJ7" s="671"/>
      <c r="DK7" s="671"/>
      <c r="DL7" s="671"/>
      <c r="DM7" s="671"/>
      <c r="DN7" s="671"/>
      <c r="DO7" s="671"/>
      <c r="DP7" s="671"/>
      <c r="DQ7" s="671"/>
      <c r="DR7" s="671"/>
      <c r="DS7" s="671">
        <v>7</v>
      </c>
      <c r="DT7" s="671"/>
      <c r="DU7" s="671"/>
      <c r="DV7" s="671"/>
      <c r="DW7" s="671"/>
      <c r="DX7" s="671"/>
      <c r="DY7" s="671"/>
      <c r="DZ7" s="671"/>
      <c r="EA7" s="671"/>
      <c r="EB7" s="671"/>
      <c r="EC7" s="671"/>
      <c r="ED7" s="671"/>
      <c r="EE7" s="671"/>
      <c r="EF7" s="671"/>
      <c r="EG7" s="671"/>
      <c r="EH7" s="671"/>
      <c r="EI7" s="671"/>
      <c r="EJ7" s="671">
        <v>8</v>
      </c>
      <c r="EK7" s="671"/>
      <c r="EL7" s="671"/>
      <c r="EM7" s="671"/>
      <c r="EN7" s="671"/>
      <c r="EO7" s="671"/>
      <c r="EP7" s="671"/>
      <c r="EQ7" s="671"/>
      <c r="ER7" s="671"/>
      <c r="ES7" s="671"/>
      <c r="ET7" s="671"/>
      <c r="EU7" s="671"/>
      <c r="EV7" s="671"/>
      <c r="EW7" s="671"/>
      <c r="EX7" s="671"/>
      <c r="EY7" s="671"/>
      <c r="EZ7" s="671"/>
      <c r="FA7" s="671"/>
      <c r="FB7" s="671"/>
      <c r="FC7" s="671"/>
      <c r="FD7" s="671"/>
      <c r="FE7" s="671"/>
    </row>
    <row r="8" spans="1:161" s="16" customFormat="1" ht="59.25" customHeight="1">
      <c r="A8" s="747" t="s">
        <v>3</v>
      </c>
      <c r="B8" s="747"/>
      <c r="C8" s="747"/>
      <c r="D8" s="747"/>
      <c r="E8" s="747"/>
      <c r="F8" s="747"/>
      <c r="G8" s="747"/>
      <c r="H8" s="747"/>
      <c r="I8" s="22"/>
      <c r="J8" s="750" t="s">
        <v>569</v>
      </c>
      <c r="K8" s="750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1132"/>
      <c r="AY8" s="1132"/>
      <c r="AZ8" s="1132"/>
      <c r="BA8" s="1132"/>
      <c r="BB8" s="1132"/>
      <c r="BC8" s="1132"/>
      <c r="BD8" s="1132"/>
      <c r="BE8" s="1132"/>
      <c r="BF8" s="1132"/>
      <c r="BG8" s="1132"/>
      <c r="BH8" s="1132"/>
      <c r="BI8" s="1132"/>
      <c r="BJ8" s="1132"/>
      <c r="BK8" s="1132"/>
      <c r="BL8" s="1132"/>
      <c r="BM8" s="1132"/>
      <c r="BN8" s="1132"/>
      <c r="BO8" s="1132"/>
      <c r="BP8" s="1132"/>
      <c r="BQ8" s="1132"/>
      <c r="BR8" s="1132"/>
      <c r="BS8" s="1132"/>
      <c r="BT8" s="1132"/>
      <c r="BU8" s="1132"/>
      <c r="BV8" s="1132"/>
      <c r="BW8" s="1132"/>
      <c r="BX8" s="1132"/>
      <c r="BY8" s="1132"/>
      <c r="BZ8" s="1132"/>
      <c r="CA8" s="1132"/>
      <c r="CB8" s="1132"/>
      <c r="CC8" s="1132"/>
      <c r="CD8" s="1132"/>
      <c r="CE8" s="1132"/>
      <c r="CF8" s="1132"/>
      <c r="CG8" s="1132"/>
      <c r="CH8" s="1132"/>
      <c r="CI8" s="1132"/>
      <c r="CJ8" s="1132"/>
      <c r="CK8" s="1132"/>
      <c r="CL8" s="1132"/>
      <c r="CM8" s="1132"/>
      <c r="CN8" s="1132"/>
      <c r="CO8" s="1132"/>
      <c r="CP8" s="1132"/>
      <c r="CQ8" s="1132"/>
      <c r="CR8" s="1132"/>
      <c r="CS8" s="1132"/>
      <c r="CT8" s="1132"/>
      <c r="CU8" s="1132"/>
      <c r="CV8" s="1132"/>
      <c r="CW8" s="1132"/>
      <c r="CX8" s="1132"/>
      <c r="CY8" s="1132"/>
      <c r="CZ8" s="1132"/>
      <c r="DA8" s="1132"/>
      <c r="DB8" s="1132"/>
      <c r="DC8" s="1132"/>
      <c r="DD8" s="1132"/>
      <c r="DE8" s="1132"/>
      <c r="DF8" s="1132"/>
      <c r="DG8" s="1132"/>
      <c r="DH8" s="1132"/>
      <c r="DI8" s="1132"/>
      <c r="DJ8" s="1132"/>
      <c r="DK8" s="1132"/>
      <c r="DL8" s="1132"/>
      <c r="DM8" s="1132"/>
      <c r="DN8" s="1132"/>
      <c r="DO8" s="1132"/>
      <c r="DP8" s="1132"/>
      <c r="DQ8" s="1132"/>
      <c r="DR8" s="1132"/>
      <c r="DS8" s="1132"/>
      <c r="DT8" s="1132"/>
      <c r="DU8" s="1132"/>
      <c r="DV8" s="1132"/>
      <c r="DW8" s="1132"/>
      <c r="DX8" s="1132"/>
      <c r="DY8" s="1132"/>
      <c r="DZ8" s="1132"/>
      <c r="EA8" s="1132"/>
      <c r="EB8" s="1132"/>
      <c r="EC8" s="1132"/>
      <c r="ED8" s="1132"/>
      <c r="EE8" s="1132"/>
      <c r="EF8" s="1132"/>
      <c r="EG8" s="1132"/>
      <c r="EH8" s="1132"/>
      <c r="EI8" s="1132"/>
      <c r="EJ8" s="1132"/>
      <c r="EK8" s="1132"/>
      <c r="EL8" s="1132"/>
      <c r="EM8" s="1132"/>
      <c r="EN8" s="1132"/>
      <c r="EO8" s="1132"/>
      <c r="EP8" s="1132"/>
      <c r="EQ8" s="1132"/>
      <c r="ER8" s="1132"/>
      <c r="ES8" s="1132"/>
      <c r="ET8" s="1132"/>
      <c r="EU8" s="1132"/>
      <c r="EV8" s="1132"/>
      <c r="EW8" s="1132"/>
      <c r="EX8" s="1132"/>
      <c r="EY8" s="1132"/>
      <c r="EZ8" s="1132"/>
      <c r="FA8" s="1132"/>
      <c r="FB8" s="1132"/>
      <c r="FC8" s="1132"/>
      <c r="FD8" s="1132"/>
      <c r="FE8" s="1132"/>
    </row>
    <row r="9" spans="1:161" s="16" customFormat="1" ht="30" customHeight="1">
      <c r="A9" s="747" t="s">
        <v>4</v>
      </c>
      <c r="B9" s="747"/>
      <c r="C9" s="747"/>
      <c r="D9" s="747"/>
      <c r="E9" s="747"/>
      <c r="F9" s="747"/>
      <c r="G9" s="747"/>
      <c r="H9" s="747"/>
      <c r="I9" s="22"/>
      <c r="J9" s="750" t="s">
        <v>570</v>
      </c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1132"/>
      <c r="AY9" s="1132"/>
      <c r="AZ9" s="1132"/>
      <c r="BA9" s="1132"/>
      <c r="BB9" s="1132"/>
      <c r="BC9" s="1132"/>
      <c r="BD9" s="1132"/>
      <c r="BE9" s="1132"/>
      <c r="BF9" s="1132"/>
      <c r="BG9" s="1132"/>
      <c r="BH9" s="1132"/>
      <c r="BI9" s="1132"/>
      <c r="BJ9" s="1132"/>
      <c r="BK9" s="1132"/>
      <c r="BL9" s="1132"/>
      <c r="BM9" s="1132"/>
      <c r="BN9" s="1132"/>
      <c r="BO9" s="1132"/>
      <c r="BP9" s="1132"/>
      <c r="BQ9" s="1132"/>
      <c r="BR9" s="1132"/>
      <c r="BS9" s="1132"/>
      <c r="BT9" s="1132"/>
      <c r="BU9" s="1132"/>
      <c r="BV9" s="1132"/>
      <c r="BW9" s="1132"/>
      <c r="BX9" s="1132"/>
      <c r="BY9" s="1132"/>
      <c r="BZ9" s="1132"/>
      <c r="CA9" s="1132"/>
      <c r="CB9" s="1132"/>
      <c r="CC9" s="1132"/>
      <c r="CD9" s="1132"/>
      <c r="CE9" s="1132"/>
      <c r="CF9" s="1132"/>
      <c r="CG9" s="1132"/>
      <c r="CH9" s="1132"/>
      <c r="CI9" s="1132"/>
      <c r="CJ9" s="1132"/>
      <c r="CK9" s="1132"/>
      <c r="CL9" s="1132"/>
      <c r="CM9" s="1132"/>
      <c r="CN9" s="1132"/>
      <c r="CO9" s="1132"/>
      <c r="CP9" s="1132"/>
      <c r="CQ9" s="1132"/>
      <c r="CR9" s="1132"/>
      <c r="CS9" s="1132"/>
      <c r="CT9" s="1132"/>
      <c r="CU9" s="1132"/>
      <c r="CV9" s="1132"/>
      <c r="CW9" s="1132"/>
      <c r="CX9" s="1132"/>
      <c r="CY9" s="1132"/>
      <c r="CZ9" s="1132"/>
      <c r="DA9" s="1132"/>
      <c r="DB9" s="1132"/>
      <c r="DC9" s="1132"/>
      <c r="DD9" s="1132"/>
      <c r="DE9" s="1132"/>
      <c r="DF9" s="1132"/>
      <c r="DG9" s="1132"/>
      <c r="DH9" s="1132"/>
      <c r="DI9" s="1132"/>
      <c r="DJ9" s="1132"/>
      <c r="DK9" s="1132"/>
      <c r="DL9" s="1132"/>
      <c r="DM9" s="1132"/>
      <c r="DN9" s="1132"/>
      <c r="DO9" s="1132"/>
      <c r="DP9" s="1132"/>
      <c r="DQ9" s="1132"/>
      <c r="DR9" s="1132"/>
      <c r="DS9" s="1132"/>
      <c r="DT9" s="1132"/>
      <c r="DU9" s="1132"/>
      <c r="DV9" s="1132"/>
      <c r="DW9" s="1132"/>
      <c r="DX9" s="1132"/>
      <c r="DY9" s="1132"/>
      <c r="DZ9" s="1132"/>
      <c r="EA9" s="1132"/>
      <c r="EB9" s="1132"/>
      <c r="EC9" s="1132"/>
      <c r="ED9" s="1132"/>
      <c r="EE9" s="1132"/>
      <c r="EF9" s="1132"/>
      <c r="EG9" s="1132"/>
      <c r="EH9" s="1132"/>
      <c r="EI9" s="1132"/>
      <c r="EJ9" s="1132"/>
      <c r="EK9" s="1132"/>
      <c r="EL9" s="1132"/>
      <c r="EM9" s="1132"/>
      <c r="EN9" s="1132"/>
      <c r="EO9" s="1132"/>
      <c r="EP9" s="1132"/>
      <c r="EQ9" s="1132"/>
      <c r="ER9" s="1132"/>
      <c r="ES9" s="1132"/>
      <c r="ET9" s="1132"/>
      <c r="EU9" s="1132"/>
      <c r="EV9" s="1132"/>
      <c r="EW9" s="1132"/>
      <c r="EX9" s="1132"/>
      <c r="EY9" s="1132"/>
      <c r="EZ9" s="1132"/>
      <c r="FA9" s="1132"/>
      <c r="FB9" s="1132"/>
      <c r="FC9" s="1132"/>
      <c r="FD9" s="1132"/>
      <c r="FE9" s="1132"/>
    </row>
    <row r="10" spans="1:161" s="16" customFormat="1" ht="30" customHeight="1">
      <c r="A10" s="747" t="s">
        <v>9</v>
      </c>
      <c r="B10" s="747"/>
      <c r="C10" s="747"/>
      <c r="D10" s="747"/>
      <c r="E10" s="747"/>
      <c r="F10" s="747"/>
      <c r="G10" s="747"/>
      <c r="H10" s="747"/>
      <c r="I10" s="22"/>
      <c r="J10" s="750" t="s">
        <v>571</v>
      </c>
      <c r="K10" s="750"/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1132"/>
      <c r="AY10" s="1132"/>
      <c r="AZ10" s="1132"/>
      <c r="BA10" s="1132"/>
      <c r="BB10" s="1132"/>
      <c r="BC10" s="1132"/>
      <c r="BD10" s="1132"/>
      <c r="BE10" s="1132"/>
      <c r="BF10" s="1132"/>
      <c r="BG10" s="1132"/>
      <c r="BH10" s="1132"/>
      <c r="BI10" s="1132"/>
      <c r="BJ10" s="1132"/>
      <c r="BK10" s="1132"/>
      <c r="BL10" s="1132"/>
      <c r="BM10" s="1132"/>
      <c r="BN10" s="1132"/>
      <c r="BO10" s="1132"/>
      <c r="BP10" s="1132"/>
      <c r="BQ10" s="1132"/>
      <c r="BR10" s="1132"/>
      <c r="BS10" s="1132"/>
      <c r="BT10" s="1132"/>
      <c r="BU10" s="1132"/>
      <c r="BV10" s="1132"/>
      <c r="BW10" s="1132"/>
      <c r="BX10" s="1132"/>
      <c r="BY10" s="1132"/>
      <c r="BZ10" s="1132"/>
      <c r="CA10" s="1132"/>
      <c r="CB10" s="1132"/>
      <c r="CC10" s="1132"/>
      <c r="CD10" s="1132"/>
      <c r="CE10" s="1132"/>
      <c r="CF10" s="1132"/>
      <c r="CG10" s="1132"/>
      <c r="CH10" s="1132"/>
      <c r="CI10" s="1132"/>
      <c r="CJ10" s="1132"/>
      <c r="CK10" s="1132"/>
      <c r="CL10" s="1132"/>
      <c r="CM10" s="1132"/>
      <c r="CN10" s="1132"/>
      <c r="CO10" s="1132"/>
      <c r="CP10" s="1132"/>
      <c r="CQ10" s="1132"/>
      <c r="CR10" s="1132"/>
      <c r="CS10" s="1132"/>
      <c r="CT10" s="1132"/>
      <c r="CU10" s="1132"/>
      <c r="CV10" s="1132"/>
      <c r="CW10" s="1132"/>
      <c r="CX10" s="1132"/>
      <c r="CY10" s="1132"/>
      <c r="CZ10" s="1132"/>
      <c r="DA10" s="1132"/>
      <c r="DB10" s="1132"/>
      <c r="DC10" s="1132"/>
      <c r="DD10" s="1132"/>
      <c r="DE10" s="1132"/>
      <c r="DF10" s="1132"/>
      <c r="DG10" s="1132"/>
      <c r="DH10" s="1132"/>
      <c r="DI10" s="1132"/>
      <c r="DJ10" s="1132"/>
      <c r="DK10" s="1132"/>
      <c r="DL10" s="1132"/>
      <c r="DM10" s="1132"/>
      <c r="DN10" s="1132"/>
      <c r="DO10" s="1132"/>
      <c r="DP10" s="1132"/>
      <c r="DQ10" s="1132"/>
      <c r="DR10" s="1132"/>
      <c r="DS10" s="1132"/>
      <c r="DT10" s="1132"/>
      <c r="DU10" s="1132"/>
      <c r="DV10" s="1132"/>
      <c r="DW10" s="1132"/>
      <c r="DX10" s="1132"/>
      <c r="DY10" s="1132"/>
      <c r="DZ10" s="1132"/>
      <c r="EA10" s="1132"/>
      <c r="EB10" s="1132"/>
      <c r="EC10" s="1132"/>
      <c r="ED10" s="1132"/>
      <c r="EE10" s="1132"/>
      <c r="EF10" s="1132"/>
      <c r="EG10" s="1132"/>
      <c r="EH10" s="1132"/>
      <c r="EI10" s="1132"/>
      <c r="EJ10" s="1132"/>
      <c r="EK10" s="1132"/>
      <c r="EL10" s="1132"/>
      <c r="EM10" s="1132"/>
      <c r="EN10" s="1132"/>
      <c r="EO10" s="1132"/>
      <c r="EP10" s="1132"/>
      <c r="EQ10" s="1132"/>
      <c r="ER10" s="1132"/>
      <c r="ES10" s="1132"/>
      <c r="ET10" s="1132"/>
      <c r="EU10" s="1132"/>
      <c r="EV10" s="1132"/>
      <c r="EW10" s="1132"/>
      <c r="EX10" s="1132"/>
      <c r="EY10" s="1132"/>
      <c r="EZ10" s="1132"/>
      <c r="FA10" s="1132"/>
      <c r="FB10" s="1132"/>
      <c r="FC10" s="1132"/>
      <c r="FD10" s="1132"/>
      <c r="FE10" s="1132"/>
    </row>
    <row r="11" spans="1:161" s="16" customFormat="1" ht="15">
      <c r="A11" s="747"/>
      <c r="B11" s="747"/>
      <c r="C11" s="747"/>
      <c r="D11" s="747"/>
      <c r="E11" s="747"/>
      <c r="F11" s="747"/>
      <c r="G11" s="747"/>
      <c r="H11" s="747"/>
      <c r="I11" s="22"/>
      <c r="J11" s="1014" t="s">
        <v>545</v>
      </c>
      <c r="K11" s="1014"/>
      <c r="L11" s="1014"/>
      <c r="M11" s="1014"/>
      <c r="N11" s="1014"/>
      <c r="O11" s="1014"/>
      <c r="P11" s="1014"/>
      <c r="Q11" s="1014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4"/>
      <c r="AB11" s="1014"/>
      <c r="AC11" s="1014"/>
      <c r="AD11" s="1014"/>
      <c r="AE11" s="1014"/>
      <c r="AF11" s="1014"/>
      <c r="AG11" s="1014"/>
      <c r="AH11" s="1014"/>
      <c r="AI11" s="1014"/>
      <c r="AJ11" s="1014"/>
      <c r="AK11" s="1014"/>
      <c r="AL11" s="1014"/>
      <c r="AM11" s="1014"/>
      <c r="AN11" s="1014"/>
      <c r="AO11" s="1014"/>
      <c r="AP11" s="1014"/>
      <c r="AQ11" s="1014"/>
      <c r="AR11" s="1014"/>
      <c r="AS11" s="1014"/>
      <c r="AT11" s="1014"/>
      <c r="AU11" s="1014"/>
      <c r="AV11" s="1014"/>
      <c r="AW11" s="1014"/>
      <c r="AX11" s="1132"/>
      <c r="AY11" s="1132"/>
      <c r="AZ11" s="1132"/>
      <c r="BA11" s="1132"/>
      <c r="BB11" s="1132"/>
      <c r="BC11" s="1132"/>
      <c r="BD11" s="1132"/>
      <c r="BE11" s="1132"/>
      <c r="BF11" s="1132"/>
      <c r="BG11" s="1132"/>
      <c r="BH11" s="1132"/>
      <c r="BI11" s="1132"/>
      <c r="BJ11" s="1132"/>
      <c r="BK11" s="1132"/>
      <c r="BL11" s="1132"/>
      <c r="BM11" s="1132"/>
      <c r="BN11" s="1132"/>
      <c r="BO11" s="1132"/>
      <c r="BP11" s="1132"/>
      <c r="BQ11" s="1132"/>
      <c r="BR11" s="1132"/>
      <c r="BS11" s="1132"/>
      <c r="BT11" s="1132"/>
      <c r="BU11" s="1132"/>
      <c r="BV11" s="1132"/>
      <c r="BW11" s="1132"/>
      <c r="BX11" s="1132"/>
      <c r="BY11" s="1132"/>
      <c r="BZ11" s="1132"/>
      <c r="CA11" s="1132"/>
      <c r="CB11" s="1132"/>
      <c r="CC11" s="1132"/>
      <c r="CD11" s="1132"/>
      <c r="CE11" s="1132"/>
      <c r="CF11" s="1132"/>
      <c r="CG11" s="1132"/>
      <c r="CH11" s="1132"/>
      <c r="CI11" s="1132"/>
      <c r="CJ11" s="1132"/>
      <c r="CK11" s="1132"/>
      <c r="CL11" s="1132"/>
      <c r="CM11" s="1132"/>
      <c r="CN11" s="1132"/>
      <c r="CO11" s="1132"/>
      <c r="CP11" s="1132"/>
      <c r="CQ11" s="1132"/>
      <c r="CR11" s="1132"/>
      <c r="CS11" s="1132"/>
      <c r="CT11" s="1132"/>
      <c r="CU11" s="1132"/>
      <c r="CV11" s="1132"/>
      <c r="CW11" s="1132"/>
      <c r="CX11" s="1132"/>
      <c r="CY11" s="1132"/>
      <c r="CZ11" s="1132"/>
      <c r="DA11" s="1132"/>
      <c r="DB11" s="1132"/>
      <c r="DC11" s="1132"/>
      <c r="DD11" s="1132"/>
      <c r="DE11" s="1132"/>
      <c r="DF11" s="1132"/>
      <c r="DG11" s="1132"/>
      <c r="DH11" s="1132"/>
      <c r="DI11" s="1132"/>
      <c r="DJ11" s="1132"/>
      <c r="DK11" s="1132"/>
      <c r="DL11" s="1132"/>
      <c r="DM11" s="1132"/>
      <c r="DN11" s="1132"/>
      <c r="DO11" s="1132"/>
      <c r="DP11" s="1132"/>
      <c r="DQ11" s="1132"/>
      <c r="DR11" s="1132"/>
      <c r="DS11" s="1132"/>
      <c r="DT11" s="1132"/>
      <c r="DU11" s="1132"/>
      <c r="DV11" s="1132"/>
      <c r="DW11" s="1132"/>
      <c r="DX11" s="1132"/>
      <c r="DY11" s="1132"/>
      <c r="DZ11" s="1132"/>
      <c r="EA11" s="1132"/>
      <c r="EB11" s="1132"/>
      <c r="EC11" s="1132"/>
      <c r="ED11" s="1132"/>
      <c r="EE11" s="1132"/>
      <c r="EF11" s="1132"/>
      <c r="EG11" s="1132"/>
      <c r="EH11" s="1132"/>
      <c r="EI11" s="1132"/>
      <c r="EJ11" s="1132"/>
      <c r="EK11" s="1132"/>
      <c r="EL11" s="1132"/>
      <c r="EM11" s="1132"/>
      <c r="EN11" s="1132"/>
      <c r="EO11" s="1132"/>
      <c r="EP11" s="1132"/>
      <c r="EQ11" s="1132"/>
      <c r="ER11" s="1132"/>
      <c r="ES11" s="1132"/>
      <c r="ET11" s="1132"/>
      <c r="EU11" s="1132"/>
      <c r="EV11" s="1132"/>
      <c r="EW11" s="1132"/>
      <c r="EX11" s="1132"/>
      <c r="EY11" s="1132"/>
      <c r="EZ11" s="1132"/>
      <c r="FA11" s="1132"/>
      <c r="FB11" s="1132"/>
      <c r="FC11" s="1132"/>
      <c r="FD11" s="1132"/>
      <c r="FE11" s="1132"/>
    </row>
    <row r="12" spans="1:161" s="16" customFormat="1" ht="16.5" customHeight="1">
      <c r="A12" s="747"/>
      <c r="B12" s="747"/>
      <c r="C12" s="747"/>
      <c r="D12" s="747"/>
      <c r="E12" s="747"/>
      <c r="F12" s="747"/>
      <c r="G12" s="747"/>
      <c r="H12" s="747"/>
      <c r="I12" s="22"/>
      <c r="J12" s="1014" t="s">
        <v>546</v>
      </c>
      <c r="K12" s="1014"/>
      <c r="L12" s="1014"/>
      <c r="M12" s="1014"/>
      <c r="N12" s="1014"/>
      <c r="O12" s="1014"/>
      <c r="P12" s="1014"/>
      <c r="Q12" s="1014"/>
      <c r="R12" s="1014"/>
      <c r="S12" s="1014"/>
      <c r="T12" s="1014"/>
      <c r="U12" s="1014"/>
      <c r="V12" s="1014"/>
      <c r="W12" s="1014"/>
      <c r="X12" s="1014"/>
      <c r="Y12" s="1014"/>
      <c r="Z12" s="1014"/>
      <c r="AA12" s="1014"/>
      <c r="AB12" s="1014"/>
      <c r="AC12" s="1014"/>
      <c r="AD12" s="1014"/>
      <c r="AE12" s="1014"/>
      <c r="AF12" s="1014"/>
      <c r="AG12" s="1014"/>
      <c r="AH12" s="1014"/>
      <c r="AI12" s="1014"/>
      <c r="AJ12" s="1014"/>
      <c r="AK12" s="1014"/>
      <c r="AL12" s="1014"/>
      <c r="AM12" s="1014"/>
      <c r="AN12" s="1014"/>
      <c r="AO12" s="1014"/>
      <c r="AP12" s="1014"/>
      <c r="AQ12" s="1014"/>
      <c r="AR12" s="1014"/>
      <c r="AS12" s="1014"/>
      <c r="AT12" s="1014"/>
      <c r="AU12" s="1014"/>
      <c r="AV12" s="1014"/>
      <c r="AW12" s="1014"/>
      <c r="AX12" s="1132"/>
      <c r="AY12" s="1132"/>
      <c r="AZ12" s="1132"/>
      <c r="BA12" s="1132"/>
      <c r="BB12" s="1132"/>
      <c r="BC12" s="1132"/>
      <c r="BD12" s="1132"/>
      <c r="BE12" s="1132"/>
      <c r="BF12" s="1132"/>
      <c r="BG12" s="1132"/>
      <c r="BH12" s="1132"/>
      <c r="BI12" s="1132"/>
      <c r="BJ12" s="1132"/>
      <c r="BK12" s="1132"/>
      <c r="BL12" s="1132"/>
      <c r="BM12" s="1132"/>
      <c r="BN12" s="1132"/>
      <c r="BO12" s="1132"/>
      <c r="BP12" s="1132"/>
      <c r="BQ12" s="1132"/>
      <c r="BR12" s="1132"/>
      <c r="BS12" s="1132"/>
      <c r="BT12" s="1132"/>
      <c r="BU12" s="1132"/>
      <c r="BV12" s="1132"/>
      <c r="BW12" s="1132"/>
      <c r="BX12" s="1132"/>
      <c r="BY12" s="1132"/>
      <c r="BZ12" s="1132"/>
      <c r="CA12" s="1132"/>
      <c r="CB12" s="1132"/>
      <c r="CC12" s="1132"/>
      <c r="CD12" s="1132"/>
      <c r="CE12" s="1132"/>
      <c r="CF12" s="1132"/>
      <c r="CG12" s="1132"/>
      <c r="CH12" s="1132"/>
      <c r="CI12" s="1132"/>
      <c r="CJ12" s="1132"/>
      <c r="CK12" s="1132"/>
      <c r="CL12" s="1132"/>
      <c r="CM12" s="1132"/>
      <c r="CN12" s="1132"/>
      <c r="CO12" s="1132"/>
      <c r="CP12" s="1132"/>
      <c r="CQ12" s="1132"/>
      <c r="CR12" s="1132"/>
      <c r="CS12" s="1132"/>
      <c r="CT12" s="1132"/>
      <c r="CU12" s="1132"/>
      <c r="CV12" s="1132"/>
      <c r="CW12" s="1132"/>
      <c r="CX12" s="1132"/>
      <c r="CY12" s="1132"/>
      <c r="CZ12" s="1132"/>
      <c r="DA12" s="1132"/>
      <c r="DB12" s="1132"/>
      <c r="DC12" s="1132"/>
      <c r="DD12" s="1132"/>
      <c r="DE12" s="1132"/>
      <c r="DF12" s="1132"/>
      <c r="DG12" s="1132"/>
      <c r="DH12" s="1132"/>
      <c r="DI12" s="1132"/>
      <c r="DJ12" s="1132"/>
      <c r="DK12" s="1132"/>
      <c r="DL12" s="1132"/>
      <c r="DM12" s="1132"/>
      <c r="DN12" s="1132"/>
      <c r="DO12" s="1132"/>
      <c r="DP12" s="1132"/>
      <c r="DQ12" s="1132"/>
      <c r="DR12" s="1132"/>
      <c r="DS12" s="1132"/>
      <c r="DT12" s="1132"/>
      <c r="DU12" s="1132"/>
      <c r="DV12" s="1132"/>
      <c r="DW12" s="1132"/>
      <c r="DX12" s="1132"/>
      <c r="DY12" s="1132"/>
      <c r="DZ12" s="1132"/>
      <c r="EA12" s="1132"/>
      <c r="EB12" s="1132"/>
      <c r="EC12" s="1132"/>
      <c r="ED12" s="1132"/>
      <c r="EE12" s="1132"/>
      <c r="EF12" s="1132"/>
      <c r="EG12" s="1132"/>
      <c r="EH12" s="1132"/>
      <c r="EI12" s="1132"/>
      <c r="EJ12" s="1132"/>
      <c r="EK12" s="1132"/>
      <c r="EL12" s="1132"/>
      <c r="EM12" s="1132"/>
      <c r="EN12" s="1132"/>
      <c r="EO12" s="1132"/>
      <c r="EP12" s="1132"/>
      <c r="EQ12" s="1132"/>
      <c r="ER12" s="1132"/>
      <c r="ES12" s="1132"/>
      <c r="ET12" s="1132"/>
      <c r="EU12" s="1132"/>
      <c r="EV12" s="1132"/>
      <c r="EW12" s="1132"/>
      <c r="EX12" s="1132"/>
      <c r="EY12" s="1132"/>
      <c r="EZ12" s="1132"/>
      <c r="FA12" s="1132"/>
      <c r="FB12" s="1132"/>
      <c r="FC12" s="1132"/>
      <c r="FD12" s="1132"/>
      <c r="FE12" s="1132"/>
    </row>
    <row r="13" spans="1:161" s="16" customFormat="1" ht="16.5" customHeight="1">
      <c r="A13" s="747"/>
      <c r="B13" s="747"/>
      <c r="C13" s="747"/>
      <c r="D13" s="747"/>
      <c r="E13" s="747"/>
      <c r="F13" s="747"/>
      <c r="G13" s="747"/>
      <c r="H13" s="747"/>
      <c r="I13" s="22"/>
      <c r="J13" s="1014" t="s">
        <v>547</v>
      </c>
      <c r="K13" s="1014"/>
      <c r="L13" s="1014"/>
      <c r="M13" s="1014"/>
      <c r="N13" s="1014"/>
      <c r="O13" s="1014"/>
      <c r="P13" s="1014"/>
      <c r="Q13" s="1014"/>
      <c r="R13" s="1014"/>
      <c r="S13" s="1014"/>
      <c r="T13" s="1014"/>
      <c r="U13" s="1014"/>
      <c r="V13" s="1014"/>
      <c r="W13" s="1014"/>
      <c r="X13" s="1014"/>
      <c r="Y13" s="1014"/>
      <c r="Z13" s="1014"/>
      <c r="AA13" s="1014"/>
      <c r="AB13" s="1014"/>
      <c r="AC13" s="1014"/>
      <c r="AD13" s="1014"/>
      <c r="AE13" s="1014"/>
      <c r="AF13" s="1014"/>
      <c r="AG13" s="1014"/>
      <c r="AH13" s="1014"/>
      <c r="AI13" s="1014"/>
      <c r="AJ13" s="1014"/>
      <c r="AK13" s="1014"/>
      <c r="AL13" s="1014"/>
      <c r="AM13" s="1014"/>
      <c r="AN13" s="1014"/>
      <c r="AO13" s="1014"/>
      <c r="AP13" s="1014"/>
      <c r="AQ13" s="1014"/>
      <c r="AR13" s="1014"/>
      <c r="AS13" s="1014"/>
      <c r="AT13" s="1014"/>
      <c r="AU13" s="1014"/>
      <c r="AV13" s="1014"/>
      <c r="AW13" s="1014"/>
      <c r="AX13" s="1132"/>
      <c r="AY13" s="1132"/>
      <c r="AZ13" s="1132"/>
      <c r="BA13" s="1132"/>
      <c r="BB13" s="1132"/>
      <c r="BC13" s="1132"/>
      <c r="BD13" s="1132"/>
      <c r="BE13" s="1132"/>
      <c r="BF13" s="1132"/>
      <c r="BG13" s="1132"/>
      <c r="BH13" s="1132"/>
      <c r="BI13" s="1132"/>
      <c r="BJ13" s="1132"/>
      <c r="BK13" s="1132"/>
      <c r="BL13" s="1132"/>
      <c r="BM13" s="1132"/>
      <c r="BN13" s="1132"/>
      <c r="BO13" s="1132"/>
      <c r="BP13" s="1132"/>
      <c r="BQ13" s="1132"/>
      <c r="BR13" s="1132"/>
      <c r="BS13" s="1132"/>
      <c r="BT13" s="1132"/>
      <c r="BU13" s="1132"/>
      <c r="BV13" s="1132"/>
      <c r="BW13" s="1132"/>
      <c r="BX13" s="1132"/>
      <c r="BY13" s="1132"/>
      <c r="BZ13" s="1132"/>
      <c r="CA13" s="1132"/>
      <c r="CB13" s="1132"/>
      <c r="CC13" s="1132"/>
      <c r="CD13" s="1132"/>
      <c r="CE13" s="1132"/>
      <c r="CF13" s="1132"/>
      <c r="CG13" s="1132"/>
      <c r="CH13" s="1132"/>
      <c r="CI13" s="1132"/>
      <c r="CJ13" s="1132"/>
      <c r="CK13" s="1132"/>
      <c r="CL13" s="1132"/>
      <c r="CM13" s="1132"/>
      <c r="CN13" s="1132"/>
      <c r="CO13" s="1132"/>
      <c r="CP13" s="1132"/>
      <c r="CQ13" s="1132"/>
      <c r="CR13" s="1132"/>
      <c r="CS13" s="1132"/>
      <c r="CT13" s="1132"/>
      <c r="CU13" s="1132"/>
      <c r="CV13" s="1132"/>
      <c r="CW13" s="1132"/>
      <c r="CX13" s="1132"/>
      <c r="CY13" s="1132"/>
      <c r="CZ13" s="1132"/>
      <c r="DA13" s="1132"/>
      <c r="DB13" s="1132"/>
      <c r="DC13" s="1132"/>
      <c r="DD13" s="1132"/>
      <c r="DE13" s="1132"/>
      <c r="DF13" s="1132"/>
      <c r="DG13" s="1132"/>
      <c r="DH13" s="1132"/>
      <c r="DI13" s="1132"/>
      <c r="DJ13" s="1132"/>
      <c r="DK13" s="1132"/>
      <c r="DL13" s="1132"/>
      <c r="DM13" s="1132"/>
      <c r="DN13" s="1132"/>
      <c r="DO13" s="1132"/>
      <c r="DP13" s="1132"/>
      <c r="DQ13" s="1132"/>
      <c r="DR13" s="1132"/>
      <c r="DS13" s="1132"/>
      <c r="DT13" s="1132"/>
      <c r="DU13" s="1132"/>
      <c r="DV13" s="1132"/>
      <c r="DW13" s="1132"/>
      <c r="DX13" s="1132"/>
      <c r="DY13" s="1132"/>
      <c r="DZ13" s="1132"/>
      <c r="EA13" s="1132"/>
      <c r="EB13" s="1132"/>
      <c r="EC13" s="1132"/>
      <c r="ED13" s="1132"/>
      <c r="EE13" s="1132"/>
      <c r="EF13" s="1132"/>
      <c r="EG13" s="1132"/>
      <c r="EH13" s="1132"/>
      <c r="EI13" s="1132"/>
      <c r="EJ13" s="1132"/>
      <c r="EK13" s="1132"/>
      <c r="EL13" s="1132"/>
      <c r="EM13" s="1132"/>
      <c r="EN13" s="1132"/>
      <c r="EO13" s="1132"/>
      <c r="EP13" s="1132"/>
      <c r="EQ13" s="1132"/>
      <c r="ER13" s="1132"/>
      <c r="ES13" s="1132"/>
      <c r="ET13" s="1132"/>
      <c r="EU13" s="1132"/>
      <c r="EV13" s="1132"/>
      <c r="EW13" s="1132"/>
      <c r="EX13" s="1132"/>
      <c r="EY13" s="1132"/>
      <c r="EZ13" s="1132"/>
      <c r="FA13" s="1132"/>
      <c r="FB13" s="1132"/>
      <c r="FC13" s="1132"/>
      <c r="FD13" s="1132"/>
      <c r="FE13" s="1132"/>
    </row>
    <row r="14" spans="1:161" s="16" customFormat="1" ht="16.5" customHeight="1">
      <c r="A14" s="747"/>
      <c r="B14" s="747"/>
      <c r="C14" s="747"/>
      <c r="D14" s="747"/>
      <c r="E14" s="747"/>
      <c r="F14" s="747"/>
      <c r="G14" s="747"/>
      <c r="H14" s="747"/>
      <c r="I14" s="22"/>
      <c r="J14" s="1014" t="s">
        <v>548</v>
      </c>
      <c r="K14" s="1014"/>
      <c r="L14" s="1014"/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1014"/>
      <c r="AL14" s="1014"/>
      <c r="AM14" s="1014"/>
      <c r="AN14" s="1014"/>
      <c r="AO14" s="1014"/>
      <c r="AP14" s="1014"/>
      <c r="AQ14" s="1014"/>
      <c r="AR14" s="1014"/>
      <c r="AS14" s="1014"/>
      <c r="AT14" s="1014"/>
      <c r="AU14" s="1014"/>
      <c r="AV14" s="1014"/>
      <c r="AW14" s="1014"/>
      <c r="AX14" s="1132"/>
      <c r="AY14" s="1132"/>
      <c r="AZ14" s="1132"/>
      <c r="BA14" s="1132"/>
      <c r="BB14" s="1132"/>
      <c r="BC14" s="1132"/>
      <c r="BD14" s="1132"/>
      <c r="BE14" s="1132"/>
      <c r="BF14" s="1132"/>
      <c r="BG14" s="1132"/>
      <c r="BH14" s="1132"/>
      <c r="BI14" s="1132"/>
      <c r="BJ14" s="1132"/>
      <c r="BK14" s="1132"/>
      <c r="BL14" s="1132"/>
      <c r="BM14" s="1132"/>
      <c r="BN14" s="1132"/>
      <c r="BO14" s="1132"/>
      <c r="BP14" s="1132"/>
      <c r="BQ14" s="1132"/>
      <c r="BR14" s="1132"/>
      <c r="BS14" s="1132"/>
      <c r="BT14" s="1132"/>
      <c r="BU14" s="1132"/>
      <c r="BV14" s="1132"/>
      <c r="BW14" s="1132"/>
      <c r="BX14" s="1132"/>
      <c r="BY14" s="1132"/>
      <c r="BZ14" s="1132"/>
      <c r="CA14" s="1132"/>
      <c r="CB14" s="1132"/>
      <c r="CC14" s="1132"/>
      <c r="CD14" s="1132"/>
      <c r="CE14" s="1132"/>
      <c r="CF14" s="1132"/>
      <c r="CG14" s="1132"/>
      <c r="CH14" s="1132"/>
      <c r="CI14" s="1132"/>
      <c r="CJ14" s="1132"/>
      <c r="CK14" s="1132"/>
      <c r="CL14" s="1132"/>
      <c r="CM14" s="1132"/>
      <c r="CN14" s="1132"/>
      <c r="CO14" s="1132"/>
      <c r="CP14" s="1132"/>
      <c r="CQ14" s="1132"/>
      <c r="CR14" s="1132"/>
      <c r="CS14" s="1132"/>
      <c r="CT14" s="1132"/>
      <c r="CU14" s="1132"/>
      <c r="CV14" s="1132"/>
      <c r="CW14" s="1132"/>
      <c r="CX14" s="1132"/>
      <c r="CY14" s="1132"/>
      <c r="CZ14" s="1132"/>
      <c r="DA14" s="1132"/>
      <c r="DB14" s="1132"/>
      <c r="DC14" s="1132"/>
      <c r="DD14" s="1132"/>
      <c r="DE14" s="1132"/>
      <c r="DF14" s="1132"/>
      <c r="DG14" s="1132"/>
      <c r="DH14" s="1132"/>
      <c r="DI14" s="1132"/>
      <c r="DJ14" s="1132"/>
      <c r="DK14" s="1132"/>
      <c r="DL14" s="1132"/>
      <c r="DM14" s="1132"/>
      <c r="DN14" s="1132"/>
      <c r="DO14" s="1132"/>
      <c r="DP14" s="1132"/>
      <c r="DQ14" s="1132"/>
      <c r="DR14" s="1132"/>
      <c r="DS14" s="1132"/>
      <c r="DT14" s="1132"/>
      <c r="DU14" s="1132"/>
      <c r="DV14" s="1132"/>
      <c r="DW14" s="1132"/>
      <c r="DX14" s="1132"/>
      <c r="DY14" s="1132"/>
      <c r="DZ14" s="1132"/>
      <c r="EA14" s="1132"/>
      <c r="EB14" s="1132"/>
      <c r="EC14" s="1132"/>
      <c r="ED14" s="1132"/>
      <c r="EE14" s="1132"/>
      <c r="EF14" s="1132"/>
      <c r="EG14" s="1132"/>
      <c r="EH14" s="1132"/>
      <c r="EI14" s="1132"/>
      <c r="EJ14" s="1132"/>
      <c r="EK14" s="1132"/>
      <c r="EL14" s="1132"/>
      <c r="EM14" s="1132"/>
      <c r="EN14" s="1132"/>
      <c r="EO14" s="1132"/>
      <c r="EP14" s="1132"/>
      <c r="EQ14" s="1132"/>
      <c r="ER14" s="1132"/>
      <c r="ES14" s="1132"/>
      <c r="ET14" s="1132"/>
      <c r="EU14" s="1132"/>
      <c r="EV14" s="1132"/>
      <c r="EW14" s="1132"/>
      <c r="EX14" s="1132"/>
      <c r="EY14" s="1132"/>
      <c r="EZ14" s="1132"/>
      <c r="FA14" s="1132"/>
      <c r="FB14" s="1132"/>
      <c r="FC14" s="1132"/>
      <c r="FD14" s="1132"/>
      <c r="FE14" s="1132"/>
    </row>
    <row r="15" spans="1:161" s="16" customFormat="1" ht="16.5" customHeight="1">
      <c r="A15" s="747"/>
      <c r="B15" s="747"/>
      <c r="C15" s="747"/>
      <c r="D15" s="747"/>
      <c r="E15" s="747"/>
      <c r="F15" s="747"/>
      <c r="G15" s="747"/>
      <c r="H15" s="747"/>
      <c r="I15" s="22"/>
      <c r="J15" s="1014" t="s">
        <v>549</v>
      </c>
      <c r="K15" s="1014"/>
      <c r="L15" s="1014"/>
      <c r="M15" s="1014"/>
      <c r="N15" s="1014"/>
      <c r="O15" s="1014"/>
      <c r="P15" s="1014"/>
      <c r="Q15" s="1014"/>
      <c r="R15" s="1014"/>
      <c r="S15" s="1014"/>
      <c r="T15" s="1014"/>
      <c r="U15" s="1014"/>
      <c r="V15" s="1014"/>
      <c r="W15" s="1014"/>
      <c r="X15" s="1014"/>
      <c r="Y15" s="1014"/>
      <c r="Z15" s="1014"/>
      <c r="AA15" s="1014"/>
      <c r="AB15" s="1014"/>
      <c r="AC15" s="1014"/>
      <c r="AD15" s="1014"/>
      <c r="AE15" s="1014"/>
      <c r="AF15" s="1014"/>
      <c r="AG15" s="1014"/>
      <c r="AH15" s="1014"/>
      <c r="AI15" s="1014"/>
      <c r="AJ15" s="1014"/>
      <c r="AK15" s="1014"/>
      <c r="AL15" s="1014"/>
      <c r="AM15" s="1014"/>
      <c r="AN15" s="1014"/>
      <c r="AO15" s="1014"/>
      <c r="AP15" s="1014"/>
      <c r="AQ15" s="1014"/>
      <c r="AR15" s="1014"/>
      <c r="AS15" s="1014"/>
      <c r="AT15" s="1014"/>
      <c r="AU15" s="1014"/>
      <c r="AV15" s="1014"/>
      <c r="AW15" s="1014"/>
      <c r="AX15" s="1132"/>
      <c r="AY15" s="1132"/>
      <c r="AZ15" s="1132"/>
      <c r="BA15" s="1132"/>
      <c r="BB15" s="1132"/>
      <c r="BC15" s="1132"/>
      <c r="BD15" s="1132"/>
      <c r="BE15" s="1132"/>
      <c r="BF15" s="1132"/>
      <c r="BG15" s="1132"/>
      <c r="BH15" s="1132"/>
      <c r="BI15" s="1132"/>
      <c r="BJ15" s="1132"/>
      <c r="BK15" s="1132"/>
      <c r="BL15" s="1132"/>
      <c r="BM15" s="1132"/>
      <c r="BN15" s="1132"/>
      <c r="BO15" s="1132"/>
      <c r="BP15" s="1132"/>
      <c r="BQ15" s="1132"/>
      <c r="BR15" s="1132"/>
      <c r="BS15" s="1132"/>
      <c r="BT15" s="1132"/>
      <c r="BU15" s="1132"/>
      <c r="BV15" s="1132"/>
      <c r="BW15" s="1132"/>
      <c r="BX15" s="1132"/>
      <c r="BY15" s="1132"/>
      <c r="BZ15" s="1132"/>
      <c r="CA15" s="1132"/>
      <c r="CB15" s="1132"/>
      <c r="CC15" s="1132"/>
      <c r="CD15" s="1132"/>
      <c r="CE15" s="1132"/>
      <c r="CF15" s="1132"/>
      <c r="CG15" s="1132"/>
      <c r="CH15" s="1132"/>
      <c r="CI15" s="1132"/>
      <c r="CJ15" s="1132"/>
      <c r="CK15" s="1132"/>
      <c r="CL15" s="1132"/>
      <c r="CM15" s="1132"/>
      <c r="CN15" s="1132"/>
      <c r="CO15" s="1132"/>
      <c r="CP15" s="1132"/>
      <c r="CQ15" s="1132"/>
      <c r="CR15" s="1132"/>
      <c r="CS15" s="1132"/>
      <c r="CT15" s="1132"/>
      <c r="CU15" s="1132"/>
      <c r="CV15" s="1132"/>
      <c r="CW15" s="1132"/>
      <c r="CX15" s="1132"/>
      <c r="CY15" s="1132"/>
      <c r="CZ15" s="1132"/>
      <c r="DA15" s="1132"/>
      <c r="DB15" s="1132"/>
      <c r="DC15" s="1132"/>
      <c r="DD15" s="1132"/>
      <c r="DE15" s="1132"/>
      <c r="DF15" s="1132"/>
      <c r="DG15" s="1132"/>
      <c r="DH15" s="1132"/>
      <c r="DI15" s="1132"/>
      <c r="DJ15" s="1132"/>
      <c r="DK15" s="1132"/>
      <c r="DL15" s="1132"/>
      <c r="DM15" s="1132"/>
      <c r="DN15" s="1132"/>
      <c r="DO15" s="1132"/>
      <c r="DP15" s="1132"/>
      <c r="DQ15" s="1132"/>
      <c r="DR15" s="1132"/>
      <c r="DS15" s="1132"/>
      <c r="DT15" s="1132"/>
      <c r="DU15" s="1132"/>
      <c r="DV15" s="1132"/>
      <c r="DW15" s="1132"/>
      <c r="DX15" s="1132"/>
      <c r="DY15" s="1132"/>
      <c r="DZ15" s="1132"/>
      <c r="EA15" s="1132"/>
      <c r="EB15" s="1132"/>
      <c r="EC15" s="1132"/>
      <c r="ED15" s="1132"/>
      <c r="EE15" s="1132"/>
      <c r="EF15" s="1132"/>
      <c r="EG15" s="1132"/>
      <c r="EH15" s="1132"/>
      <c r="EI15" s="1132"/>
      <c r="EJ15" s="1132"/>
      <c r="EK15" s="1132"/>
      <c r="EL15" s="1132"/>
      <c r="EM15" s="1132"/>
      <c r="EN15" s="1132"/>
      <c r="EO15" s="1132"/>
      <c r="EP15" s="1132"/>
      <c r="EQ15" s="1132"/>
      <c r="ER15" s="1132"/>
      <c r="ES15" s="1132"/>
      <c r="ET15" s="1132"/>
      <c r="EU15" s="1132"/>
      <c r="EV15" s="1132"/>
      <c r="EW15" s="1132"/>
      <c r="EX15" s="1132"/>
      <c r="EY15" s="1132"/>
      <c r="EZ15" s="1132"/>
      <c r="FA15" s="1132"/>
      <c r="FB15" s="1132"/>
      <c r="FC15" s="1132"/>
      <c r="FD15" s="1132"/>
      <c r="FE15" s="1132"/>
    </row>
    <row r="16" spans="1:161" s="16" customFormat="1" ht="15">
      <c r="A16" s="747"/>
      <c r="B16" s="747"/>
      <c r="C16" s="747"/>
      <c r="D16" s="747"/>
      <c r="E16" s="747"/>
      <c r="F16" s="747"/>
      <c r="G16" s="747"/>
      <c r="H16" s="747"/>
      <c r="I16" s="22"/>
      <c r="J16" s="1014" t="s">
        <v>550</v>
      </c>
      <c r="K16" s="1014"/>
      <c r="L16" s="1014"/>
      <c r="M16" s="1014"/>
      <c r="N16" s="1014"/>
      <c r="O16" s="1014"/>
      <c r="P16" s="1014"/>
      <c r="Q16" s="1014"/>
      <c r="R16" s="1014"/>
      <c r="S16" s="1014"/>
      <c r="T16" s="1014"/>
      <c r="U16" s="1014"/>
      <c r="V16" s="1014"/>
      <c r="W16" s="1014"/>
      <c r="X16" s="1014"/>
      <c r="Y16" s="1014"/>
      <c r="Z16" s="1014"/>
      <c r="AA16" s="1014"/>
      <c r="AB16" s="1014"/>
      <c r="AC16" s="1014"/>
      <c r="AD16" s="1014"/>
      <c r="AE16" s="1014"/>
      <c r="AF16" s="1014"/>
      <c r="AG16" s="1014"/>
      <c r="AH16" s="1014"/>
      <c r="AI16" s="1014"/>
      <c r="AJ16" s="1014"/>
      <c r="AK16" s="1014"/>
      <c r="AL16" s="1014"/>
      <c r="AM16" s="1014"/>
      <c r="AN16" s="1014"/>
      <c r="AO16" s="1014"/>
      <c r="AP16" s="1014"/>
      <c r="AQ16" s="1014"/>
      <c r="AR16" s="1014"/>
      <c r="AS16" s="1014"/>
      <c r="AT16" s="1014"/>
      <c r="AU16" s="1014"/>
      <c r="AV16" s="1014"/>
      <c r="AW16" s="1014"/>
      <c r="AX16" s="1132"/>
      <c r="AY16" s="1132"/>
      <c r="AZ16" s="1132"/>
      <c r="BA16" s="1132"/>
      <c r="BB16" s="1132"/>
      <c r="BC16" s="1132"/>
      <c r="BD16" s="1132"/>
      <c r="BE16" s="1132"/>
      <c r="BF16" s="1132"/>
      <c r="BG16" s="1132"/>
      <c r="BH16" s="1132"/>
      <c r="BI16" s="1132"/>
      <c r="BJ16" s="1132"/>
      <c r="BK16" s="1132"/>
      <c r="BL16" s="1132"/>
      <c r="BM16" s="1132"/>
      <c r="BN16" s="1132"/>
      <c r="BO16" s="1132"/>
      <c r="BP16" s="1132"/>
      <c r="BQ16" s="1132"/>
      <c r="BR16" s="1132"/>
      <c r="BS16" s="1132"/>
      <c r="BT16" s="1132"/>
      <c r="BU16" s="1132"/>
      <c r="BV16" s="1132"/>
      <c r="BW16" s="1132"/>
      <c r="BX16" s="1132"/>
      <c r="BY16" s="1132"/>
      <c r="BZ16" s="1132"/>
      <c r="CA16" s="1132"/>
      <c r="CB16" s="1132"/>
      <c r="CC16" s="1132"/>
      <c r="CD16" s="1132"/>
      <c r="CE16" s="1132"/>
      <c r="CF16" s="1132"/>
      <c r="CG16" s="1132"/>
      <c r="CH16" s="1132"/>
      <c r="CI16" s="1132"/>
      <c r="CJ16" s="1132"/>
      <c r="CK16" s="1132"/>
      <c r="CL16" s="1132"/>
      <c r="CM16" s="1132"/>
      <c r="CN16" s="1132"/>
      <c r="CO16" s="1132"/>
      <c r="CP16" s="1132"/>
      <c r="CQ16" s="1132"/>
      <c r="CR16" s="1132"/>
      <c r="CS16" s="1132"/>
      <c r="CT16" s="1132"/>
      <c r="CU16" s="1132"/>
      <c r="CV16" s="1132"/>
      <c r="CW16" s="1132"/>
      <c r="CX16" s="1132"/>
      <c r="CY16" s="1132"/>
      <c r="CZ16" s="1132"/>
      <c r="DA16" s="1132"/>
      <c r="DB16" s="1132"/>
      <c r="DC16" s="1132"/>
      <c r="DD16" s="1132"/>
      <c r="DE16" s="1132"/>
      <c r="DF16" s="1132"/>
      <c r="DG16" s="1132"/>
      <c r="DH16" s="1132"/>
      <c r="DI16" s="1132"/>
      <c r="DJ16" s="1132"/>
      <c r="DK16" s="1132"/>
      <c r="DL16" s="1132"/>
      <c r="DM16" s="1132"/>
      <c r="DN16" s="1132"/>
      <c r="DO16" s="1132"/>
      <c r="DP16" s="1132"/>
      <c r="DQ16" s="1132"/>
      <c r="DR16" s="1132"/>
      <c r="DS16" s="1132"/>
      <c r="DT16" s="1132"/>
      <c r="DU16" s="1132"/>
      <c r="DV16" s="1132"/>
      <c r="DW16" s="1132"/>
      <c r="DX16" s="1132"/>
      <c r="DY16" s="1132"/>
      <c r="DZ16" s="1132"/>
      <c r="EA16" s="1132"/>
      <c r="EB16" s="1132"/>
      <c r="EC16" s="1132"/>
      <c r="ED16" s="1132"/>
      <c r="EE16" s="1132"/>
      <c r="EF16" s="1132"/>
      <c r="EG16" s="1132"/>
      <c r="EH16" s="1132"/>
      <c r="EI16" s="1132"/>
      <c r="EJ16" s="1132"/>
      <c r="EK16" s="1132"/>
      <c r="EL16" s="1132"/>
      <c r="EM16" s="1132"/>
      <c r="EN16" s="1132"/>
      <c r="EO16" s="1132"/>
      <c r="EP16" s="1132"/>
      <c r="EQ16" s="1132"/>
      <c r="ER16" s="1132"/>
      <c r="ES16" s="1132"/>
      <c r="ET16" s="1132"/>
      <c r="EU16" s="1132"/>
      <c r="EV16" s="1132"/>
      <c r="EW16" s="1132"/>
      <c r="EX16" s="1132"/>
      <c r="EY16" s="1132"/>
      <c r="EZ16" s="1132"/>
      <c r="FA16" s="1132"/>
      <c r="FB16" s="1132"/>
      <c r="FC16" s="1132"/>
      <c r="FD16" s="1132"/>
      <c r="FE16" s="1132"/>
    </row>
    <row r="17" spans="1:161" s="16" customFormat="1" ht="60.75" customHeight="1">
      <c r="A17" s="747" t="s">
        <v>19</v>
      </c>
      <c r="B17" s="747"/>
      <c r="C17" s="747"/>
      <c r="D17" s="747"/>
      <c r="E17" s="747"/>
      <c r="F17" s="747"/>
      <c r="G17" s="747"/>
      <c r="H17" s="747"/>
      <c r="I17" s="22"/>
      <c r="J17" s="1014" t="s">
        <v>572</v>
      </c>
      <c r="K17" s="1014"/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1014"/>
      <c r="AL17" s="1014"/>
      <c r="AM17" s="1014"/>
      <c r="AN17" s="1014"/>
      <c r="AO17" s="1014"/>
      <c r="AP17" s="1014"/>
      <c r="AQ17" s="1014"/>
      <c r="AR17" s="1014"/>
      <c r="AS17" s="1014"/>
      <c r="AT17" s="1014"/>
      <c r="AU17" s="1014"/>
      <c r="AV17" s="1014"/>
      <c r="AW17" s="1014"/>
      <c r="AX17" s="1132"/>
      <c r="AY17" s="1132"/>
      <c r="AZ17" s="1132"/>
      <c r="BA17" s="1132"/>
      <c r="BB17" s="1132"/>
      <c r="BC17" s="1132"/>
      <c r="BD17" s="1132"/>
      <c r="BE17" s="1132"/>
      <c r="BF17" s="1132"/>
      <c r="BG17" s="1132"/>
      <c r="BH17" s="1132"/>
      <c r="BI17" s="1132"/>
      <c r="BJ17" s="1132"/>
      <c r="BK17" s="1132"/>
      <c r="BL17" s="1132"/>
      <c r="BM17" s="1132"/>
      <c r="BN17" s="1132"/>
      <c r="BO17" s="1132"/>
      <c r="BP17" s="1132"/>
      <c r="BQ17" s="1132"/>
      <c r="BR17" s="1132"/>
      <c r="BS17" s="1132"/>
      <c r="BT17" s="1132"/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</row>
    <row r="18" spans="1:161" s="16" customFormat="1" ht="44.25" customHeight="1">
      <c r="A18" s="747" t="s">
        <v>20</v>
      </c>
      <c r="B18" s="747"/>
      <c r="C18" s="747"/>
      <c r="D18" s="747"/>
      <c r="E18" s="747"/>
      <c r="F18" s="747"/>
      <c r="G18" s="747"/>
      <c r="H18" s="747"/>
      <c r="I18" s="22"/>
      <c r="J18" s="1014" t="s">
        <v>573</v>
      </c>
      <c r="K18" s="1014"/>
      <c r="L18" s="1014"/>
      <c r="M18" s="1014"/>
      <c r="N18" s="1014"/>
      <c r="O18" s="1014"/>
      <c r="P18" s="1014"/>
      <c r="Q18" s="1014"/>
      <c r="R18" s="1014"/>
      <c r="S18" s="1014"/>
      <c r="T18" s="1014"/>
      <c r="U18" s="1014"/>
      <c r="V18" s="1014"/>
      <c r="W18" s="1014"/>
      <c r="X18" s="1014"/>
      <c r="Y18" s="1014"/>
      <c r="Z18" s="1014"/>
      <c r="AA18" s="1014"/>
      <c r="AB18" s="1014"/>
      <c r="AC18" s="1014"/>
      <c r="AD18" s="1014"/>
      <c r="AE18" s="1014"/>
      <c r="AF18" s="1014"/>
      <c r="AG18" s="1014"/>
      <c r="AH18" s="1014"/>
      <c r="AI18" s="1014"/>
      <c r="AJ18" s="1014"/>
      <c r="AK18" s="1014"/>
      <c r="AL18" s="1014"/>
      <c r="AM18" s="1014"/>
      <c r="AN18" s="1014"/>
      <c r="AO18" s="1014"/>
      <c r="AP18" s="1014"/>
      <c r="AQ18" s="1014"/>
      <c r="AR18" s="1014"/>
      <c r="AS18" s="1014"/>
      <c r="AT18" s="1014"/>
      <c r="AU18" s="1014"/>
      <c r="AV18" s="1014"/>
      <c r="AW18" s="1015"/>
      <c r="AX18" s="1132"/>
      <c r="AY18" s="1132"/>
      <c r="AZ18" s="1132"/>
      <c r="BA18" s="1132"/>
      <c r="BB18" s="1132"/>
      <c r="BC18" s="1132"/>
      <c r="BD18" s="1132"/>
      <c r="BE18" s="1132"/>
      <c r="BF18" s="1132"/>
      <c r="BG18" s="1132"/>
      <c r="BH18" s="1132"/>
      <c r="BI18" s="1132"/>
      <c r="BJ18" s="1132"/>
      <c r="BK18" s="1132"/>
      <c r="BL18" s="1132"/>
      <c r="BM18" s="1132"/>
      <c r="BN18" s="1132"/>
      <c r="BO18" s="1132"/>
      <c r="BP18" s="1132"/>
      <c r="BQ18" s="1132"/>
      <c r="BR18" s="1132"/>
      <c r="BS18" s="1132"/>
      <c r="BT18" s="1132"/>
      <c r="BU18" s="1132"/>
      <c r="BV18" s="1132"/>
      <c r="BW18" s="1132"/>
      <c r="BX18" s="1132"/>
      <c r="BY18" s="1132"/>
      <c r="BZ18" s="1132"/>
      <c r="CA18" s="1132"/>
      <c r="CB18" s="1132"/>
      <c r="CC18" s="1132"/>
      <c r="CD18" s="1132"/>
      <c r="CE18" s="1132"/>
      <c r="CF18" s="1132"/>
      <c r="CG18" s="1132"/>
      <c r="CH18" s="1132"/>
      <c r="CI18" s="1132"/>
      <c r="CJ18" s="1132"/>
      <c r="CK18" s="1132"/>
      <c r="CL18" s="1132"/>
      <c r="CM18" s="1132"/>
      <c r="CN18" s="1132"/>
      <c r="CO18" s="1132"/>
      <c r="CP18" s="1132"/>
      <c r="CQ18" s="1132"/>
      <c r="CR18" s="1132"/>
      <c r="CS18" s="1132"/>
      <c r="CT18" s="1132"/>
      <c r="CU18" s="1132"/>
      <c r="CV18" s="1132"/>
      <c r="CW18" s="1132"/>
      <c r="CX18" s="1132"/>
      <c r="CY18" s="1132"/>
      <c r="CZ18" s="1132"/>
      <c r="DA18" s="1132"/>
      <c r="DB18" s="1132"/>
      <c r="DC18" s="1132"/>
      <c r="DD18" s="1132"/>
      <c r="DE18" s="1132"/>
      <c r="DF18" s="1132"/>
      <c r="DG18" s="1132"/>
      <c r="DH18" s="1132"/>
      <c r="DI18" s="1132"/>
      <c r="DJ18" s="1132"/>
      <c r="DK18" s="1132"/>
      <c r="DL18" s="1132"/>
      <c r="DM18" s="1132"/>
      <c r="DN18" s="1132"/>
      <c r="DO18" s="1132"/>
      <c r="DP18" s="1132"/>
      <c r="DQ18" s="1132"/>
      <c r="DR18" s="1132"/>
      <c r="DS18" s="1132"/>
      <c r="DT18" s="1132"/>
      <c r="DU18" s="1132"/>
      <c r="DV18" s="1132"/>
      <c r="DW18" s="1132"/>
      <c r="DX18" s="1132"/>
      <c r="DY18" s="1132"/>
      <c r="DZ18" s="1132"/>
      <c r="EA18" s="1132"/>
      <c r="EB18" s="1132"/>
      <c r="EC18" s="1132"/>
      <c r="ED18" s="1132"/>
      <c r="EE18" s="1132"/>
      <c r="EF18" s="1132"/>
      <c r="EG18" s="1132"/>
      <c r="EH18" s="1132"/>
      <c r="EI18" s="1132"/>
      <c r="EJ18" s="1132"/>
      <c r="EK18" s="1132"/>
      <c r="EL18" s="1132"/>
      <c r="EM18" s="1132"/>
      <c r="EN18" s="1132"/>
      <c r="EO18" s="1132"/>
      <c r="EP18" s="1132"/>
      <c r="EQ18" s="1132"/>
      <c r="ER18" s="1132"/>
      <c r="ES18" s="1132"/>
      <c r="ET18" s="1132"/>
      <c r="EU18" s="1132"/>
      <c r="EV18" s="1132"/>
      <c r="EW18" s="1132"/>
      <c r="EX18" s="1132"/>
      <c r="EY18" s="1132"/>
      <c r="EZ18" s="1132"/>
      <c r="FA18" s="1132"/>
      <c r="FB18" s="1132"/>
      <c r="FC18" s="1132"/>
      <c r="FD18" s="1132"/>
      <c r="FE18" s="1132"/>
    </row>
    <row r="19" spans="1:161" s="16" customFormat="1" ht="15">
      <c r="A19" s="747" t="s">
        <v>21</v>
      </c>
      <c r="B19" s="747"/>
      <c r="C19" s="747"/>
      <c r="D19" s="747"/>
      <c r="E19" s="747"/>
      <c r="F19" s="747"/>
      <c r="G19" s="747"/>
      <c r="H19" s="747"/>
      <c r="I19" s="22"/>
      <c r="J19" s="1014" t="s">
        <v>545</v>
      </c>
      <c r="K19" s="1014"/>
      <c r="L19" s="1014"/>
      <c r="M19" s="1014"/>
      <c r="N19" s="1014"/>
      <c r="O19" s="1014"/>
      <c r="P19" s="1014"/>
      <c r="Q19" s="1014"/>
      <c r="R19" s="1014"/>
      <c r="S19" s="1014"/>
      <c r="T19" s="1014"/>
      <c r="U19" s="1014"/>
      <c r="V19" s="1014"/>
      <c r="W19" s="1014"/>
      <c r="X19" s="1014"/>
      <c r="Y19" s="1014"/>
      <c r="Z19" s="1014"/>
      <c r="AA19" s="1014"/>
      <c r="AB19" s="1014"/>
      <c r="AC19" s="1014"/>
      <c r="AD19" s="1014"/>
      <c r="AE19" s="1014"/>
      <c r="AF19" s="1014"/>
      <c r="AG19" s="1014"/>
      <c r="AH19" s="1014"/>
      <c r="AI19" s="1014"/>
      <c r="AJ19" s="1014"/>
      <c r="AK19" s="1014"/>
      <c r="AL19" s="1014"/>
      <c r="AM19" s="1014"/>
      <c r="AN19" s="1014"/>
      <c r="AO19" s="1014"/>
      <c r="AP19" s="1014"/>
      <c r="AQ19" s="1014"/>
      <c r="AR19" s="1014"/>
      <c r="AS19" s="1014"/>
      <c r="AT19" s="1014"/>
      <c r="AU19" s="1014"/>
      <c r="AV19" s="1014"/>
      <c r="AW19" s="1014"/>
      <c r="AX19" s="1132"/>
      <c r="AY19" s="1132"/>
      <c r="AZ19" s="1132"/>
      <c r="BA19" s="1132"/>
      <c r="BB19" s="1132"/>
      <c r="BC19" s="1132"/>
      <c r="BD19" s="1132"/>
      <c r="BE19" s="1132"/>
      <c r="BF19" s="1132"/>
      <c r="BG19" s="1132"/>
      <c r="BH19" s="1132"/>
      <c r="BI19" s="1132"/>
      <c r="BJ19" s="1132"/>
      <c r="BK19" s="1132"/>
      <c r="BL19" s="1132"/>
      <c r="BM19" s="1132"/>
      <c r="BN19" s="1132"/>
      <c r="BO19" s="1132"/>
      <c r="BP19" s="1132"/>
      <c r="BQ19" s="1132"/>
      <c r="BR19" s="1132"/>
      <c r="BS19" s="1132"/>
      <c r="BT19" s="1132"/>
      <c r="BU19" s="1132"/>
      <c r="BV19" s="1132"/>
      <c r="BW19" s="1132"/>
      <c r="BX19" s="1132"/>
      <c r="BY19" s="1132"/>
      <c r="BZ19" s="1132"/>
      <c r="CA19" s="1132"/>
      <c r="CB19" s="1132"/>
      <c r="CC19" s="1132"/>
      <c r="CD19" s="1132"/>
      <c r="CE19" s="1132"/>
      <c r="CF19" s="1132"/>
      <c r="CG19" s="1132"/>
      <c r="CH19" s="1132"/>
      <c r="CI19" s="1132"/>
      <c r="CJ19" s="1132"/>
      <c r="CK19" s="1132"/>
      <c r="CL19" s="1132"/>
      <c r="CM19" s="1132"/>
      <c r="CN19" s="1132"/>
      <c r="CO19" s="1132"/>
      <c r="CP19" s="1132"/>
      <c r="CQ19" s="1132"/>
      <c r="CR19" s="1132"/>
      <c r="CS19" s="1132"/>
      <c r="CT19" s="1132"/>
      <c r="CU19" s="1132"/>
      <c r="CV19" s="1132"/>
      <c r="CW19" s="1132"/>
      <c r="CX19" s="1132"/>
      <c r="CY19" s="1132"/>
      <c r="CZ19" s="1132"/>
      <c r="DA19" s="1132"/>
      <c r="DB19" s="1132"/>
      <c r="DC19" s="1132"/>
      <c r="DD19" s="1132"/>
      <c r="DE19" s="1132"/>
      <c r="DF19" s="1132"/>
      <c r="DG19" s="1132"/>
      <c r="DH19" s="1132"/>
      <c r="DI19" s="1132"/>
      <c r="DJ19" s="1132"/>
      <c r="DK19" s="1132"/>
      <c r="DL19" s="1132"/>
      <c r="DM19" s="1132"/>
      <c r="DN19" s="1132"/>
      <c r="DO19" s="1132"/>
      <c r="DP19" s="1132"/>
      <c r="DQ19" s="1132"/>
      <c r="DR19" s="1132"/>
      <c r="DS19" s="1132"/>
      <c r="DT19" s="1132"/>
      <c r="DU19" s="1132"/>
      <c r="DV19" s="1132"/>
      <c r="DW19" s="1132"/>
      <c r="DX19" s="1132"/>
      <c r="DY19" s="1132"/>
      <c r="DZ19" s="1132"/>
      <c r="EA19" s="1132"/>
      <c r="EB19" s="1132"/>
      <c r="EC19" s="1132"/>
      <c r="ED19" s="1132"/>
      <c r="EE19" s="1132"/>
      <c r="EF19" s="1132"/>
      <c r="EG19" s="1132"/>
      <c r="EH19" s="1132"/>
      <c r="EI19" s="1132"/>
      <c r="EJ19" s="1132"/>
      <c r="EK19" s="1132"/>
      <c r="EL19" s="1132"/>
      <c r="EM19" s="1132"/>
      <c r="EN19" s="1132"/>
      <c r="EO19" s="1132"/>
      <c r="EP19" s="1132"/>
      <c r="EQ19" s="1132"/>
      <c r="ER19" s="1132"/>
      <c r="ES19" s="1132"/>
      <c r="ET19" s="1132"/>
      <c r="EU19" s="1132"/>
      <c r="EV19" s="1132"/>
      <c r="EW19" s="1132"/>
      <c r="EX19" s="1132"/>
      <c r="EY19" s="1132"/>
      <c r="EZ19" s="1132"/>
      <c r="FA19" s="1132"/>
      <c r="FB19" s="1132"/>
      <c r="FC19" s="1132"/>
      <c r="FD19" s="1132"/>
      <c r="FE19" s="1132"/>
    </row>
    <row r="20" spans="1:161" s="16" customFormat="1" ht="15">
      <c r="A20" s="747" t="s">
        <v>311</v>
      </c>
      <c r="B20" s="747"/>
      <c r="C20" s="747"/>
      <c r="D20" s="747"/>
      <c r="E20" s="747"/>
      <c r="F20" s="747"/>
      <c r="G20" s="747"/>
      <c r="H20" s="747"/>
      <c r="I20" s="22"/>
      <c r="J20" s="1014" t="s">
        <v>574</v>
      </c>
      <c r="K20" s="1014"/>
      <c r="L20" s="1014"/>
      <c r="M20" s="1014"/>
      <c r="N20" s="1014"/>
      <c r="O20" s="1014"/>
      <c r="P20" s="1014"/>
      <c r="Q20" s="1014"/>
      <c r="R20" s="1014"/>
      <c r="S20" s="1014"/>
      <c r="T20" s="1014"/>
      <c r="U20" s="1014"/>
      <c r="V20" s="1014"/>
      <c r="W20" s="1014"/>
      <c r="X20" s="1014"/>
      <c r="Y20" s="1014"/>
      <c r="Z20" s="1014"/>
      <c r="AA20" s="1014"/>
      <c r="AB20" s="1014"/>
      <c r="AC20" s="1014"/>
      <c r="AD20" s="1014"/>
      <c r="AE20" s="1014"/>
      <c r="AF20" s="1014"/>
      <c r="AG20" s="1014"/>
      <c r="AH20" s="1014"/>
      <c r="AI20" s="1014"/>
      <c r="AJ20" s="1014"/>
      <c r="AK20" s="1014"/>
      <c r="AL20" s="1014"/>
      <c r="AM20" s="1014"/>
      <c r="AN20" s="1014"/>
      <c r="AO20" s="1014"/>
      <c r="AP20" s="1014"/>
      <c r="AQ20" s="1014"/>
      <c r="AR20" s="1014"/>
      <c r="AS20" s="1014"/>
      <c r="AT20" s="1014"/>
      <c r="AU20" s="1014"/>
      <c r="AV20" s="1014"/>
      <c r="AW20" s="1014"/>
      <c r="AX20" s="1132"/>
      <c r="AY20" s="1132"/>
      <c r="AZ20" s="1132"/>
      <c r="BA20" s="1132"/>
      <c r="BB20" s="1132"/>
      <c r="BC20" s="1132"/>
      <c r="BD20" s="1132"/>
      <c r="BE20" s="1132"/>
      <c r="BF20" s="1132"/>
      <c r="BG20" s="1132"/>
      <c r="BH20" s="1132"/>
      <c r="BI20" s="1132"/>
      <c r="BJ20" s="1132"/>
      <c r="BK20" s="1132"/>
      <c r="BL20" s="1132"/>
      <c r="BM20" s="1132"/>
      <c r="BN20" s="1132"/>
      <c r="BO20" s="1132"/>
      <c r="BP20" s="1132"/>
      <c r="BQ20" s="1132"/>
      <c r="BR20" s="1132"/>
      <c r="BS20" s="1132"/>
      <c r="BT20" s="1132"/>
      <c r="BU20" s="1132"/>
      <c r="BV20" s="1132"/>
      <c r="BW20" s="1132"/>
      <c r="BX20" s="1132"/>
      <c r="BY20" s="1132"/>
      <c r="BZ20" s="1132"/>
      <c r="CA20" s="1132"/>
      <c r="CB20" s="1132"/>
      <c r="CC20" s="1132"/>
      <c r="CD20" s="1132"/>
      <c r="CE20" s="1132"/>
      <c r="CF20" s="1132"/>
      <c r="CG20" s="1132"/>
      <c r="CH20" s="1132"/>
      <c r="CI20" s="1132"/>
      <c r="CJ20" s="1132"/>
      <c r="CK20" s="1132"/>
      <c r="CL20" s="1132"/>
      <c r="CM20" s="1132"/>
      <c r="CN20" s="1132"/>
      <c r="CO20" s="1132"/>
      <c r="CP20" s="1132"/>
      <c r="CQ20" s="1132"/>
      <c r="CR20" s="1132"/>
      <c r="CS20" s="1132"/>
      <c r="CT20" s="1132"/>
      <c r="CU20" s="1132"/>
      <c r="CV20" s="1132"/>
      <c r="CW20" s="1132"/>
      <c r="CX20" s="1132"/>
      <c r="CY20" s="1132"/>
      <c r="CZ20" s="1132"/>
      <c r="DA20" s="1132"/>
      <c r="DB20" s="1132"/>
      <c r="DC20" s="1132"/>
      <c r="DD20" s="1132"/>
      <c r="DE20" s="1132"/>
      <c r="DF20" s="1132"/>
      <c r="DG20" s="1132"/>
      <c r="DH20" s="1132"/>
      <c r="DI20" s="1132"/>
      <c r="DJ20" s="1132"/>
      <c r="DK20" s="1132"/>
      <c r="DL20" s="1132"/>
      <c r="DM20" s="1132"/>
      <c r="DN20" s="1132"/>
      <c r="DO20" s="1132"/>
      <c r="DP20" s="1132"/>
      <c r="DQ20" s="1132"/>
      <c r="DR20" s="1132"/>
      <c r="DS20" s="1132"/>
      <c r="DT20" s="1132"/>
      <c r="DU20" s="1132"/>
      <c r="DV20" s="1132"/>
      <c r="DW20" s="1132"/>
      <c r="DX20" s="1132"/>
      <c r="DY20" s="1132"/>
      <c r="DZ20" s="1132"/>
      <c r="EA20" s="1132"/>
      <c r="EB20" s="1132"/>
      <c r="EC20" s="1132"/>
      <c r="ED20" s="1132"/>
      <c r="EE20" s="1132"/>
      <c r="EF20" s="1132"/>
      <c r="EG20" s="1132"/>
      <c r="EH20" s="1132"/>
      <c r="EI20" s="1132"/>
      <c r="EJ20" s="1132"/>
      <c r="EK20" s="1132"/>
      <c r="EL20" s="1132"/>
      <c r="EM20" s="1132"/>
      <c r="EN20" s="1132"/>
      <c r="EO20" s="1132"/>
      <c r="EP20" s="1132"/>
      <c r="EQ20" s="1132"/>
      <c r="ER20" s="1132"/>
      <c r="ES20" s="1132"/>
      <c r="ET20" s="1132"/>
      <c r="EU20" s="1132"/>
      <c r="EV20" s="1132"/>
      <c r="EW20" s="1132"/>
      <c r="EX20" s="1132"/>
      <c r="EY20" s="1132"/>
      <c r="EZ20" s="1132"/>
      <c r="FA20" s="1132"/>
      <c r="FB20" s="1132"/>
      <c r="FC20" s="1132"/>
      <c r="FD20" s="1132"/>
      <c r="FE20" s="1132"/>
    </row>
    <row r="21" spans="1:161" s="16" customFormat="1" ht="44.25" customHeight="1">
      <c r="A21" s="747" t="s">
        <v>148</v>
      </c>
      <c r="B21" s="747"/>
      <c r="C21" s="747"/>
      <c r="D21" s="747"/>
      <c r="E21" s="747"/>
      <c r="F21" s="747"/>
      <c r="G21" s="747"/>
      <c r="H21" s="747"/>
      <c r="I21" s="22"/>
      <c r="J21" s="1014" t="s">
        <v>575</v>
      </c>
      <c r="K21" s="1014"/>
      <c r="L21" s="1014"/>
      <c r="M21" s="1014"/>
      <c r="N21" s="1014"/>
      <c r="O21" s="1014"/>
      <c r="P21" s="1014"/>
      <c r="Q21" s="1014"/>
      <c r="R21" s="1014"/>
      <c r="S21" s="1014"/>
      <c r="T21" s="1014"/>
      <c r="U21" s="1014"/>
      <c r="V21" s="1014"/>
      <c r="W21" s="1014"/>
      <c r="X21" s="1014"/>
      <c r="Y21" s="1014"/>
      <c r="Z21" s="1014"/>
      <c r="AA21" s="1014"/>
      <c r="AB21" s="1014"/>
      <c r="AC21" s="1014"/>
      <c r="AD21" s="1014"/>
      <c r="AE21" s="1014"/>
      <c r="AF21" s="1014"/>
      <c r="AG21" s="1014"/>
      <c r="AH21" s="1014"/>
      <c r="AI21" s="1014"/>
      <c r="AJ21" s="1014"/>
      <c r="AK21" s="1014"/>
      <c r="AL21" s="1014"/>
      <c r="AM21" s="1014"/>
      <c r="AN21" s="1014"/>
      <c r="AO21" s="1014"/>
      <c r="AP21" s="1014"/>
      <c r="AQ21" s="1014"/>
      <c r="AR21" s="1014"/>
      <c r="AS21" s="1014"/>
      <c r="AT21" s="1014"/>
      <c r="AU21" s="1014"/>
      <c r="AV21" s="1014"/>
      <c r="AW21" s="1015"/>
      <c r="AX21" s="1132"/>
      <c r="AY21" s="1132"/>
      <c r="AZ21" s="1132"/>
      <c r="BA21" s="1132"/>
      <c r="BB21" s="1132"/>
      <c r="BC21" s="1132"/>
      <c r="BD21" s="1132"/>
      <c r="BE21" s="1132"/>
      <c r="BF21" s="1132"/>
      <c r="BG21" s="1132"/>
      <c r="BH21" s="1132"/>
      <c r="BI21" s="1132"/>
      <c r="BJ21" s="1132"/>
      <c r="BK21" s="1132"/>
      <c r="BL21" s="1132"/>
      <c r="BM21" s="1132"/>
      <c r="BN21" s="1132"/>
      <c r="BO21" s="1132"/>
      <c r="BP21" s="1132"/>
      <c r="BQ21" s="1132"/>
      <c r="BR21" s="1132"/>
      <c r="BS21" s="1132"/>
      <c r="BT21" s="1132"/>
      <c r="BU21" s="1132"/>
      <c r="BV21" s="1132"/>
      <c r="BW21" s="1132"/>
      <c r="BX21" s="1132"/>
      <c r="BY21" s="1132"/>
      <c r="BZ21" s="1132"/>
      <c r="CA21" s="1132"/>
      <c r="CB21" s="1132"/>
      <c r="CC21" s="1132"/>
      <c r="CD21" s="1132"/>
      <c r="CE21" s="1132"/>
      <c r="CF21" s="1132"/>
      <c r="CG21" s="1132"/>
      <c r="CH21" s="1132"/>
      <c r="CI21" s="1132"/>
      <c r="CJ21" s="1132"/>
      <c r="CK21" s="1132"/>
      <c r="CL21" s="1132"/>
      <c r="CM21" s="1132"/>
      <c r="CN21" s="1132"/>
      <c r="CO21" s="1132"/>
      <c r="CP21" s="1132"/>
      <c r="CQ21" s="1132"/>
      <c r="CR21" s="1132"/>
      <c r="CS21" s="1132"/>
      <c r="CT21" s="1132"/>
      <c r="CU21" s="1132"/>
      <c r="CV21" s="1132"/>
      <c r="CW21" s="1132"/>
      <c r="CX21" s="1132"/>
      <c r="CY21" s="1132"/>
      <c r="CZ21" s="1132"/>
      <c r="DA21" s="1132"/>
      <c r="DB21" s="1132"/>
      <c r="DC21" s="1132"/>
      <c r="DD21" s="1132"/>
      <c r="DE21" s="1132"/>
      <c r="DF21" s="1132"/>
      <c r="DG21" s="1132"/>
      <c r="DH21" s="1132"/>
      <c r="DI21" s="1132"/>
      <c r="DJ21" s="1132"/>
      <c r="DK21" s="1132"/>
      <c r="DL21" s="1132"/>
      <c r="DM21" s="1132"/>
      <c r="DN21" s="1132"/>
      <c r="DO21" s="1132"/>
      <c r="DP21" s="1132"/>
      <c r="DQ21" s="1132"/>
      <c r="DR21" s="1132"/>
      <c r="DS21" s="1132"/>
      <c r="DT21" s="1132"/>
      <c r="DU21" s="1132"/>
      <c r="DV21" s="1132"/>
      <c r="DW21" s="1132"/>
      <c r="DX21" s="1132"/>
      <c r="DY21" s="1132"/>
      <c r="DZ21" s="1132"/>
      <c r="EA21" s="1132"/>
      <c r="EB21" s="1132"/>
      <c r="EC21" s="1132"/>
      <c r="ED21" s="1132"/>
      <c r="EE21" s="1132"/>
      <c r="EF21" s="1132"/>
      <c r="EG21" s="1132"/>
      <c r="EH21" s="1132"/>
      <c r="EI21" s="1132"/>
      <c r="EJ21" s="1132"/>
      <c r="EK21" s="1132"/>
      <c r="EL21" s="1132"/>
      <c r="EM21" s="1132"/>
      <c r="EN21" s="1132"/>
      <c r="EO21" s="1132"/>
      <c r="EP21" s="1132"/>
      <c r="EQ21" s="1132"/>
      <c r="ER21" s="1132"/>
      <c r="ES21" s="1132"/>
      <c r="ET21" s="1132"/>
      <c r="EU21" s="1132"/>
      <c r="EV21" s="1132"/>
      <c r="EW21" s="1132"/>
      <c r="EX21" s="1132"/>
      <c r="EY21" s="1132"/>
      <c r="EZ21" s="1132"/>
      <c r="FA21" s="1132"/>
      <c r="FB21" s="1132"/>
      <c r="FC21" s="1132"/>
      <c r="FD21" s="1132"/>
      <c r="FE21" s="1132"/>
    </row>
    <row r="22" spans="1:161" s="16" customFormat="1" ht="60" customHeight="1">
      <c r="A22" s="747" t="s">
        <v>150</v>
      </c>
      <c r="B22" s="747"/>
      <c r="C22" s="747"/>
      <c r="D22" s="747"/>
      <c r="E22" s="747"/>
      <c r="F22" s="747"/>
      <c r="G22" s="747"/>
      <c r="H22" s="747"/>
      <c r="I22" s="22"/>
      <c r="J22" s="1014" t="s">
        <v>576</v>
      </c>
      <c r="K22" s="1014"/>
      <c r="L22" s="1014"/>
      <c r="M22" s="1014"/>
      <c r="N22" s="1014"/>
      <c r="O22" s="1014"/>
      <c r="P22" s="1014"/>
      <c r="Q22" s="1014"/>
      <c r="R22" s="1014"/>
      <c r="S22" s="1014"/>
      <c r="T22" s="1014"/>
      <c r="U22" s="1014"/>
      <c r="V22" s="1014"/>
      <c r="W22" s="1014"/>
      <c r="X22" s="1014"/>
      <c r="Y22" s="1014"/>
      <c r="Z22" s="1014"/>
      <c r="AA22" s="1014"/>
      <c r="AB22" s="1014"/>
      <c r="AC22" s="1014"/>
      <c r="AD22" s="1014"/>
      <c r="AE22" s="1014"/>
      <c r="AF22" s="1014"/>
      <c r="AG22" s="1014"/>
      <c r="AH22" s="1014"/>
      <c r="AI22" s="1014"/>
      <c r="AJ22" s="1014"/>
      <c r="AK22" s="1014"/>
      <c r="AL22" s="1014"/>
      <c r="AM22" s="1014"/>
      <c r="AN22" s="1014"/>
      <c r="AO22" s="1014"/>
      <c r="AP22" s="1014"/>
      <c r="AQ22" s="1014"/>
      <c r="AR22" s="1014"/>
      <c r="AS22" s="1014"/>
      <c r="AT22" s="1014"/>
      <c r="AU22" s="1014"/>
      <c r="AV22" s="1014"/>
      <c r="AW22" s="1015"/>
      <c r="AX22" s="1132"/>
      <c r="AY22" s="1132"/>
      <c r="AZ22" s="1132"/>
      <c r="BA22" s="1132"/>
      <c r="BB22" s="1132"/>
      <c r="BC22" s="1132"/>
      <c r="BD22" s="1132"/>
      <c r="BE22" s="1132"/>
      <c r="BF22" s="1132"/>
      <c r="BG22" s="1132"/>
      <c r="BH22" s="1132"/>
      <c r="BI22" s="1132"/>
      <c r="BJ22" s="1132"/>
      <c r="BK22" s="1132"/>
      <c r="BL22" s="1132"/>
      <c r="BM22" s="1132"/>
      <c r="BN22" s="1132"/>
      <c r="BO22" s="1132"/>
      <c r="BP22" s="1132"/>
      <c r="BQ22" s="1132"/>
      <c r="BR22" s="1132"/>
      <c r="BS22" s="1132"/>
      <c r="BT22" s="1132"/>
      <c r="BU22" s="1132"/>
      <c r="BV22" s="1132"/>
      <c r="BW22" s="1132"/>
      <c r="BX22" s="1132"/>
      <c r="BY22" s="1132"/>
      <c r="BZ22" s="1132"/>
      <c r="CA22" s="1132"/>
      <c r="CB22" s="1132"/>
      <c r="CC22" s="1132"/>
      <c r="CD22" s="1132"/>
      <c r="CE22" s="1132"/>
      <c r="CF22" s="1132"/>
      <c r="CG22" s="1132"/>
      <c r="CH22" s="1132"/>
      <c r="CI22" s="1132"/>
      <c r="CJ22" s="1132"/>
      <c r="CK22" s="1132"/>
      <c r="CL22" s="1132"/>
      <c r="CM22" s="1132"/>
      <c r="CN22" s="1132"/>
      <c r="CO22" s="1132"/>
      <c r="CP22" s="1132"/>
      <c r="CQ22" s="1132"/>
      <c r="CR22" s="1132"/>
      <c r="CS22" s="1132"/>
      <c r="CT22" s="1132"/>
      <c r="CU22" s="1132"/>
      <c r="CV22" s="1132"/>
      <c r="CW22" s="1132"/>
      <c r="CX22" s="1132"/>
      <c r="CY22" s="1132"/>
      <c r="CZ22" s="1132"/>
      <c r="DA22" s="1132"/>
      <c r="DB22" s="1132"/>
      <c r="DC22" s="1132"/>
      <c r="DD22" s="1132"/>
      <c r="DE22" s="1132"/>
      <c r="DF22" s="1132"/>
      <c r="DG22" s="1132"/>
      <c r="DH22" s="1132"/>
      <c r="DI22" s="1132"/>
      <c r="DJ22" s="1132"/>
      <c r="DK22" s="1132"/>
      <c r="DL22" s="1132"/>
      <c r="DM22" s="1132"/>
      <c r="DN22" s="1132"/>
      <c r="DO22" s="1132"/>
      <c r="DP22" s="1132"/>
      <c r="DQ22" s="1132"/>
      <c r="DR22" s="1132"/>
      <c r="DS22" s="1132"/>
      <c r="DT22" s="1132"/>
      <c r="DU22" s="1132"/>
      <c r="DV22" s="1132"/>
      <c r="DW22" s="1132"/>
      <c r="DX22" s="1132"/>
      <c r="DY22" s="1132"/>
      <c r="DZ22" s="1132"/>
      <c r="EA22" s="1132"/>
      <c r="EB22" s="1132"/>
      <c r="EC22" s="1132"/>
      <c r="ED22" s="1132"/>
      <c r="EE22" s="1132"/>
      <c r="EF22" s="1132"/>
      <c r="EG22" s="1132"/>
      <c r="EH22" s="1132"/>
      <c r="EI22" s="1132"/>
      <c r="EJ22" s="1132"/>
      <c r="EK22" s="1132"/>
      <c r="EL22" s="1132"/>
      <c r="EM22" s="1132"/>
      <c r="EN22" s="1132"/>
      <c r="EO22" s="1132"/>
      <c r="EP22" s="1132"/>
      <c r="EQ22" s="1132"/>
      <c r="ER22" s="1132"/>
      <c r="ES22" s="1132"/>
      <c r="ET22" s="1132"/>
      <c r="EU22" s="1132"/>
      <c r="EV22" s="1132"/>
      <c r="EW22" s="1132"/>
      <c r="EX22" s="1132"/>
      <c r="EY22" s="1132"/>
      <c r="EZ22" s="1132"/>
      <c r="FA22" s="1132"/>
      <c r="FB22" s="1132"/>
      <c r="FC22" s="1132"/>
      <c r="FD22" s="1132"/>
      <c r="FE22" s="1132"/>
    </row>
    <row r="23" spans="1:161" s="16" customFormat="1" ht="15">
      <c r="A23" s="747"/>
      <c r="B23" s="747"/>
      <c r="C23" s="747"/>
      <c r="D23" s="747"/>
      <c r="E23" s="747"/>
      <c r="F23" s="747"/>
      <c r="G23" s="747"/>
      <c r="H23" s="747"/>
      <c r="I23" s="22"/>
      <c r="J23" s="1014" t="s">
        <v>545</v>
      </c>
      <c r="K23" s="1014"/>
      <c r="L23" s="1014"/>
      <c r="M23" s="1014"/>
      <c r="N23" s="1014"/>
      <c r="O23" s="1014"/>
      <c r="P23" s="1014"/>
      <c r="Q23" s="1014"/>
      <c r="R23" s="1014"/>
      <c r="S23" s="1014"/>
      <c r="T23" s="1014"/>
      <c r="U23" s="1014"/>
      <c r="V23" s="1014"/>
      <c r="W23" s="1014"/>
      <c r="X23" s="1014"/>
      <c r="Y23" s="1014"/>
      <c r="Z23" s="1014"/>
      <c r="AA23" s="1014"/>
      <c r="AB23" s="1014"/>
      <c r="AC23" s="1014"/>
      <c r="AD23" s="1014"/>
      <c r="AE23" s="1014"/>
      <c r="AF23" s="1014"/>
      <c r="AG23" s="1014"/>
      <c r="AH23" s="1014"/>
      <c r="AI23" s="1014"/>
      <c r="AJ23" s="1014"/>
      <c r="AK23" s="1014"/>
      <c r="AL23" s="1014"/>
      <c r="AM23" s="1014"/>
      <c r="AN23" s="1014"/>
      <c r="AO23" s="1014"/>
      <c r="AP23" s="1014"/>
      <c r="AQ23" s="1014"/>
      <c r="AR23" s="1014"/>
      <c r="AS23" s="1014"/>
      <c r="AT23" s="1014"/>
      <c r="AU23" s="1014"/>
      <c r="AV23" s="1014"/>
      <c r="AW23" s="1014"/>
      <c r="AX23" s="1132"/>
      <c r="AY23" s="1132"/>
      <c r="AZ23" s="1132"/>
      <c r="BA23" s="1132"/>
      <c r="BB23" s="1132"/>
      <c r="BC23" s="1132"/>
      <c r="BD23" s="1132"/>
      <c r="BE23" s="1132"/>
      <c r="BF23" s="1132"/>
      <c r="BG23" s="1132"/>
      <c r="BH23" s="1132"/>
      <c r="BI23" s="1132"/>
      <c r="BJ23" s="1132"/>
      <c r="BK23" s="1132"/>
      <c r="BL23" s="1132"/>
      <c r="BM23" s="1132"/>
      <c r="BN23" s="1132"/>
      <c r="BO23" s="1132"/>
      <c r="BP23" s="1132"/>
      <c r="BQ23" s="1132"/>
      <c r="BR23" s="1132"/>
      <c r="BS23" s="1132"/>
      <c r="BT23" s="1132"/>
      <c r="BU23" s="1132"/>
      <c r="BV23" s="1132"/>
      <c r="BW23" s="1132"/>
      <c r="BX23" s="1132"/>
      <c r="BY23" s="1132"/>
      <c r="BZ23" s="1132"/>
      <c r="CA23" s="1132"/>
      <c r="CB23" s="1132"/>
      <c r="CC23" s="1132"/>
      <c r="CD23" s="1132"/>
      <c r="CE23" s="1132"/>
      <c r="CF23" s="1132"/>
      <c r="CG23" s="1132"/>
      <c r="CH23" s="1132"/>
      <c r="CI23" s="1132"/>
      <c r="CJ23" s="1132"/>
      <c r="CK23" s="1132"/>
      <c r="CL23" s="1132"/>
      <c r="CM23" s="1132"/>
      <c r="CN23" s="1132"/>
      <c r="CO23" s="1132"/>
      <c r="CP23" s="1132"/>
      <c r="CQ23" s="1132"/>
      <c r="CR23" s="1132"/>
      <c r="CS23" s="1132"/>
      <c r="CT23" s="1132"/>
      <c r="CU23" s="1132"/>
      <c r="CV23" s="1132"/>
      <c r="CW23" s="1132"/>
      <c r="CX23" s="1132"/>
      <c r="CY23" s="1132"/>
      <c r="CZ23" s="1132"/>
      <c r="DA23" s="1132"/>
      <c r="DB23" s="1132"/>
      <c r="DC23" s="1132"/>
      <c r="DD23" s="1132"/>
      <c r="DE23" s="1132"/>
      <c r="DF23" s="1132"/>
      <c r="DG23" s="1132"/>
      <c r="DH23" s="1132"/>
      <c r="DI23" s="1132"/>
      <c r="DJ23" s="1132"/>
      <c r="DK23" s="1132"/>
      <c r="DL23" s="1132"/>
      <c r="DM23" s="1132"/>
      <c r="DN23" s="1132"/>
      <c r="DO23" s="1132"/>
      <c r="DP23" s="1132"/>
      <c r="DQ23" s="1132"/>
      <c r="DR23" s="1132"/>
      <c r="DS23" s="1132"/>
      <c r="DT23" s="1132"/>
      <c r="DU23" s="1132"/>
      <c r="DV23" s="1132"/>
      <c r="DW23" s="1132"/>
      <c r="DX23" s="1132"/>
      <c r="DY23" s="1132"/>
      <c r="DZ23" s="1132"/>
      <c r="EA23" s="1132"/>
      <c r="EB23" s="1132"/>
      <c r="EC23" s="1132"/>
      <c r="ED23" s="1132"/>
      <c r="EE23" s="1132"/>
      <c r="EF23" s="1132"/>
      <c r="EG23" s="1132"/>
      <c r="EH23" s="1132"/>
      <c r="EI23" s="1132"/>
      <c r="EJ23" s="1132"/>
      <c r="EK23" s="1132"/>
      <c r="EL23" s="1132"/>
      <c r="EM23" s="1132"/>
      <c r="EN23" s="1132"/>
      <c r="EO23" s="1132"/>
      <c r="EP23" s="1132"/>
      <c r="EQ23" s="1132"/>
      <c r="ER23" s="1132"/>
      <c r="ES23" s="1132"/>
      <c r="ET23" s="1132"/>
      <c r="EU23" s="1132"/>
      <c r="EV23" s="1132"/>
      <c r="EW23" s="1132"/>
      <c r="EX23" s="1132"/>
      <c r="EY23" s="1132"/>
      <c r="EZ23" s="1132"/>
      <c r="FA23" s="1132"/>
      <c r="FB23" s="1132"/>
      <c r="FC23" s="1132"/>
      <c r="FD23" s="1132"/>
      <c r="FE23" s="1132"/>
    </row>
    <row r="24" spans="1:161" s="16" customFormat="1" ht="15">
      <c r="A24" s="747"/>
      <c r="B24" s="747"/>
      <c r="C24" s="747"/>
      <c r="D24" s="747"/>
      <c r="E24" s="747"/>
      <c r="F24" s="747"/>
      <c r="G24" s="747"/>
      <c r="H24" s="747"/>
      <c r="I24" s="22"/>
      <c r="J24" s="1014" t="s">
        <v>574</v>
      </c>
      <c r="K24" s="1014"/>
      <c r="L24" s="1014"/>
      <c r="M24" s="1014"/>
      <c r="N24" s="1014"/>
      <c r="O24" s="1014"/>
      <c r="P24" s="1014"/>
      <c r="Q24" s="1014"/>
      <c r="R24" s="1014"/>
      <c r="S24" s="1014"/>
      <c r="T24" s="1014"/>
      <c r="U24" s="1014"/>
      <c r="V24" s="1014"/>
      <c r="W24" s="1014"/>
      <c r="X24" s="1014"/>
      <c r="Y24" s="1014"/>
      <c r="Z24" s="1014"/>
      <c r="AA24" s="1014"/>
      <c r="AB24" s="1014"/>
      <c r="AC24" s="1014"/>
      <c r="AD24" s="1014"/>
      <c r="AE24" s="1014"/>
      <c r="AF24" s="1014"/>
      <c r="AG24" s="1014"/>
      <c r="AH24" s="1014"/>
      <c r="AI24" s="1014"/>
      <c r="AJ24" s="1014"/>
      <c r="AK24" s="1014"/>
      <c r="AL24" s="1014"/>
      <c r="AM24" s="1014"/>
      <c r="AN24" s="1014"/>
      <c r="AO24" s="1014"/>
      <c r="AP24" s="1014"/>
      <c r="AQ24" s="1014"/>
      <c r="AR24" s="1014"/>
      <c r="AS24" s="1014"/>
      <c r="AT24" s="1014"/>
      <c r="AU24" s="1014"/>
      <c r="AV24" s="1014"/>
      <c r="AW24" s="1014"/>
      <c r="AX24" s="1132"/>
      <c r="AY24" s="1132"/>
      <c r="AZ24" s="1132"/>
      <c r="BA24" s="1132"/>
      <c r="BB24" s="1132"/>
      <c r="BC24" s="1132"/>
      <c r="BD24" s="1132"/>
      <c r="BE24" s="1132"/>
      <c r="BF24" s="1132"/>
      <c r="BG24" s="1132"/>
      <c r="BH24" s="1132"/>
      <c r="BI24" s="1132"/>
      <c r="BJ24" s="1132"/>
      <c r="BK24" s="1132"/>
      <c r="BL24" s="1132"/>
      <c r="BM24" s="1132"/>
      <c r="BN24" s="1132"/>
      <c r="BO24" s="1132"/>
      <c r="BP24" s="1132"/>
      <c r="BQ24" s="1132"/>
      <c r="BR24" s="1132"/>
      <c r="BS24" s="1132"/>
      <c r="BT24" s="1132"/>
      <c r="BU24" s="1132"/>
      <c r="BV24" s="1132"/>
      <c r="BW24" s="1132"/>
      <c r="BX24" s="1132"/>
      <c r="BY24" s="1132"/>
      <c r="BZ24" s="1132"/>
      <c r="CA24" s="1132"/>
      <c r="CB24" s="1132"/>
      <c r="CC24" s="1132"/>
      <c r="CD24" s="1132"/>
      <c r="CE24" s="1132"/>
      <c r="CF24" s="1132"/>
      <c r="CG24" s="1132"/>
      <c r="CH24" s="1132"/>
      <c r="CI24" s="1132"/>
      <c r="CJ24" s="1132"/>
      <c r="CK24" s="1132"/>
      <c r="CL24" s="1132"/>
      <c r="CM24" s="1132"/>
      <c r="CN24" s="1132"/>
      <c r="CO24" s="1132"/>
      <c r="CP24" s="1132"/>
      <c r="CQ24" s="1132"/>
      <c r="CR24" s="1132"/>
      <c r="CS24" s="1132"/>
      <c r="CT24" s="1132"/>
      <c r="CU24" s="1132"/>
      <c r="CV24" s="1132"/>
      <c r="CW24" s="1132"/>
      <c r="CX24" s="1132"/>
      <c r="CY24" s="1132"/>
      <c r="CZ24" s="1132"/>
      <c r="DA24" s="1132"/>
      <c r="DB24" s="1132"/>
      <c r="DC24" s="1132"/>
      <c r="DD24" s="1132"/>
      <c r="DE24" s="1132"/>
      <c r="DF24" s="1132"/>
      <c r="DG24" s="1132"/>
      <c r="DH24" s="1132"/>
      <c r="DI24" s="1132"/>
      <c r="DJ24" s="1132"/>
      <c r="DK24" s="1132"/>
      <c r="DL24" s="1132"/>
      <c r="DM24" s="1132"/>
      <c r="DN24" s="1132"/>
      <c r="DO24" s="1132"/>
      <c r="DP24" s="1132"/>
      <c r="DQ24" s="1132"/>
      <c r="DR24" s="1132"/>
      <c r="DS24" s="1132"/>
      <c r="DT24" s="1132"/>
      <c r="DU24" s="1132"/>
      <c r="DV24" s="1132"/>
      <c r="DW24" s="1132"/>
      <c r="DX24" s="1132"/>
      <c r="DY24" s="1132"/>
      <c r="DZ24" s="1132"/>
      <c r="EA24" s="1132"/>
      <c r="EB24" s="1132"/>
      <c r="EC24" s="1132"/>
      <c r="ED24" s="1132"/>
      <c r="EE24" s="1132"/>
      <c r="EF24" s="1132"/>
      <c r="EG24" s="1132"/>
      <c r="EH24" s="1132"/>
      <c r="EI24" s="1132"/>
      <c r="EJ24" s="1132"/>
      <c r="EK24" s="1132"/>
      <c r="EL24" s="1132"/>
      <c r="EM24" s="1132"/>
      <c r="EN24" s="1132"/>
      <c r="EO24" s="1132"/>
      <c r="EP24" s="1132"/>
      <c r="EQ24" s="1132"/>
      <c r="ER24" s="1132"/>
      <c r="ES24" s="1132"/>
      <c r="ET24" s="1132"/>
      <c r="EU24" s="1132"/>
      <c r="EV24" s="1132"/>
      <c r="EW24" s="1132"/>
      <c r="EX24" s="1132"/>
      <c r="EY24" s="1132"/>
      <c r="EZ24" s="1132"/>
      <c r="FA24" s="1132"/>
      <c r="FB24" s="1132"/>
      <c r="FC24" s="1132"/>
      <c r="FD24" s="1132"/>
      <c r="FE24" s="1132"/>
    </row>
    <row r="25" spans="1:161" s="16" customFormat="1" ht="60" customHeight="1">
      <c r="A25" s="747" t="s">
        <v>314</v>
      </c>
      <c r="B25" s="747"/>
      <c r="C25" s="747"/>
      <c r="D25" s="747"/>
      <c r="E25" s="747"/>
      <c r="F25" s="747"/>
      <c r="G25" s="747"/>
      <c r="H25" s="747"/>
      <c r="I25" s="22"/>
      <c r="J25" s="1014" t="s">
        <v>577</v>
      </c>
      <c r="K25" s="1014"/>
      <c r="L25" s="1014"/>
      <c r="M25" s="1014"/>
      <c r="N25" s="1014"/>
      <c r="O25" s="1014"/>
      <c r="P25" s="1014"/>
      <c r="Q25" s="1014"/>
      <c r="R25" s="1014"/>
      <c r="S25" s="1014"/>
      <c r="T25" s="1014"/>
      <c r="U25" s="1014"/>
      <c r="V25" s="1014"/>
      <c r="W25" s="1014"/>
      <c r="X25" s="1014"/>
      <c r="Y25" s="1014"/>
      <c r="Z25" s="1014"/>
      <c r="AA25" s="1014"/>
      <c r="AB25" s="1014"/>
      <c r="AC25" s="1014"/>
      <c r="AD25" s="1014"/>
      <c r="AE25" s="1014"/>
      <c r="AF25" s="1014"/>
      <c r="AG25" s="1014"/>
      <c r="AH25" s="1014"/>
      <c r="AI25" s="1014"/>
      <c r="AJ25" s="1014"/>
      <c r="AK25" s="1014"/>
      <c r="AL25" s="1014"/>
      <c r="AM25" s="1014"/>
      <c r="AN25" s="1014"/>
      <c r="AO25" s="1014"/>
      <c r="AP25" s="1014"/>
      <c r="AQ25" s="1014"/>
      <c r="AR25" s="1014"/>
      <c r="AS25" s="1014"/>
      <c r="AT25" s="1014"/>
      <c r="AU25" s="1014"/>
      <c r="AV25" s="1014"/>
      <c r="AW25" s="1015"/>
      <c r="AX25" s="1132"/>
      <c r="AY25" s="1132"/>
      <c r="AZ25" s="1132"/>
      <c r="BA25" s="1132"/>
      <c r="BB25" s="1132"/>
      <c r="BC25" s="1132"/>
      <c r="BD25" s="1132"/>
      <c r="BE25" s="1132"/>
      <c r="BF25" s="1132"/>
      <c r="BG25" s="1132"/>
      <c r="BH25" s="1132"/>
      <c r="BI25" s="1132"/>
      <c r="BJ25" s="1132"/>
      <c r="BK25" s="1132"/>
      <c r="BL25" s="1132"/>
      <c r="BM25" s="1132"/>
      <c r="BN25" s="1132"/>
      <c r="BO25" s="1132"/>
      <c r="BP25" s="1132"/>
      <c r="BQ25" s="1132"/>
      <c r="BR25" s="1132"/>
      <c r="BS25" s="1132"/>
      <c r="BT25" s="1132"/>
      <c r="BU25" s="1132"/>
      <c r="BV25" s="1132"/>
      <c r="BW25" s="1132"/>
      <c r="BX25" s="1132"/>
      <c r="BY25" s="1132"/>
      <c r="BZ25" s="1132"/>
      <c r="CA25" s="1132"/>
      <c r="CB25" s="1132"/>
      <c r="CC25" s="1132"/>
      <c r="CD25" s="1132"/>
      <c r="CE25" s="1132"/>
      <c r="CF25" s="1132"/>
      <c r="CG25" s="1132"/>
      <c r="CH25" s="1132"/>
      <c r="CI25" s="1132"/>
      <c r="CJ25" s="1132"/>
      <c r="CK25" s="1132"/>
      <c r="CL25" s="1132"/>
      <c r="CM25" s="1132"/>
      <c r="CN25" s="1132"/>
      <c r="CO25" s="1132"/>
      <c r="CP25" s="1132"/>
      <c r="CQ25" s="1132"/>
      <c r="CR25" s="1132"/>
      <c r="CS25" s="1132"/>
      <c r="CT25" s="1132"/>
      <c r="CU25" s="1132"/>
      <c r="CV25" s="1132"/>
      <c r="CW25" s="1132"/>
      <c r="CX25" s="1132"/>
      <c r="CY25" s="1132"/>
      <c r="CZ25" s="1132"/>
      <c r="DA25" s="1132"/>
      <c r="DB25" s="1132"/>
      <c r="DC25" s="1132"/>
      <c r="DD25" s="1132"/>
      <c r="DE25" s="1132"/>
      <c r="DF25" s="1132"/>
      <c r="DG25" s="1132"/>
      <c r="DH25" s="1132"/>
      <c r="DI25" s="1132"/>
      <c r="DJ25" s="1132"/>
      <c r="DK25" s="1132"/>
      <c r="DL25" s="1132"/>
      <c r="DM25" s="1132"/>
      <c r="DN25" s="1132"/>
      <c r="DO25" s="1132"/>
      <c r="DP25" s="1132"/>
      <c r="DQ25" s="1132"/>
      <c r="DR25" s="1132"/>
      <c r="DS25" s="1132"/>
      <c r="DT25" s="1132"/>
      <c r="DU25" s="1132"/>
      <c r="DV25" s="1132"/>
      <c r="DW25" s="1132"/>
      <c r="DX25" s="1132"/>
      <c r="DY25" s="1132"/>
      <c r="DZ25" s="1132"/>
      <c r="EA25" s="1132"/>
      <c r="EB25" s="1132"/>
      <c r="EC25" s="1132"/>
      <c r="ED25" s="1132"/>
      <c r="EE25" s="1132"/>
      <c r="EF25" s="1132"/>
      <c r="EG25" s="1132"/>
      <c r="EH25" s="1132"/>
      <c r="EI25" s="1132"/>
      <c r="EJ25" s="1132"/>
      <c r="EK25" s="1132"/>
      <c r="EL25" s="1132"/>
      <c r="EM25" s="1132"/>
      <c r="EN25" s="1132"/>
      <c r="EO25" s="1132"/>
      <c r="EP25" s="1132"/>
      <c r="EQ25" s="1132"/>
      <c r="ER25" s="1132"/>
      <c r="ES25" s="1132"/>
      <c r="ET25" s="1132"/>
      <c r="EU25" s="1132"/>
      <c r="EV25" s="1132"/>
      <c r="EW25" s="1132"/>
      <c r="EX25" s="1132"/>
      <c r="EY25" s="1132"/>
      <c r="EZ25" s="1132"/>
      <c r="FA25" s="1132"/>
      <c r="FB25" s="1132"/>
      <c r="FC25" s="1132"/>
      <c r="FD25" s="1132"/>
      <c r="FE25" s="1132"/>
    </row>
    <row r="26" spans="1:161" s="16" customFormat="1" ht="15">
      <c r="A26" s="747"/>
      <c r="B26" s="747"/>
      <c r="C26" s="747"/>
      <c r="D26" s="747"/>
      <c r="E26" s="747"/>
      <c r="F26" s="747"/>
      <c r="G26" s="747"/>
      <c r="H26" s="747"/>
      <c r="I26" s="22"/>
      <c r="J26" s="1014" t="s">
        <v>545</v>
      </c>
      <c r="K26" s="1014"/>
      <c r="L26" s="1014"/>
      <c r="M26" s="1014"/>
      <c r="N26" s="1014"/>
      <c r="O26" s="1014"/>
      <c r="P26" s="1014"/>
      <c r="Q26" s="1014"/>
      <c r="R26" s="1014"/>
      <c r="S26" s="1014"/>
      <c r="T26" s="1014"/>
      <c r="U26" s="1014"/>
      <c r="V26" s="1014"/>
      <c r="W26" s="1014"/>
      <c r="X26" s="1014"/>
      <c r="Y26" s="1014"/>
      <c r="Z26" s="1014"/>
      <c r="AA26" s="1014"/>
      <c r="AB26" s="1014"/>
      <c r="AC26" s="1014"/>
      <c r="AD26" s="1014"/>
      <c r="AE26" s="1014"/>
      <c r="AF26" s="1014"/>
      <c r="AG26" s="1014"/>
      <c r="AH26" s="1014"/>
      <c r="AI26" s="1014"/>
      <c r="AJ26" s="1014"/>
      <c r="AK26" s="1014"/>
      <c r="AL26" s="1014"/>
      <c r="AM26" s="1014"/>
      <c r="AN26" s="1014"/>
      <c r="AO26" s="1014"/>
      <c r="AP26" s="1014"/>
      <c r="AQ26" s="1014"/>
      <c r="AR26" s="1014"/>
      <c r="AS26" s="1014"/>
      <c r="AT26" s="1014"/>
      <c r="AU26" s="1014"/>
      <c r="AV26" s="1014"/>
      <c r="AW26" s="1014"/>
      <c r="AX26" s="1132"/>
      <c r="AY26" s="1132"/>
      <c r="AZ26" s="1132"/>
      <c r="BA26" s="1132"/>
      <c r="BB26" s="1132"/>
      <c r="BC26" s="1132"/>
      <c r="BD26" s="1132"/>
      <c r="BE26" s="1132"/>
      <c r="BF26" s="1132"/>
      <c r="BG26" s="1132"/>
      <c r="BH26" s="1132"/>
      <c r="BI26" s="1132"/>
      <c r="BJ26" s="1132"/>
      <c r="BK26" s="1132"/>
      <c r="BL26" s="1132"/>
      <c r="BM26" s="1132"/>
      <c r="BN26" s="1132"/>
      <c r="BO26" s="1132"/>
      <c r="BP26" s="1132"/>
      <c r="BQ26" s="1132"/>
      <c r="BR26" s="1132"/>
      <c r="BS26" s="1132"/>
      <c r="BT26" s="1132"/>
      <c r="BU26" s="1132"/>
      <c r="BV26" s="1132"/>
      <c r="BW26" s="1132"/>
      <c r="BX26" s="1132"/>
      <c r="BY26" s="1132"/>
      <c r="BZ26" s="1132"/>
      <c r="CA26" s="1132"/>
      <c r="CB26" s="1132"/>
      <c r="CC26" s="1132"/>
      <c r="CD26" s="1132"/>
      <c r="CE26" s="1132"/>
      <c r="CF26" s="1132"/>
      <c r="CG26" s="1132"/>
      <c r="CH26" s="1132"/>
      <c r="CI26" s="1132"/>
      <c r="CJ26" s="1132"/>
      <c r="CK26" s="1132"/>
      <c r="CL26" s="1132"/>
      <c r="CM26" s="1132"/>
      <c r="CN26" s="1132"/>
      <c r="CO26" s="1132"/>
      <c r="CP26" s="1132"/>
      <c r="CQ26" s="1132"/>
      <c r="CR26" s="1132"/>
      <c r="CS26" s="1132"/>
      <c r="CT26" s="1132"/>
      <c r="CU26" s="1132"/>
      <c r="CV26" s="1132"/>
      <c r="CW26" s="1132"/>
      <c r="CX26" s="1132"/>
      <c r="CY26" s="1132"/>
      <c r="CZ26" s="1132"/>
      <c r="DA26" s="1132"/>
      <c r="DB26" s="1132"/>
      <c r="DC26" s="1132"/>
      <c r="DD26" s="1132"/>
      <c r="DE26" s="1132"/>
      <c r="DF26" s="1132"/>
      <c r="DG26" s="1132"/>
      <c r="DH26" s="1132"/>
      <c r="DI26" s="1132"/>
      <c r="DJ26" s="1132"/>
      <c r="DK26" s="1132"/>
      <c r="DL26" s="1132"/>
      <c r="DM26" s="1132"/>
      <c r="DN26" s="1132"/>
      <c r="DO26" s="1132"/>
      <c r="DP26" s="1132"/>
      <c r="DQ26" s="1132"/>
      <c r="DR26" s="1132"/>
      <c r="DS26" s="1132"/>
      <c r="DT26" s="1132"/>
      <c r="DU26" s="1132"/>
      <c r="DV26" s="1132"/>
      <c r="DW26" s="1132"/>
      <c r="DX26" s="1132"/>
      <c r="DY26" s="1132"/>
      <c r="DZ26" s="1132"/>
      <c r="EA26" s="1132"/>
      <c r="EB26" s="1132"/>
      <c r="EC26" s="1132"/>
      <c r="ED26" s="1132"/>
      <c r="EE26" s="1132"/>
      <c r="EF26" s="1132"/>
      <c r="EG26" s="1132"/>
      <c r="EH26" s="1132"/>
      <c r="EI26" s="1132"/>
      <c r="EJ26" s="1132"/>
      <c r="EK26" s="1132"/>
      <c r="EL26" s="1132"/>
      <c r="EM26" s="1132"/>
      <c r="EN26" s="1132"/>
      <c r="EO26" s="1132"/>
      <c r="EP26" s="1132"/>
      <c r="EQ26" s="1132"/>
      <c r="ER26" s="1132"/>
      <c r="ES26" s="1132"/>
      <c r="ET26" s="1132"/>
      <c r="EU26" s="1132"/>
      <c r="EV26" s="1132"/>
      <c r="EW26" s="1132"/>
      <c r="EX26" s="1132"/>
      <c r="EY26" s="1132"/>
      <c r="EZ26" s="1132"/>
      <c r="FA26" s="1132"/>
      <c r="FB26" s="1132"/>
      <c r="FC26" s="1132"/>
      <c r="FD26" s="1132"/>
      <c r="FE26" s="1132"/>
    </row>
    <row r="27" spans="1:161" s="16" customFormat="1" ht="15">
      <c r="A27" s="747"/>
      <c r="B27" s="747"/>
      <c r="C27" s="747"/>
      <c r="D27" s="747"/>
      <c r="E27" s="747"/>
      <c r="F27" s="747"/>
      <c r="G27" s="747"/>
      <c r="H27" s="747"/>
      <c r="I27" s="22"/>
      <c r="J27" s="1014" t="s">
        <v>574</v>
      </c>
      <c r="K27" s="1014"/>
      <c r="L27" s="1014"/>
      <c r="M27" s="1014"/>
      <c r="N27" s="1014"/>
      <c r="O27" s="1014"/>
      <c r="P27" s="1014"/>
      <c r="Q27" s="1014"/>
      <c r="R27" s="1014"/>
      <c r="S27" s="1014"/>
      <c r="T27" s="1014"/>
      <c r="U27" s="1014"/>
      <c r="V27" s="1014"/>
      <c r="W27" s="1014"/>
      <c r="X27" s="1014"/>
      <c r="Y27" s="1014"/>
      <c r="Z27" s="1014"/>
      <c r="AA27" s="1014"/>
      <c r="AB27" s="1014"/>
      <c r="AC27" s="1014"/>
      <c r="AD27" s="1014"/>
      <c r="AE27" s="1014"/>
      <c r="AF27" s="1014"/>
      <c r="AG27" s="1014"/>
      <c r="AH27" s="1014"/>
      <c r="AI27" s="1014"/>
      <c r="AJ27" s="1014"/>
      <c r="AK27" s="1014"/>
      <c r="AL27" s="1014"/>
      <c r="AM27" s="1014"/>
      <c r="AN27" s="1014"/>
      <c r="AO27" s="1014"/>
      <c r="AP27" s="1014"/>
      <c r="AQ27" s="1014"/>
      <c r="AR27" s="1014"/>
      <c r="AS27" s="1014"/>
      <c r="AT27" s="1014"/>
      <c r="AU27" s="1014"/>
      <c r="AV27" s="1014"/>
      <c r="AW27" s="1014"/>
      <c r="AX27" s="1132"/>
      <c r="AY27" s="1132"/>
      <c r="AZ27" s="1132"/>
      <c r="BA27" s="1132"/>
      <c r="BB27" s="1132"/>
      <c r="BC27" s="1132"/>
      <c r="BD27" s="1132"/>
      <c r="BE27" s="1132"/>
      <c r="BF27" s="1132"/>
      <c r="BG27" s="1132"/>
      <c r="BH27" s="1132"/>
      <c r="BI27" s="1132"/>
      <c r="BJ27" s="1132"/>
      <c r="BK27" s="1132"/>
      <c r="BL27" s="1132"/>
      <c r="BM27" s="1132"/>
      <c r="BN27" s="1132"/>
      <c r="BO27" s="1132"/>
      <c r="BP27" s="1132"/>
      <c r="BQ27" s="1132"/>
      <c r="BR27" s="1132"/>
      <c r="BS27" s="1132"/>
      <c r="BT27" s="1132"/>
      <c r="BU27" s="1132"/>
      <c r="BV27" s="1132"/>
      <c r="BW27" s="1132"/>
      <c r="BX27" s="1132"/>
      <c r="BY27" s="1132"/>
      <c r="BZ27" s="1132"/>
      <c r="CA27" s="1132"/>
      <c r="CB27" s="1132"/>
      <c r="CC27" s="1132"/>
      <c r="CD27" s="1132"/>
      <c r="CE27" s="1132"/>
      <c r="CF27" s="1132"/>
      <c r="CG27" s="1132"/>
      <c r="CH27" s="1132"/>
      <c r="CI27" s="1132"/>
      <c r="CJ27" s="1132"/>
      <c r="CK27" s="1132"/>
      <c r="CL27" s="1132"/>
      <c r="CM27" s="1132"/>
      <c r="CN27" s="1132"/>
      <c r="CO27" s="1132"/>
      <c r="CP27" s="1132"/>
      <c r="CQ27" s="1132"/>
      <c r="CR27" s="1132"/>
      <c r="CS27" s="1132"/>
      <c r="CT27" s="1132"/>
      <c r="CU27" s="1132"/>
      <c r="CV27" s="1132"/>
      <c r="CW27" s="1132"/>
      <c r="CX27" s="1132"/>
      <c r="CY27" s="1132"/>
      <c r="CZ27" s="1132"/>
      <c r="DA27" s="1132"/>
      <c r="DB27" s="1132"/>
      <c r="DC27" s="1132"/>
      <c r="DD27" s="1132"/>
      <c r="DE27" s="1132"/>
      <c r="DF27" s="1132"/>
      <c r="DG27" s="1132"/>
      <c r="DH27" s="1132"/>
      <c r="DI27" s="1132"/>
      <c r="DJ27" s="1132"/>
      <c r="DK27" s="1132"/>
      <c r="DL27" s="1132"/>
      <c r="DM27" s="1132"/>
      <c r="DN27" s="1132"/>
      <c r="DO27" s="1132"/>
      <c r="DP27" s="1132"/>
      <c r="DQ27" s="1132"/>
      <c r="DR27" s="1132"/>
      <c r="DS27" s="1132"/>
      <c r="DT27" s="1132"/>
      <c r="DU27" s="1132"/>
      <c r="DV27" s="1132"/>
      <c r="DW27" s="1132"/>
      <c r="DX27" s="1132"/>
      <c r="DY27" s="1132"/>
      <c r="DZ27" s="1132"/>
      <c r="EA27" s="1132"/>
      <c r="EB27" s="1132"/>
      <c r="EC27" s="1132"/>
      <c r="ED27" s="1132"/>
      <c r="EE27" s="1132"/>
      <c r="EF27" s="1132"/>
      <c r="EG27" s="1132"/>
      <c r="EH27" s="1132"/>
      <c r="EI27" s="1132"/>
      <c r="EJ27" s="1132"/>
      <c r="EK27" s="1132"/>
      <c r="EL27" s="1132"/>
      <c r="EM27" s="1132"/>
      <c r="EN27" s="1132"/>
      <c r="EO27" s="1132"/>
      <c r="EP27" s="1132"/>
      <c r="EQ27" s="1132"/>
      <c r="ER27" s="1132"/>
      <c r="ES27" s="1132"/>
      <c r="ET27" s="1132"/>
      <c r="EU27" s="1132"/>
      <c r="EV27" s="1132"/>
      <c r="EW27" s="1132"/>
      <c r="EX27" s="1132"/>
      <c r="EY27" s="1132"/>
      <c r="EZ27" s="1132"/>
      <c r="FA27" s="1132"/>
      <c r="FB27" s="1132"/>
      <c r="FC27" s="1132"/>
      <c r="FD27" s="1132"/>
      <c r="FE27" s="1132"/>
    </row>
    <row r="28" spans="1:161" s="16" customFormat="1" ht="44.25" customHeight="1">
      <c r="A28" s="747" t="s">
        <v>23</v>
      </c>
      <c r="B28" s="747"/>
      <c r="C28" s="747"/>
      <c r="D28" s="747"/>
      <c r="E28" s="747"/>
      <c r="F28" s="747"/>
      <c r="G28" s="747"/>
      <c r="H28" s="747"/>
      <c r="I28" s="22"/>
      <c r="J28" s="1014" t="s">
        <v>578</v>
      </c>
      <c r="K28" s="1014"/>
      <c r="L28" s="1014"/>
      <c r="M28" s="1014"/>
      <c r="N28" s="1014"/>
      <c r="O28" s="1014"/>
      <c r="P28" s="1014"/>
      <c r="Q28" s="1014"/>
      <c r="R28" s="1014"/>
      <c r="S28" s="1014"/>
      <c r="T28" s="1014"/>
      <c r="U28" s="1014"/>
      <c r="V28" s="1014"/>
      <c r="W28" s="1014"/>
      <c r="X28" s="1014"/>
      <c r="Y28" s="1014"/>
      <c r="Z28" s="1014"/>
      <c r="AA28" s="1014"/>
      <c r="AB28" s="1014"/>
      <c r="AC28" s="1014"/>
      <c r="AD28" s="1014"/>
      <c r="AE28" s="1014"/>
      <c r="AF28" s="1014"/>
      <c r="AG28" s="1014"/>
      <c r="AH28" s="1014"/>
      <c r="AI28" s="1014"/>
      <c r="AJ28" s="1014"/>
      <c r="AK28" s="1014"/>
      <c r="AL28" s="1014"/>
      <c r="AM28" s="1014"/>
      <c r="AN28" s="1014"/>
      <c r="AO28" s="1014"/>
      <c r="AP28" s="1014"/>
      <c r="AQ28" s="1014"/>
      <c r="AR28" s="1014"/>
      <c r="AS28" s="1014"/>
      <c r="AT28" s="1014"/>
      <c r="AU28" s="1014"/>
      <c r="AV28" s="1014"/>
      <c r="AW28" s="1015"/>
      <c r="AX28" s="1132"/>
      <c r="AY28" s="1132"/>
      <c r="AZ28" s="1132"/>
      <c r="BA28" s="1132"/>
      <c r="BB28" s="1132"/>
      <c r="BC28" s="1132"/>
      <c r="BD28" s="1132"/>
      <c r="BE28" s="1132"/>
      <c r="BF28" s="1132"/>
      <c r="BG28" s="1132"/>
      <c r="BH28" s="1132"/>
      <c r="BI28" s="1132"/>
      <c r="BJ28" s="1132"/>
      <c r="BK28" s="1132"/>
      <c r="BL28" s="1132"/>
      <c r="BM28" s="1132"/>
      <c r="BN28" s="1132"/>
      <c r="BO28" s="1132"/>
      <c r="BP28" s="1132"/>
      <c r="BQ28" s="1132"/>
      <c r="BR28" s="1132"/>
      <c r="BS28" s="1132"/>
      <c r="BT28" s="1132"/>
      <c r="BU28" s="1132"/>
      <c r="BV28" s="1132"/>
      <c r="BW28" s="1132"/>
      <c r="BX28" s="1132"/>
      <c r="BY28" s="1132"/>
      <c r="BZ28" s="1132"/>
      <c r="CA28" s="1132"/>
      <c r="CB28" s="1132"/>
      <c r="CC28" s="1132"/>
      <c r="CD28" s="1132"/>
      <c r="CE28" s="1132"/>
      <c r="CF28" s="1132"/>
      <c r="CG28" s="1132"/>
      <c r="CH28" s="1132"/>
      <c r="CI28" s="1132"/>
      <c r="CJ28" s="1132"/>
      <c r="CK28" s="1132"/>
      <c r="CL28" s="1132"/>
      <c r="CM28" s="1132"/>
      <c r="CN28" s="1132"/>
      <c r="CO28" s="1132"/>
      <c r="CP28" s="1132"/>
      <c r="CQ28" s="1132"/>
      <c r="CR28" s="1132"/>
      <c r="CS28" s="1132"/>
      <c r="CT28" s="1132"/>
      <c r="CU28" s="1132"/>
      <c r="CV28" s="1132"/>
      <c r="CW28" s="1132"/>
      <c r="CX28" s="1132"/>
      <c r="CY28" s="1132"/>
      <c r="CZ28" s="1132"/>
      <c r="DA28" s="1132"/>
      <c r="DB28" s="1132"/>
      <c r="DC28" s="1132"/>
      <c r="DD28" s="1132"/>
      <c r="DE28" s="1132"/>
      <c r="DF28" s="1132"/>
      <c r="DG28" s="1132"/>
      <c r="DH28" s="1132"/>
      <c r="DI28" s="1132"/>
      <c r="DJ28" s="1132"/>
      <c r="DK28" s="1132"/>
      <c r="DL28" s="1132"/>
      <c r="DM28" s="1132"/>
      <c r="DN28" s="1132"/>
      <c r="DO28" s="1132"/>
      <c r="DP28" s="1132"/>
      <c r="DQ28" s="1132"/>
      <c r="DR28" s="1132"/>
      <c r="DS28" s="1132"/>
      <c r="DT28" s="1132"/>
      <c r="DU28" s="1132"/>
      <c r="DV28" s="1132"/>
      <c r="DW28" s="1132"/>
      <c r="DX28" s="1132"/>
      <c r="DY28" s="1132"/>
      <c r="DZ28" s="1132"/>
      <c r="EA28" s="1132"/>
      <c r="EB28" s="1132"/>
      <c r="EC28" s="1132"/>
      <c r="ED28" s="1132"/>
      <c r="EE28" s="1132"/>
      <c r="EF28" s="1132"/>
      <c r="EG28" s="1132"/>
      <c r="EH28" s="1132"/>
      <c r="EI28" s="1132"/>
      <c r="EJ28" s="1132"/>
      <c r="EK28" s="1132"/>
      <c r="EL28" s="1132"/>
      <c r="EM28" s="1132"/>
      <c r="EN28" s="1132"/>
      <c r="EO28" s="1132"/>
      <c r="EP28" s="1132"/>
      <c r="EQ28" s="1132"/>
      <c r="ER28" s="1132"/>
      <c r="ES28" s="1132"/>
      <c r="ET28" s="1132"/>
      <c r="EU28" s="1132"/>
      <c r="EV28" s="1132"/>
      <c r="EW28" s="1132"/>
      <c r="EX28" s="1132"/>
      <c r="EY28" s="1132"/>
      <c r="EZ28" s="1132"/>
      <c r="FA28" s="1132"/>
      <c r="FB28" s="1132"/>
      <c r="FC28" s="1132"/>
      <c r="FD28" s="1132"/>
      <c r="FE28" s="1132"/>
    </row>
    <row r="29" spans="1:161" s="16" customFormat="1" ht="44.25" customHeight="1">
      <c r="A29" s="747" t="s">
        <v>24</v>
      </c>
      <c r="B29" s="747"/>
      <c r="C29" s="747"/>
      <c r="D29" s="747"/>
      <c r="E29" s="747"/>
      <c r="F29" s="747"/>
      <c r="G29" s="747"/>
      <c r="H29" s="747"/>
      <c r="I29" s="22"/>
      <c r="J29" s="1014" t="s">
        <v>573</v>
      </c>
      <c r="K29" s="1014"/>
      <c r="L29" s="1014"/>
      <c r="M29" s="1014"/>
      <c r="N29" s="1014"/>
      <c r="O29" s="1014"/>
      <c r="P29" s="1014"/>
      <c r="Q29" s="1014"/>
      <c r="R29" s="1014"/>
      <c r="S29" s="1014"/>
      <c r="T29" s="1014"/>
      <c r="U29" s="1014"/>
      <c r="V29" s="1014"/>
      <c r="W29" s="1014"/>
      <c r="X29" s="1014"/>
      <c r="Y29" s="1014"/>
      <c r="Z29" s="1014"/>
      <c r="AA29" s="1014"/>
      <c r="AB29" s="1014"/>
      <c r="AC29" s="1014"/>
      <c r="AD29" s="1014"/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  <c r="AQ29" s="1014"/>
      <c r="AR29" s="1014"/>
      <c r="AS29" s="1014"/>
      <c r="AT29" s="1014"/>
      <c r="AU29" s="1014"/>
      <c r="AV29" s="1014"/>
      <c r="AW29" s="1015"/>
      <c r="AX29" s="1132"/>
      <c r="AY29" s="1132"/>
      <c r="AZ29" s="1132"/>
      <c r="BA29" s="1132"/>
      <c r="BB29" s="1132"/>
      <c r="BC29" s="1132"/>
      <c r="BD29" s="1132"/>
      <c r="BE29" s="1132"/>
      <c r="BF29" s="1132"/>
      <c r="BG29" s="1132"/>
      <c r="BH29" s="1132"/>
      <c r="BI29" s="1132"/>
      <c r="BJ29" s="1132"/>
      <c r="BK29" s="1132"/>
      <c r="BL29" s="1132"/>
      <c r="BM29" s="1132"/>
      <c r="BN29" s="1132"/>
      <c r="BO29" s="1132"/>
      <c r="BP29" s="1132"/>
      <c r="BQ29" s="1132"/>
      <c r="BR29" s="1132"/>
      <c r="BS29" s="1132"/>
      <c r="BT29" s="1132"/>
      <c r="BU29" s="1132"/>
      <c r="BV29" s="1132"/>
      <c r="BW29" s="1132"/>
      <c r="BX29" s="1132"/>
      <c r="BY29" s="1132"/>
      <c r="BZ29" s="1132"/>
      <c r="CA29" s="1132"/>
      <c r="CB29" s="1132"/>
      <c r="CC29" s="1132"/>
      <c r="CD29" s="1132"/>
      <c r="CE29" s="1132"/>
      <c r="CF29" s="1132"/>
      <c r="CG29" s="1132"/>
      <c r="CH29" s="1132"/>
      <c r="CI29" s="1132"/>
      <c r="CJ29" s="1132"/>
      <c r="CK29" s="1132"/>
      <c r="CL29" s="1132"/>
      <c r="CM29" s="1132"/>
      <c r="CN29" s="1132"/>
      <c r="CO29" s="1132"/>
      <c r="CP29" s="1132"/>
      <c r="CQ29" s="1132"/>
      <c r="CR29" s="1132"/>
      <c r="CS29" s="1132"/>
      <c r="CT29" s="1132"/>
      <c r="CU29" s="1132"/>
      <c r="CV29" s="1132"/>
      <c r="CW29" s="1132"/>
      <c r="CX29" s="1132"/>
      <c r="CY29" s="1132"/>
      <c r="CZ29" s="1132"/>
      <c r="DA29" s="1132"/>
      <c r="DB29" s="1132"/>
      <c r="DC29" s="1132"/>
      <c r="DD29" s="1132"/>
      <c r="DE29" s="1132"/>
      <c r="DF29" s="1132"/>
      <c r="DG29" s="1132"/>
      <c r="DH29" s="1132"/>
      <c r="DI29" s="1132"/>
      <c r="DJ29" s="1132"/>
      <c r="DK29" s="1132"/>
      <c r="DL29" s="1132"/>
      <c r="DM29" s="1132"/>
      <c r="DN29" s="1132"/>
      <c r="DO29" s="1132"/>
      <c r="DP29" s="1132"/>
      <c r="DQ29" s="1132"/>
      <c r="DR29" s="1132"/>
      <c r="DS29" s="1132"/>
      <c r="DT29" s="1132"/>
      <c r="DU29" s="1132"/>
      <c r="DV29" s="1132"/>
      <c r="DW29" s="1132"/>
      <c r="DX29" s="1132"/>
      <c r="DY29" s="1132"/>
      <c r="DZ29" s="1132"/>
      <c r="EA29" s="1132"/>
      <c r="EB29" s="1132"/>
      <c r="EC29" s="1132"/>
      <c r="ED29" s="1132"/>
      <c r="EE29" s="1132"/>
      <c r="EF29" s="1132"/>
      <c r="EG29" s="1132"/>
      <c r="EH29" s="1132"/>
      <c r="EI29" s="1132"/>
      <c r="EJ29" s="1132"/>
      <c r="EK29" s="1132"/>
      <c r="EL29" s="1132"/>
      <c r="EM29" s="1132"/>
      <c r="EN29" s="1132"/>
      <c r="EO29" s="1132"/>
      <c r="EP29" s="1132"/>
      <c r="EQ29" s="1132"/>
      <c r="ER29" s="1132"/>
      <c r="ES29" s="1132"/>
      <c r="ET29" s="1132"/>
      <c r="EU29" s="1132"/>
      <c r="EV29" s="1132"/>
      <c r="EW29" s="1132"/>
      <c r="EX29" s="1132"/>
      <c r="EY29" s="1132"/>
      <c r="EZ29" s="1132"/>
      <c r="FA29" s="1132"/>
      <c r="FB29" s="1132"/>
      <c r="FC29" s="1132"/>
      <c r="FD29" s="1132"/>
      <c r="FE29" s="1132"/>
    </row>
    <row r="30" spans="1:161" s="16" customFormat="1" ht="30" customHeight="1">
      <c r="A30" s="747" t="s">
        <v>25</v>
      </c>
      <c r="B30" s="747"/>
      <c r="C30" s="747"/>
      <c r="D30" s="747"/>
      <c r="E30" s="747"/>
      <c r="F30" s="747"/>
      <c r="G30" s="747"/>
      <c r="H30" s="747"/>
      <c r="I30" s="22"/>
      <c r="J30" s="1014" t="s">
        <v>570</v>
      </c>
      <c r="K30" s="1014"/>
      <c r="L30" s="1014"/>
      <c r="M30" s="1014"/>
      <c r="N30" s="1014"/>
      <c r="O30" s="1014"/>
      <c r="P30" s="1014"/>
      <c r="Q30" s="1014"/>
      <c r="R30" s="1014"/>
      <c r="S30" s="1014"/>
      <c r="T30" s="1014"/>
      <c r="U30" s="1014"/>
      <c r="V30" s="1014"/>
      <c r="W30" s="1014"/>
      <c r="X30" s="1014"/>
      <c r="Y30" s="1014"/>
      <c r="Z30" s="1014"/>
      <c r="AA30" s="1014"/>
      <c r="AB30" s="1014"/>
      <c r="AC30" s="1014"/>
      <c r="AD30" s="1014"/>
      <c r="AE30" s="1014"/>
      <c r="AF30" s="1014"/>
      <c r="AG30" s="1014"/>
      <c r="AH30" s="1014"/>
      <c r="AI30" s="1014"/>
      <c r="AJ30" s="1014"/>
      <c r="AK30" s="1014"/>
      <c r="AL30" s="1014"/>
      <c r="AM30" s="1014"/>
      <c r="AN30" s="1014"/>
      <c r="AO30" s="1014"/>
      <c r="AP30" s="1014"/>
      <c r="AQ30" s="1014"/>
      <c r="AR30" s="1014"/>
      <c r="AS30" s="1014"/>
      <c r="AT30" s="1014"/>
      <c r="AU30" s="1014"/>
      <c r="AV30" s="1014"/>
      <c r="AW30" s="1015"/>
      <c r="AX30" s="1132"/>
      <c r="AY30" s="1132"/>
      <c r="AZ30" s="1132"/>
      <c r="BA30" s="1132"/>
      <c r="BB30" s="1132"/>
      <c r="BC30" s="1132"/>
      <c r="BD30" s="1132"/>
      <c r="BE30" s="1132"/>
      <c r="BF30" s="1132"/>
      <c r="BG30" s="1132"/>
      <c r="BH30" s="1132"/>
      <c r="BI30" s="1132"/>
      <c r="BJ30" s="1132"/>
      <c r="BK30" s="1132"/>
      <c r="BL30" s="1132"/>
      <c r="BM30" s="1132"/>
      <c r="BN30" s="1132"/>
      <c r="BO30" s="1132"/>
      <c r="BP30" s="1132"/>
      <c r="BQ30" s="1132"/>
      <c r="BR30" s="1132"/>
      <c r="BS30" s="1132"/>
      <c r="BT30" s="1132"/>
      <c r="BU30" s="1132"/>
      <c r="BV30" s="1132"/>
      <c r="BW30" s="1132"/>
      <c r="BX30" s="1132"/>
      <c r="BY30" s="1132"/>
      <c r="BZ30" s="1132"/>
      <c r="CA30" s="1132"/>
      <c r="CB30" s="1132"/>
      <c r="CC30" s="1132"/>
      <c r="CD30" s="1132"/>
      <c r="CE30" s="1132"/>
      <c r="CF30" s="1132"/>
      <c r="CG30" s="1132"/>
      <c r="CH30" s="1132"/>
      <c r="CI30" s="1132"/>
      <c r="CJ30" s="1132"/>
      <c r="CK30" s="1132"/>
      <c r="CL30" s="1132"/>
      <c r="CM30" s="1132"/>
      <c r="CN30" s="1132"/>
      <c r="CO30" s="1132"/>
      <c r="CP30" s="1132"/>
      <c r="CQ30" s="1132"/>
      <c r="CR30" s="1132"/>
      <c r="CS30" s="1132"/>
      <c r="CT30" s="1132"/>
      <c r="CU30" s="1132"/>
      <c r="CV30" s="1132"/>
      <c r="CW30" s="1132"/>
      <c r="CX30" s="1132"/>
      <c r="CY30" s="1132"/>
      <c r="CZ30" s="1132"/>
      <c r="DA30" s="1132"/>
      <c r="DB30" s="1132"/>
      <c r="DC30" s="1132"/>
      <c r="DD30" s="1132"/>
      <c r="DE30" s="1132"/>
      <c r="DF30" s="1132"/>
      <c r="DG30" s="1132"/>
      <c r="DH30" s="1132"/>
      <c r="DI30" s="1132"/>
      <c r="DJ30" s="1132"/>
      <c r="DK30" s="1132"/>
      <c r="DL30" s="1132"/>
      <c r="DM30" s="1132"/>
      <c r="DN30" s="1132"/>
      <c r="DO30" s="1132"/>
      <c r="DP30" s="1132"/>
      <c r="DQ30" s="1132"/>
      <c r="DR30" s="1132"/>
      <c r="DS30" s="1132"/>
      <c r="DT30" s="1132"/>
      <c r="DU30" s="1132"/>
      <c r="DV30" s="1132"/>
      <c r="DW30" s="1132"/>
      <c r="DX30" s="1132"/>
      <c r="DY30" s="1132"/>
      <c r="DZ30" s="1132"/>
      <c r="EA30" s="1132"/>
      <c r="EB30" s="1132"/>
      <c r="EC30" s="1132"/>
      <c r="ED30" s="1132"/>
      <c r="EE30" s="1132"/>
      <c r="EF30" s="1132"/>
      <c r="EG30" s="1132"/>
      <c r="EH30" s="1132"/>
      <c r="EI30" s="1132"/>
      <c r="EJ30" s="1132"/>
      <c r="EK30" s="1132"/>
      <c r="EL30" s="1132"/>
      <c r="EM30" s="1132"/>
      <c r="EN30" s="1132"/>
      <c r="EO30" s="1132"/>
      <c r="EP30" s="1132"/>
      <c r="EQ30" s="1132"/>
      <c r="ER30" s="1132"/>
      <c r="ES30" s="1132"/>
      <c r="ET30" s="1132"/>
      <c r="EU30" s="1132"/>
      <c r="EV30" s="1132"/>
      <c r="EW30" s="1132"/>
      <c r="EX30" s="1132"/>
      <c r="EY30" s="1132"/>
      <c r="EZ30" s="1132"/>
      <c r="FA30" s="1132"/>
      <c r="FB30" s="1132"/>
      <c r="FC30" s="1132"/>
      <c r="FD30" s="1132"/>
      <c r="FE30" s="1132"/>
    </row>
    <row r="31" spans="1:161" s="16" customFormat="1" ht="30" customHeight="1">
      <c r="A31" s="747" t="s">
        <v>579</v>
      </c>
      <c r="B31" s="747"/>
      <c r="C31" s="747"/>
      <c r="D31" s="747"/>
      <c r="E31" s="747"/>
      <c r="F31" s="747"/>
      <c r="G31" s="747"/>
      <c r="H31" s="747"/>
      <c r="I31" s="22"/>
      <c r="J31" s="750" t="s">
        <v>571</v>
      </c>
      <c r="K31" s="750"/>
      <c r="L31" s="750"/>
      <c r="M31" s="750"/>
      <c r="N31" s="750"/>
      <c r="O31" s="750"/>
      <c r="P31" s="750"/>
      <c r="Q31" s="750"/>
      <c r="R31" s="750"/>
      <c r="S31" s="750"/>
      <c r="T31" s="750"/>
      <c r="U31" s="750"/>
      <c r="V31" s="750"/>
      <c r="W31" s="750"/>
      <c r="X31" s="750"/>
      <c r="Y31" s="750"/>
      <c r="Z31" s="750"/>
      <c r="AA31" s="750"/>
      <c r="AB31" s="750"/>
      <c r="AC31" s="750"/>
      <c r="AD31" s="750"/>
      <c r="AE31" s="750"/>
      <c r="AF31" s="750"/>
      <c r="AG31" s="750"/>
      <c r="AH31" s="750"/>
      <c r="AI31" s="750"/>
      <c r="AJ31" s="750"/>
      <c r="AK31" s="750"/>
      <c r="AL31" s="750"/>
      <c r="AM31" s="750"/>
      <c r="AN31" s="750"/>
      <c r="AO31" s="750"/>
      <c r="AP31" s="750"/>
      <c r="AQ31" s="750"/>
      <c r="AR31" s="750"/>
      <c r="AS31" s="750"/>
      <c r="AT31" s="750"/>
      <c r="AU31" s="750"/>
      <c r="AV31" s="750"/>
      <c r="AW31" s="750"/>
      <c r="AX31" s="1132"/>
      <c r="AY31" s="1132"/>
      <c r="AZ31" s="1132"/>
      <c r="BA31" s="1132"/>
      <c r="BB31" s="1132"/>
      <c r="BC31" s="1132"/>
      <c r="BD31" s="1132"/>
      <c r="BE31" s="1132"/>
      <c r="BF31" s="1132"/>
      <c r="BG31" s="1132"/>
      <c r="BH31" s="1132"/>
      <c r="BI31" s="1132"/>
      <c r="BJ31" s="1132"/>
      <c r="BK31" s="1132"/>
      <c r="BL31" s="1132"/>
      <c r="BM31" s="1132"/>
      <c r="BN31" s="1132"/>
      <c r="BO31" s="1132"/>
      <c r="BP31" s="1132"/>
      <c r="BQ31" s="1132"/>
      <c r="BR31" s="1132"/>
      <c r="BS31" s="1132"/>
      <c r="BT31" s="1132"/>
      <c r="BU31" s="1132"/>
      <c r="BV31" s="1132"/>
      <c r="BW31" s="1132"/>
      <c r="BX31" s="1132"/>
      <c r="BY31" s="1132"/>
      <c r="BZ31" s="1132"/>
      <c r="CA31" s="1132"/>
      <c r="CB31" s="1132"/>
      <c r="CC31" s="1132"/>
      <c r="CD31" s="1132"/>
      <c r="CE31" s="1132"/>
      <c r="CF31" s="1132"/>
      <c r="CG31" s="1132"/>
      <c r="CH31" s="1132"/>
      <c r="CI31" s="1132"/>
      <c r="CJ31" s="1132"/>
      <c r="CK31" s="1132"/>
      <c r="CL31" s="1132"/>
      <c r="CM31" s="1132"/>
      <c r="CN31" s="1132"/>
      <c r="CO31" s="1132"/>
      <c r="CP31" s="1132"/>
      <c r="CQ31" s="1132"/>
      <c r="CR31" s="1132"/>
      <c r="CS31" s="1132"/>
      <c r="CT31" s="1132"/>
      <c r="CU31" s="1132"/>
      <c r="CV31" s="1132"/>
      <c r="CW31" s="1132"/>
      <c r="CX31" s="1132"/>
      <c r="CY31" s="1132"/>
      <c r="CZ31" s="1132"/>
      <c r="DA31" s="1132"/>
      <c r="DB31" s="1132"/>
      <c r="DC31" s="1132"/>
      <c r="DD31" s="1132"/>
      <c r="DE31" s="1132"/>
      <c r="DF31" s="1132"/>
      <c r="DG31" s="1132"/>
      <c r="DH31" s="1132"/>
      <c r="DI31" s="1132"/>
      <c r="DJ31" s="1132"/>
      <c r="DK31" s="1132"/>
      <c r="DL31" s="1132"/>
      <c r="DM31" s="1132"/>
      <c r="DN31" s="1132"/>
      <c r="DO31" s="1132"/>
      <c r="DP31" s="1132"/>
      <c r="DQ31" s="1132"/>
      <c r="DR31" s="1132"/>
      <c r="DS31" s="1132"/>
      <c r="DT31" s="1132"/>
      <c r="DU31" s="1132"/>
      <c r="DV31" s="1132"/>
      <c r="DW31" s="1132"/>
      <c r="DX31" s="1132"/>
      <c r="DY31" s="1132"/>
      <c r="DZ31" s="1132"/>
      <c r="EA31" s="1132"/>
      <c r="EB31" s="1132"/>
      <c r="EC31" s="1132"/>
      <c r="ED31" s="1132"/>
      <c r="EE31" s="1132"/>
      <c r="EF31" s="1132"/>
      <c r="EG31" s="1132"/>
      <c r="EH31" s="1132"/>
      <c r="EI31" s="1132"/>
      <c r="EJ31" s="1132"/>
      <c r="EK31" s="1132"/>
      <c r="EL31" s="1132"/>
      <c r="EM31" s="1132"/>
      <c r="EN31" s="1132"/>
      <c r="EO31" s="1132"/>
      <c r="EP31" s="1132"/>
      <c r="EQ31" s="1132"/>
      <c r="ER31" s="1132"/>
      <c r="ES31" s="1132"/>
      <c r="ET31" s="1132"/>
      <c r="EU31" s="1132"/>
      <c r="EV31" s="1132"/>
      <c r="EW31" s="1132"/>
      <c r="EX31" s="1132"/>
      <c r="EY31" s="1132"/>
      <c r="EZ31" s="1132"/>
      <c r="FA31" s="1132"/>
      <c r="FB31" s="1132"/>
      <c r="FC31" s="1132"/>
      <c r="FD31" s="1132"/>
      <c r="FE31" s="1132"/>
    </row>
    <row r="32" spans="1:161" s="16" customFormat="1" ht="15">
      <c r="A32" s="747"/>
      <c r="B32" s="747"/>
      <c r="C32" s="747"/>
      <c r="D32" s="747"/>
      <c r="E32" s="747"/>
      <c r="F32" s="747"/>
      <c r="G32" s="747"/>
      <c r="H32" s="747"/>
      <c r="I32" s="22"/>
      <c r="J32" s="1014" t="s">
        <v>545</v>
      </c>
      <c r="K32" s="1014"/>
      <c r="L32" s="1014"/>
      <c r="M32" s="1014"/>
      <c r="N32" s="1014"/>
      <c r="O32" s="1014"/>
      <c r="P32" s="1014"/>
      <c r="Q32" s="1014"/>
      <c r="R32" s="1014"/>
      <c r="S32" s="1014"/>
      <c r="T32" s="1014"/>
      <c r="U32" s="1014"/>
      <c r="V32" s="1014"/>
      <c r="W32" s="1014"/>
      <c r="X32" s="1014"/>
      <c r="Y32" s="1014"/>
      <c r="Z32" s="1014"/>
      <c r="AA32" s="1014"/>
      <c r="AB32" s="1014"/>
      <c r="AC32" s="1014"/>
      <c r="AD32" s="1014"/>
      <c r="AE32" s="1014"/>
      <c r="AF32" s="1014"/>
      <c r="AG32" s="1014"/>
      <c r="AH32" s="1014"/>
      <c r="AI32" s="1014"/>
      <c r="AJ32" s="1014"/>
      <c r="AK32" s="1014"/>
      <c r="AL32" s="1014"/>
      <c r="AM32" s="1014"/>
      <c r="AN32" s="1014"/>
      <c r="AO32" s="1014"/>
      <c r="AP32" s="1014"/>
      <c r="AQ32" s="1014"/>
      <c r="AR32" s="1014"/>
      <c r="AS32" s="1014"/>
      <c r="AT32" s="1014"/>
      <c r="AU32" s="1014"/>
      <c r="AV32" s="1014"/>
      <c r="AW32" s="1014"/>
      <c r="AX32" s="1132"/>
      <c r="AY32" s="1132"/>
      <c r="AZ32" s="1132"/>
      <c r="BA32" s="1132"/>
      <c r="BB32" s="1132"/>
      <c r="BC32" s="1132"/>
      <c r="BD32" s="1132"/>
      <c r="BE32" s="1132"/>
      <c r="BF32" s="1132"/>
      <c r="BG32" s="1132"/>
      <c r="BH32" s="1132"/>
      <c r="BI32" s="1132"/>
      <c r="BJ32" s="1132"/>
      <c r="BK32" s="1132"/>
      <c r="BL32" s="1132"/>
      <c r="BM32" s="1132"/>
      <c r="BN32" s="1132"/>
      <c r="BO32" s="1132"/>
      <c r="BP32" s="1132"/>
      <c r="BQ32" s="1132"/>
      <c r="BR32" s="1132"/>
      <c r="BS32" s="1132"/>
      <c r="BT32" s="1132"/>
      <c r="BU32" s="1132"/>
      <c r="BV32" s="1132"/>
      <c r="BW32" s="1132"/>
      <c r="BX32" s="1132"/>
      <c r="BY32" s="1132"/>
      <c r="BZ32" s="1132"/>
      <c r="CA32" s="1132"/>
      <c r="CB32" s="1132"/>
      <c r="CC32" s="1132"/>
      <c r="CD32" s="1132"/>
      <c r="CE32" s="1132"/>
      <c r="CF32" s="1132"/>
      <c r="CG32" s="1132"/>
      <c r="CH32" s="1132"/>
      <c r="CI32" s="1132"/>
      <c r="CJ32" s="1132"/>
      <c r="CK32" s="1132"/>
      <c r="CL32" s="1132"/>
      <c r="CM32" s="1132"/>
      <c r="CN32" s="1132"/>
      <c r="CO32" s="1132"/>
      <c r="CP32" s="1132"/>
      <c r="CQ32" s="1132"/>
      <c r="CR32" s="1132"/>
      <c r="CS32" s="1132"/>
      <c r="CT32" s="1132"/>
      <c r="CU32" s="1132"/>
      <c r="CV32" s="1132"/>
      <c r="CW32" s="1132"/>
      <c r="CX32" s="1132"/>
      <c r="CY32" s="1132"/>
      <c r="CZ32" s="1132"/>
      <c r="DA32" s="1132"/>
      <c r="DB32" s="1133"/>
      <c r="DC32" s="1132"/>
      <c r="DD32" s="1132"/>
      <c r="DE32" s="1132"/>
      <c r="DF32" s="1132"/>
      <c r="DG32" s="1132"/>
      <c r="DH32" s="1132"/>
      <c r="DI32" s="1132"/>
      <c r="DJ32" s="1132"/>
      <c r="DK32" s="1132"/>
      <c r="DL32" s="1132"/>
      <c r="DM32" s="1132"/>
      <c r="DN32" s="1132"/>
      <c r="DO32" s="1132"/>
      <c r="DP32" s="1132"/>
      <c r="DQ32" s="1132"/>
      <c r="DR32" s="1132"/>
      <c r="DS32" s="1132"/>
      <c r="DT32" s="1132"/>
      <c r="DU32" s="1132"/>
      <c r="DV32" s="1132"/>
      <c r="DW32" s="1132"/>
      <c r="DX32" s="1132"/>
      <c r="DY32" s="1132"/>
      <c r="DZ32" s="1132"/>
      <c r="EA32" s="1132"/>
      <c r="EB32" s="1132"/>
      <c r="EC32" s="1132"/>
      <c r="ED32" s="1132"/>
      <c r="EE32" s="1132"/>
      <c r="EF32" s="1132"/>
      <c r="EG32" s="1132"/>
      <c r="EH32" s="1132"/>
      <c r="EI32" s="1132"/>
      <c r="EJ32" s="1132"/>
      <c r="EK32" s="1132"/>
      <c r="EL32" s="1132"/>
      <c r="EM32" s="1132"/>
      <c r="EN32" s="1132"/>
      <c r="EO32" s="1132"/>
      <c r="EP32" s="1132"/>
      <c r="EQ32" s="1132"/>
      <c r="ER32" s="1132"/>
      <c r="ES32" s="1132"/>
      <c r="ET32" s="1132"/>
      <c r="EU32" s="1132"/>
      <c r="EV32" s="1132"/>
      <c r="EW32" s="1132"/>
      <c r="EX32" s="1132"/>
      <c r="EY32" s="1132"/>
      <c r="EZ32" s="1132"/>
      <c r="FA32" s="1132"/>
      <c r="FB32" s="1132"/>
      <c r="FC32" s="1132"/>
      <c r="FD32" s="1132"/>
      <c r="FE32" s="1132"/>
    </row>
    <row r="33" spans="1:161" s="16" customFormat="1" ht="16.5" customHeight="1">
      <c r="A33" s="747"/>
      <c r="B33" s="747"/>
      <c r="C33" s="747"/>
      <c r="D33" s="747"/>
      <c r="E33" s="747"/>
      <c r="F33" s="747"/>
      <c r="G33" s="747"/>
      <c r="H33" s="747"/>
      <c r="I33" s="22"/>
      <c r="J33" s="1014" t="s">
        <v>546</v>
      </c>
      <c r="K33" s="1014"/>
      <c r="L33" s="1014"/>
      <c r="M33" s="1014"/>
      <c r="N33" s="1014"/>
      <c r="O33" s="1014"/>
      <c r="P33" s="1014"/>
      <c r="Q33" s="1014"/>
      <c r="R33" s="1014"/>
      <c r="S33" s="1014"/>
      <c r="T33" s="1014"/>
      <c r="U33" s="1014"/>
      <c r="V33" s="1014"/>
      <c r="W33" s="1014"/>
      <c r="X33" s="1014"/>
      <c r="Y33" s="1014"/>
      <c r="Z33" s="1014"/>
      <c r="AA33" s="1014"/>
      <c r="AB33" s="1014"/>
      <c r="AC33" s="1014"/>
      <c r="AD33" s="1014"/>
      <c r="AE33" s="1014"/>
      <c r="AF33" s="1014"/>
      <c r="AG33" s="1014"/>
      <c r="AH33" s="1014"/>
      <c r="AI33" s="1014"/>
      <c r="AJ33" s="1014"/>
      <c r="AK33" s="1014"/>
      <c r="AL33" s="1014"/>
      <c r="AM33" s="1014"/>
      <c r="AN33" s="1014"/>
      <c r="AO33" s="1014"/>
      <c r="AP33" s="1014"/>
      <c r="AQ33" s="1014"/>
      <c r="AR33" s="1014"/>
      <c r="AS33" s="1014"/>
      <c r="AT33" s="1014"/>
      <c r="AU33" s="1014"/>
      <c r="AV33" s="1014"/>
      <c r="AW33" s="1014"/>
      <c r="AX33" s="1132"/>
      <c r="AY33" s="1132"/>
      <c r="AZ33" s="1132"/>
      <c r="BA33" s="1132"/>
      <c r="BB33" s="1132"/>
      <c r="BC33" s="1132"/>
      <c r="BD33" s="1132"/>
      <c r="BE33" s="1132"/>
      <c r="BF33" s="1132"/>
      <c r="BG33" s="1132"/>
      <c r="BH33" s="1132"/>
      <c r="BI33" s="1132"/>
      <c r="BJ33" s="1132"/>
      <c r="BK33" s="1132"/>
      <c r="BL33" s="1132"/>
      <c r="BM33" s="1132"/>
      <c r="BN33" s="1132"/>
      <c r="BO33" s="1132"/>
      <c r="BP33" s="1132"/>
      <c r="BQ33" s="1132"/>
      <c r="BR33" s="1132"/>
      <c r="BS33" s="1132"/>
      <c r="BT33" s="1132"/>
      <c r="BU33" s="1132"/>
      <c r="BV33" s="1132"/>
      <c r="BW33" s="1132"/>
      <c r="BX33" s="1132"/>
      <c r="BY33" s="1132"/>
      <c r="BZ33" s="1132"/>
      <c r="CA33" s="1132"/>
      <c r="CB33" s="1132"/>
      <c r="CC33" s="1132"/>
      <c r="CD33" s="1132"/>
      <c r="CE33" s="1132"/>
      <c r="CF33" s="1132"/>
      <c r="CG33" s="1132"/>
      <c r="CH33" s="1132"/>
      <c r="CI33" s="1132"/>
      <c r="CJ33" s="1132"/>
      <c r="CK33" s="1132"/>
      <c r="CL33" s="1132"/>
      <c r="CM33" s="1132"/>
      <c r="CN33" s="1132"/>
      <c r="CO33" s="1132"/>
      <c r="CP33" s="1132"/>
      <c r="CQ33" s="1132"/>
      <c r="CR33" s="1132"/>
      <c r="CS33" s="1132"/>
      <c r="CT33" s="1132"/>
      <c r="CU33" s="1132"/>
      <c r="CV33" s="1132"/>
      <c r="CW33" s="1132"/>
      <c r="CX33" s="1132"/>
      <c r="CY33" s="1132"/>
      <c r="CZ33" s="1132"/>
      <c r="DA33" s="1132"/>
      <c r="DB33" s="1132"/>
      <c r="DC33" s="1132"/>
      <c r="DD33" s="1132"/>
      <c r="DE33" s="1132"/>
      <c r="DF33" s="1132"/>
      <c r="DG33" s="1132"/>
      <c r="DH33" s="1132"/>
      <c r="DI33" s="1132"/>
      <c r="DJ33" s="1132"/>
      <c r="DK33" s="1132"/>
      <c r="DL33" s="1132"/>
      <c r="DM33" s="1132"/>
      <c r="DN33" s="1132"/>
      <c r="DO33" s="1132"/>
      <c r="DP33" s="1132"/>
      <c r="DQ33" s="1132"/>
      <c r="DR33" s="1132"/>
      <c r="DS33" s="1132"/>
      <c r="DT33" s="1132"/>
      <c r="DU33" s="1132"/>
      <c r="DV33" s="1132"/>
      <c r="DW33" s="1132"/>
      <c r="DX33" s="1132"/>
      <c r="DY33" s="1132"/>
      <c r="DZ33" s="1132"/>
      <c r="EA33" s="1132"/>
      <c r="EB33" s="1132"/>
      <c r="EC33" s="1132"/>
      <c r="ED33" s="1132"/>
      <c r="EE33" s="1132"/>
      <c r="EF33" s="1132"/>
      <c r="EG33" s="1132"/>
      <c r="EH33" s="1132"/>
      <c r="EI33" s="1132"/>
      <c r="EJ33" s="1132"/>
      <c r="EK33" s="1132"/>
      <c r="EL33" s="1132"/>
      <c r="EM33" s="1132"/>
      <c r="EN33" s="1132"/>
      <c r="EO33" s="1132"/>
      <c r="EP33" s="1132"/>
      <c r="EQ33" s="1132"/>
      <c r="ER33" s="1132"/>
      <c r="ES33" s="1132"/>
      <c r="ET33" s="1132"/>
      <c r="EU33" s="1132"/>
      <c r="EV33" s="1132"/>
      <c r="EW33" s="1132"/>
      <c r="EX33" s="1132"/>
      <c r="EY33" s="1132"/>
      <c r="EZ33" s="1132"/>
      <c r="FA33" s="1132"/>
      <c r="FB33" s="1132"/>
      <c r="FC33" s="1132"/>
      <c r="FD33" s="1132"/>
      <c r="FE33" s="1132"/>
    </row>
    <row r="34" spans="1:161" s="16" customFormat="1" ht="16.5" customHeight="1">
      <c r="A34" s="747"/>
      <c r="B34" s="747"/>
      <c r="C34" s="747"/>
      <c r="D34" s="747"/>
      <c r="E34" s="747"/>
      <c r="F34" s="747"/>
      <c r="G34" s="747"/>
      <c r="H34" s="747"/>
      <c r="I34" s="22"/>
      <c r="J34" s="1014" t="s">
        <v>547</v>
      </c>
      <c r="K34" s="1014"/>
      <c r="L34" s="1014"/>
      <c r="M34" s="1014"/>
      <c r="N34" s="1014"/>
      <c r="O34" s="1014"/>
      <c r="P34" s="1014"/>
      <c r="Q34" s="1014"/>
      <c r="R34" s="1014"/>
      <c r="S34" s="1014"/>
      <c r="T34" s="1014"/>
      <c r="U34" s="1014"/>
      <c r="V34" s="1014"/>
      <c r="W34" s="1014"/>
      <c r="X34" s="1014"/>
      <c r="Y34" s="1014"/>
      <c r="Z34" s="1014"/>
      <c r="AA34" s="1014"/>
      <c r="AB34" s="1014"/>
      <c r="AC34" s="1014"/>
      <c r="AD34" s="1014"/>
      <c r="AE34" s="1014"/>
      <c r="AF34" s="1014"/>
      <c r="AG34" s="1014"/>
      <c r="AH34" s="1014"/>
      <c r="AI34" s="1014"/>
      <c r="AJ34" s="1014"/>
      <c r="AK34" s="1014"/>
      <c r="AL34" s="1014"/>
      <c r="AM34" s="1014"/>
      <c r="AN34" s="1014"/>
      <c r="AO34" s="1014"/>
      <c r="AP34" s="1014"/>
      <c r="AQ34" s="1014"/>
      <c r="AR34" s="1014"/>
      <c r="AS34" s="1014"/>
      <c r="AT34" s="1014"/>
      <c r="AU34" s="1014"/>
      <c r="AV34" s="1014"/>
      <c r="AW34" s="1014"/>
      <c r="AX34" s="1132"/>
      <c r="AY34" s="1132"/>
      <c r="AZ34" s="1132"/>
      <c r="BA34" s="1132"/>
      <c r="BB34" s="1132"/>
      <c r="BC34" s="1132"/>
      <c r="BD34" s="1132"/>
      <c r="BE34" s="1132"/>
      <c r="BF34" s="1132"/>
      <c r="BG34" s="1132"/>
      <c r="BH34" s="1132"/>
      <c r="BI34" s="1132"/>
      <c r="BJ34" s="1132"/>
      <c r="BK34" s="1132"/>
      <c r="BL34" s="1132"/>
      <c r="BM34" s="1132"/>
      <c r="BN34" s="1132"/>
      <c r="BO34" s="1132"/>
      <c r="BP34" s="1132"/>
      <c r="BQ34" s="1132"/>
      <c r="BR34" s="1132"/>
      <c r="BS34" s="1132"/>
      <c r="BT34" s="1132"/>
      <c r="BU34" s="1132"/>
      <c r="BV34" s="1132"/>
      <c r="BW34" s="1132"/>
      <c r="BX34" s="1132"/>
      <c r="BY34" s="1132"/>
      <c r="BZ34" s="1132"/>
      <c r="CA34" s="1132"/>
      <c r="CB34" s="1132"/>
      <c r="CC34" s="1132"/>
      <c r="CD34" s="1132"/>
      <c r="CE34" s="1132"/>
      <c r="CF34" s="1132"/>
      <c r="CG34" s="1132"/>
      <c r="CH34" s="1132"/>
      <c r="CI34" s="1132"/>
      <c r="CJ34" s="1132"/>
      <c r="CK34" s="1132"/>
      <c r="CL34" s="1132"/>
      <c r="CM34" s="1132"/>
      <c r="CN34" s="1132"/>
      <c r="CO34" s="1132"/>
      <c r="CP34" s="1132"/>
      <c r="CQ34" s="1132"/>
      <c r="CR34" s="1132"/>
      <c r="CS34" s="1132"/>
      <c r="CT34" s="1132"/>
      <c r="CU34" s="1132"/>
      <c r="CV34" s="1132"/>
      <c r="CW34" s="1132"/>
      <c r="CX34" s="1132"/>
      <c r="CY34" s="1132"/>
      <c r="CZ34" s="1132"/>
      <c r="DA34" s="1132"/>
      <c r="DB34" s="1132"/>
      <c r="DC34" s="1132"/>
      <c r="DD34" s="1132"/>
      <c r="DE34" s="1132"/>
      <c r="DF34" s="1132"/>
      <c r="DG34" s="1132"/>
      <c r="DH34" s="1132"/>
      <c r="DI34" s="1132"/>
      <c r="DJ34" s="1132"/>
      <c r="DK34" s="1132"/>
      <c r="DL34" s="1132"/>
      <c r="DM34" s="1132"/>
      <c r="DN34" s="1132"/>
      <c r="DO34" s="1132"/>
      <c r="DP34" s="1132"/>
      <c r="DQ34" s="1132"/>
      <c r="DR34" s="1132"/>
      <c r="DS34" s="1132"/>
      <c r="DT34" s="1132"/>
      <c r="DU34" s="1132"/>
      <c r="DV34" s="1132"/>
      <c r="DW34" s="1132"/>
      <c r="DX34" s="1132"/>
      <c r="DY34" s="1132"/>
      <c r="DZ34" s="1132"/>
      <c r="EA34" s="1132"/>
      <c r="EB34" s="1132"/>
      <c r="EC34" s="1132"/>
      <c r="ED34" s="1132"/>
      <c r="EE34" s="1132"/>
      <c r="EF34" s="1132"/>
      <c r="EG34" s="1132"/>
      <c r="EH34" s="1132"/>
      <c r="EI34" s="1132"/>
      <c r="EJ34" s="1132"/>
      <c r="EK34" s="1132"/>
      <c r="EL34" s="1132"/>
      <c r="EM34" s="1132"/>
      <c r="EN34" s="1132"/>
      <c r="EO34" s="1132"/>
      <c r="EP34" s="1132"/>
      <c r="EQ34" s="1132"/>
      <c r="ER34" s="1132"/>
      <c r="ES34" s="1132"/>
      <c r="ET34" s="1132"/>
      <c r="EU34" s="1132"/>
      <c r="EV34" s="1132"/>
      <c r="EW34" s="1132"/>
      <c r="EX34" s="1132"/>
      <c r="EY34" s="1132"/>
      <c r="EZ34" s="1132"/>
      <c r="FA34" s="1132"/>
      <c r="FB34" s="1132"/>
      <c r="FC34" s="1132"/>
      <c r="FD34" s="1132"/>
      <c r="FE34" s="1132"/>
    </row>
    <row r="35" spans="1:161" s="16" customFormat="1" ht="16.5" customHeight="1">
      <c r="A35" s="747"/>
      <c r="B35" s="747"/>
      <c r="C35" s="747"/>
      <c r="D35" s="747"/>
      <c r="E35" s="747"/>
      <c r="F35" s="747"/>
      <c r="G35" s="747"/>
      <c r="H35" s="747"/>
      <c r="I35" s="22"/>
      <c r="J35" s="1014" t="s">
        <v>548</v>
      </c>
      <c r="K35" s="1014"/>
      <c r="L35" s="1014"/>
      <c r="M35" s="1014"/>
      <c r="N35" s="1014"/>
      <c r="O35" s="1014"/>
      <c r="P35" s="1014"/>
      <c r="Q35" s="1014"/>
      <c r="R35" s="1014"/>
      <c r="S35" s="1014"/>
      <c r="T35" s="1014"/>
      <c r="U35" s="1014"/>
      <c r="V35" s="1014"/>
      <c r="W35" s="1014"/>
      <c r="X35" s="1014"/>
      <c r="Y35" s="1014"/>
      <c r="Z35" s="1014"/>
      <c r="AA35" s="1014"/>
      <c r="AB35" s="1014"/>
      <c r="AC35" s="1014"/>
      <c r="AD35" s="1014"/>
      <c r="AE35" s="1014"/>
      <c r="AF35" s="1014"/>
      <c r="AG35" s="1014"/>
      <c r="AH35" s="1014"/>
      <c r="AI35" s="1014"/>
      <c r="AJ35" s="1014"/>
      <c r="AK35" s="1014"/>
      <c r="AL35" s="1014"/>
      <c r="AM35" s="1014"/>
      <c r="AN35" s="1014"/>
      <c r="AO35" s="1014"/>
      <c r="AP35" s="1014"/>
      <c r="AQ35" s="1014"/>
      <c r="AR35" s="1014"/>
      <c r="AS35" s="1014"/>
      <c r="AT35" s="1014"/>
      <c r="AU35" s="1014"/>
      <c r="AV35" s="1014"/>
      <c r="AW35" s="1014"/>
      <c r="AX35" s="1132"/>
      <c r="AY35" s="1132"/>
      <c r="AZ35" s="1132"/>
      <c r="BA35" s="1132"/>
      <c r="BB35" s="1132"/>
      <c r="BC35" s="1132"/>
      <c r="BD35" s="1132"/>
      <c r="BE35" s="1132"/>
      <c r="BF35" s="1132"/>
      <c r="BG35" s="1132"/>
      <c r="BH35" s="1132"/>
      <c r="BI35" s="1132"/>
      <c r="BJ35" s="1132"/>
      <c r="BK35" s="1132"/>
      <c r="BL35" s="1132"/>
      <c r="BM35" s="1132"/>
      <c r="BN35" s="1132"/>
      <c r="BO35" s="1132"/>
      <c r="BP35" s="1132"/>
      <c r="BQ35" s="1132"/>
      <c r="BR35" s="1132"/>
      <c r="BS35" s="1132"/>
      <c r="BT35" s="1132"/>
      <c r="BU35" s="1132"/>
      <c r="BV35" s="1132"/>
      <c r="BW35" s="1132"/>
      <c r="BX35" s="1132"/>
      <c r="BY35" s="1132"/>
      <c r="BZ35" s="1132"/>
      <c r="CA35" s="1132"/>
      <c r="CB35" s="1132"/>
      <c r="CC35" s="1132"/>
      <c r="CD35" s="1132"/>
      <c r="CE35" s="1132"/>
      <c r="CF35" s="1132"/>
      <c r="CG35" s="1132"/>
      <c r="CH35" s="1132"/>
      <c r="CI35" s="1132"/>
      <c r="CJ35" s="1132"/>
      <c r="CK35" s="1132"/>
      <c r="CL35" s="1132"/>
      <c r="CM35" s="1132"/>
      <c r="CN35" s="1132"/>
      <c r="CO35" s="1132"/>
      <c r="CP35" s="1132"/>
      <c r="CQ35" s="1132"/>
      <c r="CR35" s="1132"/>
      <c r="CS35" s="1132"/>
      <c r="CT35" s="1132"/>
      <c r="CU35" s="1132"/>
      <c r="CV35" s="1132"/>
      <c r="CW35" s="1132"/>
      <c r="CX35" s="1132"/>
      <c r="CY35" s="1132"/>
      <c r="CZ35" s="1132"/>
      <c r="DA35" s="1132"/>
      <c r="DB35" s="1132"/>
      <c r="DC35" s="1132"/>
      <c r="DD35" s="1132"/>
      <c r="DE35" s="1132"/>
      <c r="DF35" s="1132"/>
      <c r="DG35" s="1132"/>
      <c r="DH35" s="1132"/>
      <c r="DI35" s="1132"/>
      <c r="DJ35" s="1132"/>
      <c r="DK35" s="1132"/>
      <c r="DL35" s="1132"/>
      <c r="DM35" s="1132"/>
      <c r="DN35" s="1132"/>
      <c r="DO35" s="1132"/>
      <c r="DP35" s="1132"/>
      <c r="DQ35" s="1132"/>
      <c r="DR35" s="1132"/>
      <c r="DS35" s="1132"/>
      <c r="DT35" s="1132"/>
      <c r="DU35" s="1132"/>
      <c r="DV35" s="1132"/>
      <c r="DW35" s="1132"/>
      <c r="DX35" s="1132"/>
      <c r="DY35" s="1132"/>
      <c r="DZ35" s="1132"/>
      <c r="EA35" s="1132"/>
      <c r="EB35" s="1132"/>
      <c r="EC35" s="1132"/>
      <c r="ED35" s="1132"/>
      <c r="EE35" s="1132"/>
      <c r="EF35" s="1132"/>
      <c r="EG35" s="1132"/>
      <c r="EH35" s="1132"/>
      <c r="EI35" s="1132"/>
      <c r="EJ35" s="1132"/>
      <c r="EK35" s="1132"/>
      <c r="EL35" s="1132"/>
      <c r="EM35" s="1132"/>
      <c r="EN35" s="1132"/>
      <c r="EO35" s="1132"/>
      <c r="EP35" s="1132"/>
      <c r="EQ35" s="1132"/>
      <c r="ER35" s="1132"/>
      <c r="ES35" s="1132"/>
      <c r="ET35" s="1132"/>
      <c r="EU35" s="1132"/>
      <c r="EV35" s="1132"/>
      <c r="EW35" s="1132"/>
      <c r="EX35" s="1132"/>
      <c r="EY35" s="1132"/>
      <c r="EZ35" s="1132"/>
      <c r="FA35" s="1132"/>
      <c r="FB35" s="1132"/>
      <c r="FC35" s="1132"/>
      <c r="FD35" s="1132"/>
      <c r="FE35" s="1132"/>
    </row>
    <row r="36" spans="1:161" s="16" customFormat="1" ht="16.5" customHeight="1">
      <c r="A36" s="747"/>
      <c r="B36" s="747"/>
      <c r="C36" s="747"/>
      <c r="D36" s="747"/>
      <c r="E36" s="747"/>
      <c r="F36" s="747"/>
      <c r="G36" s="747"/>
      <c r="H36" s="747"/>
      <c r="I36" s="22"/>
      <c r="J36" s="1014" t="s">
        <v>549</v>
      </c>
      <c r="K36" s="1014"/>
      <c r="L36" s="1014"/>
      <c r="M36" s="1014"/>
      <c r="N36" s="1014"/>
      <c r="O36" s="1014"/>
      <c r="P36" s="1014"/>
      <c r="Q36" s="1014"/>
      <c r="R36" s="1014"/>
      <c r="S36" s="1014"/>
      <c r="T36" s="1014"/>
      <c r="U36" s="1014"/>
      <c r="V36" s="1014"/>
      <c r="W36" s="1014"/>
      <c r="X36" s="1014"/>
      <c r="Y36" s="1014"/>
      <c r="Z36" s="1014"/>
      <c r="AA36" s="1014"/>
      <c r="AB36" s="1014"/>
      <c r="AC36" s="1014"/>
      <c r="AD36" s="1014"/>
      <c r="AE36" s="1014"/>
      <c r="AF36" s="1014"/>
      <c r="AG36" s="1014"/>
      <c r="AH36" s="1014"/>
      <c r="AI36" s="1014"/>
      <c r="AJ36" s="1014"/>
      <c r="AK36" s="1014"/>
      <c r="AL36" s="1014"/>
      <c r="AM36" s="1014"/>
      <c r="AN36" s="1014"/>
      <c r="AO36" s="1014"/>
      <c r="AP36" s="1014"/>
      <c r="AQ36" s="1014"/>
      <c r="AR36" s="1014"/>
      <c r="AS36" s="1014"/>
      <c r="AT36" s="1014"/>
      <c r="AU36" s="1014"/>
      <c r="AV36" s="1014"/>
      <c r="AW36" s="1014"/>
      <c r="AX36" s="1132"/>
      <c r="AY36" s="1132"/>
      <c r="AZ36" s="1132"/>
      <c r="BA36" s="1132"/>
      <c r="BB36" s="1132"/>
      <c r="BC36" s="1132"/>
      <c r="BD36" s="1132"/>
      <c r="BE36" s="1132"/>
      <c r="BF36" s="1132"/>
      <c r="BG36" s="1132"/>
      <c r="BH36" s="1132"/>
      <c r="BI36" s="1132"/>
      <c r="BJ36" s="1132"/>
      <c r="BK36" s="1132"/>
      <c r="BL36" s="1132"/>
      <c r="BM36" s="1132"/>
      <c r="BN36" s="1132"/>
      <c r="BO36" s="1132"/>
      <c r="BP36" s="1132"/>
      <c r="BQ36" s="1132"/>
      <c r="BR36" s="1132"/>
      <c r="BS36" s="1132"/>
      <c r="BT36" s="1132"/>
      <c r="BU36" s="1132"/>
      <c r="BV36" s="1132"/>
      <c r="BW36" s="1132"/>
      <c r="BX36" s="1132"/>
      <c r="BY36" s="1132"/>
      <c r="BZ36" s="1132"/>
      <c r="CA36" s="1132"/>
      <c r="CB36" s="1132"/>
      <c r="CC36" s="1132"/>
      <c r="CD36" s="1132"/>
      <c r="CE36" s="1132"/>
      <c r="CF36" s="1132"/>
      <c r="CG36" s="1132"/>
      <c r="CH36" s="1132"/>
      <c r="CI36" s="1132"/>
      <c r="CJ36" s="1132"/>
      <c r="CK36" s="1132"/>
      <c r="CL36" s="1132"/>
      <c r="CM36" s="1132"/>
      <c r="CN36" s="1132"/>
      <c r="CO36" s="1132"/>
      <c r="CP36" s="1132"/>
      <c r="CQ36" s="1132"/>
      <c r="CR36" s="1132"/>
      <c r="CS36" s="1132"/>
      <c r="CT36" s="1132"/>
      <c r="CU36" s="1132"/>
      <c r="CV36" s="1132"/>
      <c r="CW36" s="1132"/>
      <c r="CX36" s="1132"/>
      <c r="CY36" s="1132"/>
      <c r="CZ36" s="1132"/>
      <c r="DA36" s="1132"/>
      <c r="DB36" s="1132"/>
      <c r="DC36" s="1132"/>
      <c r="DD36" s="1132"/>
      <c r="DE36" s="1132"/>
      <c r="DF36" s="1132"/>
      <c r="DG36" s="1132"/>
      <c r="DH36" s="1132"/>
      <c r="DI36" s="1132"/>
      <c r="DJ36" s="1132"/>
      <c r="DK36" s="1132"/>
      <c r="DL36" s="1132"/>
      <c r="DM36" s="1132"/>
      <c r="DN36" s="1132"/>
      <c r="DO36" s="1132"/>
      <c r="DP36" s="1132"/>
      <c r="DQ36" s="1132"/>
      <c r="DR36" s="1132"/>
      <c r="DS36" s="1132"/>
      <c r="DT36" s="1132"/>
      <c r="DU36" s="1132"/>
      <c r="DV36" s="1132"/>
      <c r="DW36" s="1132"/>
      <c r="DX36" s="1132"/>
      <c r="DY36" s="1132"/>
      <c r="DZ36" s="1132"/>
      <c r="EA36" s="1132"/>
      <c r="EB36" s="1132"/>
      <c r="EC36" s="1132"/>
      <c r="ED36" s="1132"/>
      <c r="EE36" s="1132"/>
      <c r="EF36" s="1132"/>
      <c r="EG36" s="1132"/>
      <c r="EH36" s="1132"/>
      <c r="EI36" s="1132"/>
      <c r="EJ36" s="1132"/>
      <c r="EK36" s="1132"/>
      <c r="EL36" s="1132"/>
      <c r="EM36" s="1132"/>
      <c r="EN36" s="1132"/>
      <c r="EO36" s="1132"/>
      <c r="EP36" s="1132"/>
      <c r="EQ36" s="1132"/>
      <c r="ER36" s="1132"/>
      <c r="ES36" s="1132"/>
      <c r="ET36" s="1132"/>
      <c r="EU36" s="1132"/>
      <c r="EV36" s="1132"/>
      <c r="EW36" s="1132"/>
      <c r="EX36" s="1132"/>
      <c r="EY36" s="1132"/>
      <c r="EZ36" s="1132"/>
      <c r="FA36" s="1132"/>
      <c r="FB36" s="1132"/>
      <c r="FC36" s="1132"/>
      <c r="FD36" s="1132"/>
      <c r="FE36" s="1132"/>
    </row>
    <row r="37" spans="1:161" s="16" customFormat="1" ht="15">
      <c r="A37" s="747"/>
      <c r="B37" s="747"/>
      <c r="C37" s="747"/>
      <c r="D37" s="747"/>
      <c r="E37" s="747"/>
      <c r="F37" s="747"/>
      <c r="G37" s="747"/>
      <c r="H37" s="747"/>
      <c r="I37" s="22"/>
      <c r="J37" s="1014" t="s">
        <v>550</v>
      </c>
      <c r="K37" s="1014"/>
      <c r="L37" s="1014"/>
      <c r="M37" s="1014"/>
      <c r="N37" s="1014"/>
      <c r="O37" s="1014"/>
      <c r="P37" s="1014"/>
      <c r="Q37" s="1014"/>
      <c r="R37" s="1014"/>
      <c r="S37" s="1014"/>
      <c r="T37" s="1014"/>
      <c r="U37" s="1014"/>
      <c r="V37" s="1014"/>
      <c r="W37" s="1014"/>
      <c r="X37" s="1014"/>
      <c r="Y37" s="1014"/>
      <c r="Z37" s="1014"/>
      <c r="AA37" s="1014"/>
      <c r="AB37" s="1014"/>
      <c r="AC37" s="1014"/>
      <c r="AD37" s="1014"/>
      <c r="AE37" s="1014"/>
      <c r="AF37" s="1014"/>
      <c r="AG37" s="1014"/>
      <c r="AH37" s="1014"/>
      <c r="AI37" s="1014"/>
      <c r="AJ37" s="1014"/>
      <c r="AK37" s="1014"/>
      <c r="AL37" s="1014"/>
      <c r="AM37" s="1014"/>
      <c r="AN37" s="1014"/>
      <c r="AO37" s="1014"/>
      <c r="AP37" s="1014"/>
      <c r="AQ37" s="1014"/>
      <c r="AR37" s="1014"/>
      <c r="AS37" s="1014"/>
      <c r="AT37" s="1014"/>
      <c r="AU37" s="1014"/>
      <c r="AV37" s="1014"/>
      <c r="AW37" s="1014"/>
      <c r="AX37" s="1132"/>
      <c r="AY37" s="1132"/>
      <c r="AZ37" s="1132"/>
      <c r="BA37" s="1132"/>
      <c r="BB37" s="1132"/>
      <c r="BC37" s="1132"/>
      <c r="BD37" s="1132"/>
      <c r="BE37" s="1132"/>
      <c r="BF37" s="1132"/>
      <c r="BG37" s="1132"/>
      <c r="BH37" s="1132"/>
      <c r="BI37" s="1132"/>
      <c r="BJ37" s="1132"/>
      <c r="BK37" s="1132"/>
      <c r="BL37" s="1132"/>
      <c r="BM37" s="1132"/>
      <c r="BN37" s="1132"/>
      <c r="BO37" s="1132"/>
      <c r="BP37" s="1132"/>
      <c r="BQ37" s="1132"/>
      <c r="BR37" s="1132"/>
      <c r="BS37" s="1132"/>
      <c r="BT37" s="1132"/>
      <c r="BU37" s="1132"/>
      <c r="BV37" s="1132"/>
      <c r="BW37" s="1132"/>
      <c r="BX37" s="1132"/>
      <c r="BY37" s="1132"/>
      <c r="BZ37" s="1132"/>
      <c r="CA37" s="1132"/>
      <c r="CB37" s="1132"/>
      <c r="CC37" s="1132"/>
      <c r="CD37" s="1132"/>
      <c r="CE37" s="1132"/>
      <c r="CF37" s="1132"/>
      <c r="CG37" s="1132"/>
      <c r="CH37" s="1132"/>
      <c r="CI37" s="1132"/>
      <c r="CJ37" s="1132"/>
      <c r="CK37" s="1132"/>
      <c r="CL37" s="1132"/>
      <c r="CM37" s="1132"/>
      <c r="CN37" s="1132"/>
      <c r="CO37" s="1132"/>
      <c r="CP37" s="1132"/>
      <c r="CQ37" s="1132"/>
      <c r="CR37" s="1132"/>
      <c r="CS37" s="1132"/>
      <c r="CT37" s="1132"/>
      <c r="CU37" s="1132"/>
      <c r="CV37" s="1132"/>
      <c r="CW37" s="1132"/>
      <c r="CX37" s="1132"/>
      <c r="CY37" s="1132"/>
      <c r="CZ37" s="1132"/>
      <c r="DA37" s="1132"/>
      <c r="DB37" s="1132"/>
      <c r="DC37" s="1132"/>
      <c r="DD37" s="1132"/>
      <c r="DE37" s="1132"/>
      <c r="DF37" s="1132"/>
      <c r="DG37" s="1132"/>
      <c r="DH37" s="1132"/>
      <c r="DI37" s="1132"/>
      <c r="DJ37" s="1132"/>
      <c r="DK37" s="1132"/>
      <c r="DL37" s="1132"/>
      <c r="DM37" s="1132"/>
      <c r="DN37" s="1132"/>
      <c r="DO37" s="1132"/>
      <c r="DP37" s="1132"/>
      <c r="DQ37" s="1132"/>
      <c r="DR37" s="1132"/>
      <c r="DS37" s="1132"/>
      <c r="DT37" s="1132"/>
      <c r="DU37" s="1132"/>
      <c r="DV37" s="1132"/>
      <c r="DW37" s="1132"/>
      <c r="DX37" s="1132"/>
      <c r="DY37" s="1132"/>
      <c r="DZ37" s="1132"/>
      <c r="EA37" s="1132"/>
      <c r="EB37" s="1132"/>
      <c r="EC37" s="1132"/>
      <c r="ED37" s="1132"/>
      <c r="EE37" s="1132"/>
      <c r="EF37" s="1132"/>
      <c r="EG37" s="1132"/>
      <c r="EH37" s="1132"/>
      <c r="EI37" s="1132"/>
      <c r="EJ37" s="1132"/>
      <c r="EK37" s="1132"/>
      <c r="EL37" s="1132"/>
      <c r="EM37" s="1132"/>
      <c r="EN37" s="1132"/>
      <c r="EO37" s="1132"/>
      <c r="EP37" s="1132"/>
      <c r="EQ37" s="1132"/>
      <c r="ER37" s="1132"/>
      <c r="ES37" s="1132"/>
      <c r="ET37" s="1132"/>
      <c r="EU37" s="1132"/>
      <c r="EV37" s="1132"/>
      <c r="EW37" s="1132"/>
      <c r="EX37" s="1132"/>
      <c r="EY37" s="1132"/>
      <c r="EZ37" s="1132"/>
      <c r="FA37" s="1132"/>
      <c r="FB37" s="1132"/>
      <c r="FC37" s="1132"/>
      <c r="FD37" s="1132"/>
      <c r="FE37" s="1132"/>
    </row>
    <row r="38" spans="1:161" s="16" customFormat="1" ht="44.25" customHeight="1">
      <c r="A38" s="747" t="s">
        <v>275</v>
      </c>
      <c r="B38" s="747"/>
      <c r="C38" s="747"/>
      <c r="D38" s="747"/>
      <c r="E38" s="747"/>
      <c r="F38" s="747"/>
      <c r="G38" s="747"/>
      <c r="H38" s="747"/>
      <c r="I38" s="22"/>
      <c r="J38" s="1014" t="s">
        <v>575</v>
      </c>
      <c r="K38" s="1014"/>
      <c r="L38" s="1014"/>
      <c r="M38" s="1014"/>
      <c r="N38" s="1014"/>
      <c r="O38" s="1014"/>
      <c r="P38" s="1014"/>
      <c r="Q38" s="1014"/>
      <c r="R38" s="1014"/>
      <c r="S38" s="1014"/>
      <c r="T38" s="1014"/>
      <c r="U38" s="1014"/>
      <c r="V38" s="1014"/>
      <c r="W38" s="1014"/>
      <c r="X38" s="1014"/>
      <c r="Y38" s="1014"/>
      <c r="Z38" s="1014"/>
      <c r="AA38" s="1014"/>
      <c r="AB38" s="1014"/>
      <c r="AC38" s="1014"/>
      <c r="AD38" s="1014"/>
      <c r="AE38" s="1014"/>
      <c r="AF38" s="1014"/>
      <c r="AG38" s="1014"/>
      <c r="AH38" s="1014"/>
      <c r="AI38" s="1014"/>
      <c r="AJ38" s="1014"/>
      <c r="AK38" s="1014"/>
      <c r="AL38" s="1014"/>
      <c r="AM38" s="1014"/>
      <c r="AN38" s="1014"/>
      <c r="AO38" s="1014"/>
      <c r="AP38" s="1014"/>
      <c r="AQ38" s="1014"/>
      <c r="AR38" s="1014"/>
      <c r="AS38" s="1014"/>
      <c r="AT38" s="1014"/>
      <c r="AU38" s="1014"/>
      <c r="AV38" s="1014"/>
      <c r="AW38" s="1015"/>
      <c r="AX38" s="1132"/>
      <c r="AY38" s="1132"/>
      <c r="AZ38" s="1132"/>
      <c r="BA38" s="1132"/>
      <c r="BB38" s="1132"/>
      <c r="BC38" s="1132"/>
      <c r="BD38" s="1132"/>
      <c r="BE38" s="1132"/>
      <c r="BF38" s="1132"/>
      <c r="BG38" s="1132"/>
      <c r="BH38" s="1132"/>
      <c r="BI38" s="1132"/>
      <c r="BJ38" s="1132"/>
      <c r="BK38" s="1132"/>
      <c r="BL38" s="1132"/>
      <c r="BM38" s="1132"/>
      <c r="BN38" s="1132"/>
      <c r="BO38" s="1132"/>
      <c r="BP38" s="1132"/>
      <c r="BQ38" s="1132"/>
      <c r="BR38" s="1132"/>
      <c r="BS38" s="1132"/>
      <c r="BT38" s="1132"/>
      <c r="BU38" s="1132"/>
      <c r="BV38" s="1132"/>
      <c r="BW38" s="1132"/>
      <c r="BX38" s="1132"/>
      <c r="BY38" s="1132"/>
      <c r="BZ38" s="1132"/>
      <c r="CA38" s="1132"/>
      <c r="CB38" s="1132"/>
      <c r="CC38" s="1132"/>
      <c r="CD38" s="1132"/>
      <c r="CE38" s="1132"/>
      <c r="CF38" s="1132"/>
      <c r="CG38" s="1132"/>
      <c r="CH38" s="1132"/>
      <c r="CI38" s="1132"/>
      <c r="CJ38" s="1132"/>
      <c r="CK38" s="1132"/>
      <c r="CL38" s="1132"/>
      <c r="CM38" s="1132"/>
      <c r="CN38" s="1132"/>
      <c r="CO38" s="1132"/>
      <c r="CP38" s="1132"/>
      <c r="CQ38" s="1132"/>
      <c r="CR38" s="1132"/>
      <c r="CS38" s="1132"/>
      <c r="CT38" s="1132"/>
      <c r="CU38" s="1132"/>
      <c r="CV38" s="1132"/>
      <c r="CW38" s="1132"/>
      <c r="CX38" s="1132"/>
      <c r="CY38" s="1132"/>
      <c r="CZ38" s="1132"/>
      <c r="DA38" s="1132"/>
      <c r="DB38" s="1132"/>
      <c r="DC38" s="1132"/>
      <c r="DD38" s="1132"/>
      <c r="DE38" s="1132"/>
      <c r="DF38" s="1132"/>
      <c r="DG38" s="1132"/>
      <c r="DH38" s="1132"/>
      <c r="DI38" s="1132"/>
      <c r="DJ38" s="1132"/>
      <c r="DK38" s="1132"/>
      <c r="DL38" s="1132"/>
      <c r="DM38" s="1132"/>
      <c r="DN38" s="1132"/>
      <c r="DO38" s="1132"/>
      <c r="DP38" s="1132"/>
      <c r="DQ38" s="1132"/>
      <c r="DR38" s="1132"/>
      <c r="DS38" s="1132"/>
      <c r="DT38" s="1132"/>
      <c r="DU38" s="1132"/>
      <c r="DV38" s="1132"/>
      <c r="DW38" s="1132"/>
      <c r="DX38" s="1132"/>
      <c r="DY38" s="1132"/>
      <c r="DZ38" s="1132"/>
      <c r="EA38" s="1132"/>
      <c r="EB38" s="1132"/>
      <c r="EC38" s="1132"/>
      <c r="ED38" s="1132"/>
      <c r="EE38" s="1132"/>
      <c r="EF38" s="1132"/>
      <c r="EG38" s="1132"/>
      <c r="EH38" s="1132"/>
      <c r="EI38" s="1132"/>
      <c r="EJ38" s="1132"/>
      <c r="EK38" s="1132"/>
      <c r="EL38" s="1132"/>
      <c r="EM38" s="1132"/>
      <c r="EN38" s="1132"/>
      <c r="EO38" s="1132"/>
      <c r="EP38" s="1132"/>
      <c r="EQ38" s="1132"/>
      <c r="ER38" s="1132"/>
      <c r="ES38" s="1132"/>
      <c r="ET38" s="1132"/>
      <c r="EU38" s="1132"/>
      <c r="EV38" s="1132"/>
      <c r="EW38" s="1132"/>
      <c r="EX38" s="1132"/>
      <c r="EY38" s="1132"/>
      <c r="EZ38" s="1132"/>
      <c r="FA38" s="1132"/>
      <c r="FB38" s="1132"/>
      <c r="FC38" s="1132"/>
      <c r="FD38" s="1132"/>
      <c r="FE38" s="1132"/>
    </row>
    <row r="39" spans="1:161" s="16" customFormat="1" ht="60" customHeight="1">
      <c r="A39" s="747" t="s">
        <v>580</v>
      </c>
      <c r="B39" s="747"/>
      <c r="C39" s="747"/>
      <c r="D39" s="747"/>
      <c r="E39" s="747"/>
      <c r="F39" s="747"/>
      <c r="G39" s="747"/>
      <c r="H39" s="747"/>
      <c r="I39" s="22"/>
      <c r="J39" s="1014" t="s">
        <v>576</v>
      </c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5"/>
      <c r="AX39" s="1132"/>
      <c r="AY39" s="1132"/>
      <c r="AZ39" s="1132"/>
      <c r="BA39" s="1132"/>
      <c r="BB39" s="1132"/>
      <c r="BC39" s="1132"/>
      <c r="BD39" s="1132"/>
      <c r="BE39" s="1132"/>
      <c r="BF39" s="1132"/>
      <c r="BG39" s="1132"/>
      <c r="BH39" s="1132"/>
      <c r="BI39" s="1132"/>
      <c r="BJ39" s="1132"/>
      <c r="BK39" s="1132"/>
      <c r="BL39" s="1132"/>
      <c r="BM39" s="1132"/>
      <c r="BN39" s="1132"/>
      <c r="BO39" s="1132"/>
      <c r="BP39" s="1132"/>
      <c r="BQ39" s="1132"/>
      <c r="BR39" s="1132"/>
      <c r="BS39" s="1132"/>
      <c r="BT39" s="1132"/>
      <c r="BU39" s="1132"/>
      <c r="BV39" s="1132"/>
      <c r="BW39" s="1132"/>
      <c r="BX39" s="1132"/>
      <c r="BY39" s="1132"/>
      <c r="BZ39" s="1132"/>
      <c r="CA39" s="1132"/>
      <c r="CB39" s="1132"/>
      <c r="CC39" s="1132"/>
      <c r="CD39" s="1132"/>
      <c r="CE39" s="1132"/>
      <c r="CF39" s="1132"/>
      <c r="CG39" s="1132"/>
      <c r="CH39" s="1132"/>
      <c r="CI39" s="1132"/>
      <c r="CJ39" s="1132"/>
      <c r="CK39" s="1132"/>
      <c r="CL39" s="1132"/>
      <c r="CM39" s="1132"/>
      <c r="CN39" s="1132"/>
      <c r="CO39" s="1132"/>
      <c r="CP39" s="1132"/>
      <c r="CQ39" s="1132"/>
      <c r="CR39" s="1132"/>
      <c r="CS39" s="1132"/>
      <c r="CT39" s="1132"/>
      <c r="CU39" s="1132"/>
      <c r="CV39" s="1132"/>
      <c r="CW39" s="1132"/>
      <c r="CX39" s="1132"/>
      <c r="CY39" s="1132"/>
      <c r="CZ39" s="1132"/>
      <c r="DA39" s="1132"/>
      <c r="DB39" s="1132"/>
      <c r="DC39" s="1132"/>
      <c r="DD39" s="1132"/>
      <c r="DE39" s="1132"/>
      <c r="DF39" s="1132"/>
      <c r="DG39" s="1132"/>
      <c r="DH39" s="1132"/>
      <c r="DI39" s="1132"/>
      <c r="DJ39" s="1132"/>
      <c r="DK39" s="1132"/>
      <c r="DL39" s="1132"/>
      <c r="DM39" s="1132"/>
      <c r="DN39" s="1132"/>
      <c r="DO39" s="1132"/>
      <c r="DP39" s="1132"/>
      <c r="DQ39" s="1132"/>
      <c r="DR39" s="1132"/>
      <c r="DS39" s="1132"/>
      <c r="DT39" s="1132"/>
      <c r="DU39" s="1132"/>
      <c r="DV39" s="1132"/>
      <c r="DW39" s="1132"/>
      <c r="DX39" s="1132"/>
      <c r="DY39" s="1132"/>
      <c r="DZ39" s="1132"/>
      <c r="EA39" s="1132"/>
      <c r="EB39" s="1132"/>
      <c r="EC39" s="1132"/>
      <c r="ED39" s="1132"/>
      <c r="EE39" s="1132"/>
      <c r="EF39" s="1132"/>
      <c r="EG39" s="1132"/>
      <c r="EH39" s="1132"/>
      <c r="EI39" s="1132"/>
      <c r="EJ39" s="1132"/>
      <c r="EK39" s="1132"/>
      <c r="EL39" s="1132"/>
      <c r="EM39" s="1132"/>
      <c r="EN39" s="1132"/>
      <c r="EO39" s="1132"/>
      <c r="EP39" s="1132"/>
      <c r="EQ39" s="1132"/>
      <c r="ER39" s="1132"/>
      <c r="ES39" s="1132"/>
      <c r="ET39" s="1132"/>
      <c r="EU39" s="1132"/>
      <c r="EV39" s="1132"/>
      <c r="EW39" s="1132"/>
      <c r="EX39" s="1132"/>
      <c r="EY39" s="1132"/>
      <c r="EZ39" s="1132"/>
      <c r="FA39" s="1132"/>
      <c r="FB39" s="1132"/>
      <c r="FC39" s="1132"/>
      <c r="FD39" s="1132"/>
      <c r="FE39" s="1132"/>
    </row>
    <row r="40" spans="1:161" s="16" customFormat="1" ht="30" customHeight="1">
      <c r="A40" s="747"/>
      <c r="B40" s="747"/>
      <c r="C40" s="747"/>
      <c r="D40" s="747"/>
      <c r="E40" s="747"/>
      <c r="F40" s="747"/>
      <c r="G40" s="747"/>
      <c r="H40" s="747"/>
      <c r="I40" s="22"/>
      <c r="J40" s="1014" t="s">
        <v>570</v>
      </c>
      <c r="K40" s="1014"/>
      <c r="L40" s="1014"/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4"/>
      <c r="Y40" s="1014"/>
      <c r="Z40" s="1014"/>
      <c r="AA40" s="1014"/>
      <c r="AB40" s="1014"/>
      <c r="AC40" s="1014"/>
      <c r="AD40" s="1014"/>
      <c r="AE40" s="1014"/>
      <c r="AF40" s="1014"/>
      <c r="AG40" s="1014"/>
      <c r="AH40" s="1014"/>
      <c r="AI40" s="1014"/>
      <c r="AJ40" s="1014"/>
      <c r="AK40" s="1014"/>
      <c r="AL40" s="1014"/>
      <c r="AM40" s="1014"/>
      <c r="AN40" s="1014"/>
      <c r="AO40" s="1014"/>
      <c r="AP40" s="1014"/>
      <c r="AQ40" s="1014"/>
      <c r="AR40" s="1014"/>
      <c r="AS40" s="1014"/>
      <c r="AT40" s="1014"/>
      <c r="AU40" s="1014"/>
      <c r="AV40" s="1014"/>
      <c r="AW40" s="1015"/>
      <c r="AX40" s="1132"/>
      <c r="AY40" s="1132"/>
      <c r="AZ40" s="1132"/>
      <c r="BA40" s="1132"/>
      <c r="BB40" s="1132"/>
      <c r="BC40" s="1132"/>
      <c r="BD40" s="1132"/>
      <c r="BE40" s="1132"/>
      <c r="BF40" s="1132"/>
      <c r="BG40" s="1132"/>
      <c r="BH40" s="1132"/>
      <c r="BI40" s="1132"/>
      <c r="BJ40" s="1132"/>
      <c r="BK40" s="1132"/>
      <c r="BL40" s="1132"/>
      <c r="BM40" s="1132"/>
      <c r="BN40" s="1132"/>
      <c r="BO40" s="1132"/>
      <c r="BP40" s="1132"/>
      <c r="BQ40" s="1132"/>
      <c r="BR40" s="1132"/>
      <c r="BS40" s="1132"/>
      <c r="BT40" s="1132"/>
      <c r="BU40" s="1132"/>
      <c r="BV40" s="1132"/>
      <c r="BW40" s="1132"/>
      <c r="BX40" s="1132"/>
      <c r="BY40" s="1132"/>
      <c r="BZ40" s="1132"/>
      <c r="CA40" s="1132"/>
      <c r="CB40" s="1132"/>
      <c r="CC40" s="1132"/>
      <c r="CD40" s="1132"/>
      <c r="CE40" s="1132"/>
      <c r="CF40" s="1132"/>
      <c r="CG40" s="1132"/>
      <c r="CH40" s="1132"/>
      <c r="CI40" s="1132"/>
      <c r="CJ40" s="1132"/>
      <c r="CK40" s="1132"/>
      <c r="CL40" s="1132"/>
      <c r="CM40" s="1132"/>
      <c r="CN40" s="1132"/>
      <c r="CO40" s="1132"/>
      <c r="CP40" s="1132"/>
      <c r="CQ40" s="1132"/>
      <c r="CR40" s="1132"/>
      <c r="CS40" s="1132"/>
      <c r="CT40" s="1132"/>
      <c r="CU40" s="1132"/>
      <c r="CV40" s="1132"/>
      <c r="CW40" s="1132"/>
      <c r="CX40" s="1132"/>
      <c r="CY40" s="1132"/>
      <c r="CZ40" s="1132"/>
      <c r="DA40" s="1132"/>
      <c r="DB40" s="1132"/>
      <c r="DC40" s="1132"/>
      <c r="DD40" s="1132"/>
      <c r="DE40" s="1132"/>
      <c r="DF40" s="1132"/>
      <c r="DG40" s="1132"/>
      <c r="DH40" s="1132"/>
      <c r="DI40" s="1132"/>
      <c r="DJ40" s="1132"/>
      <c r="DK40" s="1132"/>
      <c r="DL40" s="1132"/>
      <c r="DM40" s="1132"/>
      <c r="DN40" s="1132"/>
      <c r="DO40" s="1132"/>
      <c r="DP40" s="1132"/>
      <c r="DQ40" s="1132"/>
      <c r="DR40" s="1132"/>
      <c r="DS40" s="1132"/>
      <c r="DT40" s="1132"/>
      <c r="DU40" s="1132"/>
      <c r="DV40" s="1132"/>
      <c r="DW40" s="1132"/>
      <c r="DX40" s="1132"/>
      <c r="DY40" s="1132"/>
      <c r="DZ40" s="1132"/>
      <c r="EA40" s="1132"/>
      <c r="EB40" s="1132"/>
      <c r="EC40" s="1132"/>
      <c r="ED40" s="1132"/>
      <c r="EE40" s="1132"/>
      <c r="EF40" s="1132"/>
      <c r="EG40" s="1132"/>
      <c r="EH40" s="1132"/>
      <c r="EI40" s="1132"/>
      <c r="EJ40" s="1132"/>
      <c r="EK40" s="1132"/>
      <c r="EL40" s="1132"/>
      <c r="EM40" s="1132"/>
      <c r="EN40" s="1132"/>
      <c r="EO40" s="1132"/>
      <c r="EP40" s="1132"/>
      <c r="EQ40" s="1132"/>
      <c r="ER40" s="1132"/>
      <c r="ES40" s="1132"/>
      <c r="ET40" s="1132"/>
      <c r="EU40" s="1132"/>
      <c r="EV40" s="1132"/>
      <c r="EW40" s="1132"/>
      <c r="EX40" s="1132"/>
      <c r="EY40" s="1132"/>
      <c r="EZ40" s="1132"/>
      <c r="FA40" s="1132"/>
      <c r="FB40" s="1132"/>
      <c r="FC40" s="1132"/>
      <c r="FD40" s="1132"/>
      <c r="FE40" s="1132"/>
    </row>
    <row r="41" spans="1:161" s="16" customFormat="1" ht="30" customHeight="1">
      <c r="A41" s="747"/>
      <c r="B41" s="747"/>
      <c r="C41" s="747"/>
      <c r="D41" s="747"/>
      <c r="E41" s="747"/>
      <c r="F41" s="747"/>
      <c r="G41" s="747"/>
      <c r="H41" s="747"/>
      <c r="I41" s="22"/>
      <c r="J41" s="750" t="s">
        <v>571</v>
      </c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0"/>
      <c r="V41" s="750"/>
      <c r="W41" s="750"/>
      <c r="X41" s="750"/>
      <c r="Y41" s="750"/>
      <c r="Z41" s="750"/>
      <c r="AA41" s="750"/>
      <c r="AB41" s="750"/>
      <c r="AC41" s="750"/>
      <c r="AD41" s="750"/>
      <c r="AE41" s="750"/>
      <c r="AF41" s="750"/>
      <c r="AG41" s="750"/>
      <c r="AH41" s="750"/>
      <c r="AI41" s="750"/>
      <c r="AJ41" s="750"/>
      <c r="AK41" s="750"/>
      <c r="AL41" s="750"/>
      <c r="AM41" s="750"/>
      <c r="AN41" s="750"/>
      <c r="AO41" s="750"/>
      <c r="AP41" s="750"/>
      <c r="AQ41" s="750"/>
      <c r="AR41" s="750"/>
      <c r="AS41" s="750"/>
      <c r="AT41" s="750"/>
      <c r="AU41" s="750"/>
      <c r="AV41" s="750"/>
      <c r="AW41" s="750"/>
      <c r="AX41" s="1132"/>
      <c r="AY41" s="1132"/>
      <c r="AZ41" s="1132"/>
      <c r="BA41" s="1132"/>
      <c r="BB41" s="1132"/>
      <c r="BC41" s="1132"/>
      <c r="BD41" s="1132"/>
      <c r="BE41" s="1132"/>
      <c r="BF41" s="1132"/>
      <c r="BG41" s="1132"/>
      <c r="BH41" s="1132"/>
      <c r="BI41" s="1132"/>
      <c r="BJ41" s="1132"/>
      <c r="BK41" s="1132"/>
      <c r="BL41" s="1132"/>
      <c r="BM41" s="1132"/>
      <c r="BN41" s="1132"/>
      <c r="BO41" s="1132"/>
      <c r="BP41" s="1132"/>
      <c r="BQ41" s="1132"/>
      <c r="BR41" s="1132"/>
      <c r="BS41" s="1132"/>
      <c r="BT41" s="1132"/>
      <c r="BU41" s="1132"/>
      <c r="BV41" s="1132"/>
      <c r="BW41" s="1132"/>
      <c r="BX41" s="1132"/>
      <c r="BY41" s="1132"/>
      <c r="BZ41" s="1132"/>
      <c r="CA41" s="1132"/>
      <c r="CB41" s="1132"/>
      <c r="CC41" s="1132"/>
      <c r="CD41" s="1132"/>
      <c r="CE41" s="1132"/>
      <c r="CF41" s="1132"/>
      <c r="CG41" s="1132"/>
      <c r="CH41" s="1132"/>
      <c r="CI41" s="1132"/>
      <c r="CJ41" s="1132"/>
      <c r="CK41" s="1132"/>
      <c r="CL41" s="1132"/>
      <c r="CM41" s="1132"/>
      <c r="CN41" s="1132"/>
      <c r="CO41" s="1132"/>
      <c r="CP41" s="1132"/>
      <c r="CQ41" s="1132"/>
      <c r="CR41" s="1132"/>
      <c r="CS41" s="1132"/>
      <c r="CT41" s="1132"/>
      <c r="CU41" s="1132"/>
      <c r="CV41" s="1132"/>
      <c r="CW41" s="1132"/>
      <c r="CX41" s="1132"/>
      <c r="CY41" s="1132"/>
      <c r="CZ41" s="1132"/>
      <c r="DA41" s="1132"/>
      <c r="DB41" s="1132"/>
      <c r="DC41" s="1132"/>
      <c r="DD41" s="1132"/>
      <c r="DE41" s="1132"/>
      <c r="DF41" s="1132"/>
      <c r="DG41" s="1132"/>
      <c r="DH41" s="1132"/>
      <c r="DI41" s="1132"/>
      <c r="DJ41" s="1132"/>
      <c r="DK41" s="1132"/>
      <c r="DL41" s="1132"/>
      <c r="DM41" s="1132"/>
      <c r="DN41" s="1132"/>
      <c r="DO41" s="1132"/>
      <c r="DP41" s="1132"/>
      <c r="DQ41" s="1132"/>
      <c r="DR41" s="1132"/>
      <c r="DS41" s="1132"/>
      <c r="DT41" s="1132"/>
      <c r="DU41" s="1132"/>
      <c r="DV41" s="1132"/>
      <c r="DW41" s="1132"/>
      <c r="DX41" s="1132"/>
      <c r="DY41" s="1132"/>
      <c r="DZ41" s="1132"/>
      <c r="EA41" s="1132"/>
      <c r="EB41" s="1132"/>
      <c r="EC41" s="1132"/>
      <c r="ED41" s="1132"/>
      <c r="EE41" s="1132"/>
      <c r="EF41" s="1132"/>
      <c r="EG41" s="1132"/>
      <c r="EH41" s="1132"/>
      <c r="EI41" s="1132"/>
      <c r="EJ41" s="1132"/>
      <c r="EK41" s="1132"/>
      <c r="EL41" s="1132"/>
      <c r="EM41" s="1132"/>
      <c r="EN41" s="1132"/>
      <c r="EO41" s="1132"/>
      <c r="EP41" s="1132"/>
      <c r="EQ41" s="1132"/>
      <c r="ER41" s="1132"/>
      <c r="ES41" s="1132"/>
      <c r="ET41" s="1132"/>
      <c r="EU41" s="1132"/>
      <c r="EV41" s="1132"/>
      <c r="EW41" s="1132"/>
      <c r="EX41" s="1132"/>
      <c r="EY41" s="1132"/>
      <c r="EZ41" s="1132"/>
      <c r="FA41" s="1132"/>
      <c r="FB41" s="1132"/>
      <c r="FC41" s="1132"/>
      <c r="FD41" s="1132"/>
      <c r="FE41" s="1132"/>
    </row>
    <row r="42" spans="1:161" s="16" customFormat="1" ht="15">
      <c r="A42" s="747"/>
      <c r="B42" s="747"/>
      <c r="C42" s="747"/>
      <c r="D42" s="747"/>
      <c r="E42" s="747"/>
      <c r="F42" s="747"/>
      <c r="G42" s="747"/>
      <c r="H42" s="747"/>
      <c r="I42" s="22"/>
      <c r="J42" s="1014" t="s">
        <v>545</v>
      </c>
      <c r="K42" s="1014"/>
      <c r="L42" s="1014"/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132"/>
      <c r="AY42" s="1132"/>
      <c r="AZ42" s="1132"/>
      <c r="BA42" s="1132"/>
      <c r="BB42" s="1132"/>
      <c r="BC42" s="1132"/>
      <c r="BD42" s="1132"/>
      <c r="BE42" s="1132"/>
      <c r="BF42" s="1132"/>
      <c r="BG42" s="1132"/>
      <c r="BH42" s="1132"/>
      <c r="BI42" s="1132"/>
      <c r="BJ42" s="1132"/>
      <c r="BK42" s="1132"/>
      <c r="BL42" s="1132"/>
      <c r="BM42" s="1132"/>
      <c r="BN42" s="1132"/>
      <c r="BO42" s="1132"/>
      <c r="BP42" s="1132"/>
      <c r="BQ42" s="1132"/>
      <c r="BR42" s="1132"/>
      <c r="BS42" s="1132"/>
      <c r="BT42" s="1132"/>
      <c r="BU42" s="1132"/>
      <c r="BV42" s="1132"/>
      <c r="BW42" s="1132"/>
      <c r="BX42" s="1132"/>
      <c r="BY42" s="1132"/>
      <c r="BZ42" s="1132"/>
      <c r="CA42" s="1132"/>
      <c r="CB42" s="1132"/>
      <c r="CC42" s="1132"/>
      <c r="CD42" s="1132"/>
      <c r="CE42" s="1132"/>
      <c r="CF42" s="1132"/>
      <c r="CG42" s="1132"/>
      <c r="CH42" s="1132"/>
      <c r="CI42" s="1132"/>
      <c r="CJ42" s="1132"/>
      <c r="CK42" s="1132"/>
      <c r="CL42" s="1132"/>
      <c r="CM42" s="1132"/>
      <c r="CN42" s="1132"/>
      <c r="CO42" s="1132"/>
      <c r="CP42" s="1132"/>
      <c r="CQ42" s="1132"/>
      <c r="CR42" s="1132"/>
      <c r="CS42" s="1132"/>
      <c r="CT42" s="1132"/>
      <c r="CU42" s="1132"/>
      <c r="CV42" s="1132"/>
      <c r="CW42" s="1132"/>
      <c r="CX42" s="1132"/>
      <c r="CY42" s="1132"/>
      <c r="CZ42" s="1132"/>
      <c r="DA42" s="1132"/>
      <c r="DB42" s="1132"/>
      <c r="DC42" s="1132"/>
      <c r="DD42" s="1132"/>
      <c r="DE42" s="1132"/>
      <c r="DF42" s="1132"/>
      <c r="DG42" s="1132"/>
      <c r="DH42" s="1132"/>
      <c r="DI42" s="1132"/>
      <c r="DJ42" s="1132"/>
      <c r="DK42" s="1132"/>
      <c r="DL42" s="1132"/>
      <c r="DM42" s="1132"/>
      <c r="DN42" s="1132"/>
      <c r="DO42" s="1132"/>
      <c r="DP42" s="1132"/>
      <c r="DQ42" s="1132"/>
      <c r="DR42" s="1132"/>
      <c r="DS42" s="1132"/>
      <c r="DT42" s="1132"/>
      <c r="DU42" s="1132"/>
      <c r="DV42" s="1132"/>
      <c r="DW42" s="1132"/>
      <c r="DX42" s="1132"/>
      <c r="DY42" s="1132"/>
      <c r="DZ42" s="1132"/>
      <c r="EA42" s="1132"/>
      <c r="EB42" s="1132"/>
      <c r="EC42" s="1132"/>
      <c r="ED42" s="1132"/>
      <c r="EE42" s="1132"/>
      <c r="EF42" s="1132"/>
      <c r="EG42" s="1132"/>
      <c r="EH42" s="1132"/>
      <c r="EI42" s="1132"/>
      <c r="EJ42" s="1132"/>
      <c r="EK42" s="1132"/>
      <c r="EL42" s="1132"/>
      <c r="EM42" s="1132"/>
      <c r="EN42" s="1132"/>
      <c r="EO42" s="1132"/>
      <c r="EP42" s="1132"/>
      <c r="EQ42" s="1132"/>
      <c r="ER42" s="1132"/>
      <c r="ES42" s="1132"/>
      <c r="ET42" s="1132"/>
      <c r="EU42" s="1132"/>
      <c r="EV42" s="1132"/>
      <c r="EW42" s="1132"/>
      <c r="EX42" s="1132"/>
      <c r="EY42" s="1132"/>
      <c r="EZ42" s="1132"/>
      <c r="FA42" s="1132"/>
      <c r="FB42" s="1132"/>
      <c r="FC42" s="1132"/>
      <c r="FD42" s="1132"/>
      <c r="FE42" s="1132"/>
    </row>
    <row r="43" spans="1:161" s="16" customFormat="1" ht="16.5" customHeight="1">
      <c r="A43" s="747"/>
      <c r="B43" s="747"/>
      <c r="C43" s="747"/>
      <c r="D43" s="747"/>
      <c r="E43" s="747"/>
      <c r="F43" s="747"/>
      <c r="G43" s="747"/>
      <c r="H43" s="747"/>
      <c r="I43" s="22"/>
      <c r="J43" s="1014" t="s">
        <v>546</v>
      </c>
      <c r="K43" s="1014"/>
      <c r="L43" s="1014"/>
      <c r="M43" s="1014"/>
      <c r="N43" s="1014"/>
      <c r="O43" s="1014"/>
      <c r="P43" s="1014"/>
      <c r="Q43" s="1014"/>
      <c r="R43" s="1014"/>
      <c r="S43" s="1014"/>
      <c r="T43" s="1014"/>
      <c r="U43" s="1014"/>
      <c r="V43" s="1014"/>
      <c r="W43" s="1014"/>
      <c r="X43" s="1014"/>
      <c r="Y43" s="1014"/>
      <c r="Z43" s="1014"/>
      <c r="AA43" s="1014"/>
      <c r="AB43" s="1014"/>
      <c r="AC43" s="1014"/>
      <c r="AD43" s="1014"/>
      <c r="AE43" s="1014"/>
      <c r="AF43" s="1014"/>
      <c r="AG43" s="1014"/>
      <c r="AH43" s="1014"/>
      <c r="AI43" s="1014"/>
      <c r="AJ43" s="1014"/>
      <c r="AK43" s="1014"/>
      <c r="AL43" s="1014"/>
      <c r="AM43" s="1014"/>
      <c r="AN43" s="1014"/>
      <c r="AO43" s="1014"/>
      <c r="AP43" s="1014"/>
      <c r="AQ43" s="1014"/>
      <c r="AR43" s="1014"/>
      <c r="AS43" s="1014"/>
      <c r="AT43" s="1014"/>
      <c r="AU43" s="1014"/>
      <c r="AV43" s="1014"/>
      <c r="AW43" s="1014"/>
      <c r="AX43" s="1132"/>
      <c r="AY43" s="1132"/>
      <c r="AZ43" s="1132"/>
      <c r="BA43" s="1132"/>
      <c r="BB43" s="1132"/>
      <c r="BC43" s="1132"/>
      <c r="BD43" s="1132"/>
      <c r="BE43" s="1132"/>
      <c r="BF43" s="1132"/>
      <c r="BG43" s="1132"/>
      <c r="BH43" s="1132"/>
      <c r="BI43" s="1132"/>
      <c r="BJ43" s="1132"/>
      <c r="BK43" s="1132"/>
      <c r="BL43" s="1132"/>
      <c r="BM43" s="1132"/>
      <c r="BN43" s="1132"/>
      <c r="BO43" s="1132"/>
      <c r="BP43" s="1132"/>
      <c r="BQ43" s="1132"/>
      <c r="BR43" s="1132"/>
      <c r="BS43" s="1132"/>
      <c r="BT43" s="1132"/>
      <c r="BU43" s="1132"/>
      <c r="BV43" s="1132"/>
      <c r="BW43" s="1132"/>
      <c r="BX43" s="1132"/>
      <c r="BY43" s="1132"/>
      <c r="BZ43" s="1132"/>
      <c r="CA43" s="1132"/>
      <c r="CB43" s="1132"/>
      <c r="CC43" s="1132"/>
      <c r="CD43" s="1132"/>
      <c r="CE43" s="1132"/>
      <c r="CF43" s="1132"/>
      <c r="CG43" s="1132"/>
      <c r="CH43" s="1132"/>
      <c r="CI43" s="1132"/>
      <c r="CJ43" s="1132"/>
      <c r="CK43" s="1132"/>
      <c r="CL43" s="1132"/>
      <c r="CM43" s="1132"/>
      <c r="CN43" s="1132"/>
      <c r="CO43" s="1132"/>
      <c r="CP43" s="1132"/>
      <c r="CQ43" s="1132"/>
      <c r="CR43" s="1132"/>
      <c r="CS43" s="1132"/>
      <c r="CT43" s="1132"/>
      <c r="CU43" s="1132"/>
      <c r="CV43" s="1132"/>
      <c r="CW43" s="1132"/>
      <c r="CX43" s="1132"/>
      <c r="CY43" s="1132"/>
      <c r="CZ43" s="1132"/>
      <c r="DA43" s="1132"/>
      <c r="DB43" s="1132"/>
      <c r="DC43" s="1132"/>
      <c r="DD43" s="1132"/>
      <c r="DE43" s="1132"/>
      <c r="DF43" s="1132"/>
      <c r="DG43" s="1132"/>
      <c r="DH43" s="1132"/>
      <c r="DI43" s="1132"/>
      <c r="DJ43" s="1132"/>
      <c r="DK43" s="1132"/>
      <c r="DL43" s="1132"/>
      <c r="DM43" s="1132"/>
      <c r="DN43" s="1132"/>
      <c r="DO43" s="1132"/>
      <c r="DP43" s="1132"/>
      <c r="DQ43" s="1132"/>
      <c r="DR43" s="1132"/>
      <c r="DS43" s="1132"/>
      <c r="DT43" s="1132"/>
      <c r="DU43" s="1132"/>
      <c r="DV43" s="1132"/>
      <c r="DW43" s="1132"/>
      <c r="DX43" s="1132"/>
      <c r="DY43" s="1132"/>
      <c r="DZ43" s="1132"/>
      <c r="EA43" s="1132"/>
      <c r="EB43" s="1132"/>
      <c r="EC43" s="1132"/>
      <c r="ED43" s="1132"/>
      <c r="EE43" s="1132"/>
      <c r="EF43" s="1132"/>
      <c r="EG43" s="1132"/>
      <c r="EH43" s="1132"/>
      <c r="EI43" s="1132"/>
      <c r="EJ43" s="1132"/>
      <c r="EK43" s="1132"/>
      <c r="EL43" s="1132"/>
      <c r="EM43" s="1132"/>
      <c r="EN43" s="1132"/>
      <c r="EO43" s="1132"/>
      <c r="EP43" s="1132"/>
      <c r="EQ43" s="1132"/>
      <c r="ER43" s="1132"/>
      <c r="ES43" s="1132"/>
      <c r="ET43" s="1132"/>
      <c r="EU43" s="1132"/>
      <c r="EV43" s="1132"/>
      <c r="EW43" s="1132"/>
      <c r="EX43" s="1132"/>
      <c r="EY43" s="1132"/>
      <c r="EZ43" s="1132"/>
      <c r="FA43" s="1132"/>
      <c r="FB43" s="1132"/>
      <c r="FC43" s="1132"/>
      <c r="FD43" s="1132"/>
      <c r="FE43" s="1132"/>
    </row>
    <row r="44" spans="1:161" s="16" customFormat="1" ht="16.5" customHeight="1">
      <c r="A44" s="747"/>
      <c r="B44" s="747"/>
      <c r="C44" s="747"/>
      <c r="D44" s="747"/>
      <c r="E44" s="747"/>
      <c r="F44" s="747"/>
      <c r="G44" s="747"/>
      <c r="H44" s="747"/>
      <c r="I44" s="22"/>
      <c r="J44" s="1014" t="s">
        <v>547</v>
      </c>
      <c r="K44" s="1014"/>
      <c r="L44" s="1014"/>
      <c r="M44" s="1014"/>
      <c r="N44" s="1014"/>
      <c r="O44" s="1014"/>
      <c r="P44" s="1014"/>
      <c r="Q44" s="1014"/>
      <c r="R44" s="1014"/>
      <c r="S44" s="1014"/>
      <c r="T44" s="1014"/>
      <c r="U44" s="1014"/>
      <c r="V44" s="1014"/>
      <c r="W44" s="1014"/>
      <c r="X44" s="1014"/>
      <c r="Y44" s="1014"/>
      <c r="Z44" s="1014"/>
      <c r="AA44" s="1014"/>
      <c r="AB44" s="1014"/>
      <c r="AC44" s="1014"/>
      <c r="AD44" s="1014"/>
      <c r="AE44" s="1014"/>
      <c r="AF44" s="1014"/>
      <c r="AG44" s="1014"/>
      <c r="AH44" s="1014"/>
      <c r="AI44" s="1014"/>
      <c r="AJ44" s="1014"/>
      <c r="AK44" s="1014"/>
      <c r="AL44" s="1014"/>
      <c r="AM44" s="1014"/>
      <c r="AN44" s="1014"/>
      <c r="AO44" s="1014"/>
      <c r="AP44" s="1014"/>
      <c r="AQ44" s="1014"/>
      <c r="AR44" s="1014"/>
      <c r="AS44" s="1014"/>
      <c r="AT44" s="1014"/>
      <c r="AU44" s="1014"/>
      <c r="AV44" s="1014"/>
      <c r="AW44" s="1014"/>
      <c r="AX44" s="1132"/>
      <c r="AY44" s="1132"/>
      <c r="AZ44" s="1132"/>
      <c r="BA44" s="1132"/>
      <c r="BB44" s="1132"/>
      <c r="BC44" s="1132"/>
      <c r="BD44" s="1132"/>
      <c r="BE44" s="1132"/>
      <c r="BF44" s="1132"/>
      <c r="BG44" s="1132"/>
      <c r="BH44" s="1132"/>
      <c r="BI44" s="1132"/>
      <c r="BJ44" s="1132"/>
      <c r="BK44" s="1132"/>
      <c r="BL44" s="1132"/>
      <c r="BM44" s="1132"/>
      <c r="BN44" s="1132"/>
      <c r="BO44" s="1132"/>
      <c r="BP44" s="1132"/>
      <c r="BQ44" s="1132"/>
      <c r="BR44" s="1132"/>
      <c r="BS44" s="1132"/>
      <c r="BT44" s="1132"/>
      <c r="BU44" s="1132"/>
      <c r="BV44" s="1132"/>
      <c r="BW44" s="1132"/>
      <c r="BX44" s="1132"/>
      <c r="BY44" s="1132"/>
      <c r="BZ44" s="1132"/>
      <c r="CA44" s="1132"/>
      <c r="CB44" s="1132"/>
      <c r="CC44" s="1132"/>
      <c r="CD44" s="1132"/>
      <c r="CE44" s="1132"/>
      <c r="CF44" s="1132"/>
      <c r="CG44" s="1132"/>
      <c r="CH44" s="1132"/>
      <c r="CI44" s="1132"/>
      <c r="CJ44" s="1132"/>
      <c r="CK44" s="1132"/>
      <c r="CL44" s="1132"/>
      <c r="CM44" s="1132"/>
      <c r="CN44" s="1132"/>
      <c r="CO44" s="1132"/>
      <c r="CP44" s="1132"/>
      <c r="CQ44" s="1132"/>
      <c r="CR44" s="1132"/>
      <c r="CS44" s="1132"/>
      <c r="CT44" s="1132"/>
      <c r="CU44" s="1132"/>
      <c r="CV44" s="1132"/>
      <c r="CW44" s="1132"/>
      <c r="CX44" s="1132"/>
      <c r="CY44" s="1132"/>
      <c r="CZ44" s="1132"/>
      <c r="DA44" s="1132"/>
      <c r="DB44" s="1132"/>
      <c r="DC44" s="1132"/>
      <c r="DD44" s="1132"/>
      <c r="DE44" s="1132"/>
      <c r="DF44" s="1132"/>
      <c r="DG44" s="1132"/>
      <c r="DH44" s="1132"/>
      <c r="DI44" s="1132"/>
      <c r="DJ44" s="1132"/>
      <c r="DK44" s="1132"/>
      <c r="DL44" s="1132"/>
      <c r="DM44" s="1132"/>
      <c r="DN44" s="1132"/>
      <c r="DO44" s="1132"/>
      <c r="DP44" s="1132"/>
      <c r="DQ44" s="1132"/>
      <c r="DR44" s="1132"/>
      <c r="DS44" s="1132"/>
      <c r="DT44" s="1132"/>
      <c r="DU44" s="1132"/>
      <c r="DV44" s="1132"/>
      <c r="DW44" s="1132"/>
      <c r="DX44" s="1132"/>
      <c r="DY44" s="1132"/>
      <c r="DZ44" s="1132"/>
      <c r="EA44" s="1132"/>
      <c r="EB44" s="1132"/>
      <c r="EC44" s="1132"/>
      <c r="ED44" s="1132"/>
      <c r="EE44" s="1132"/>
      <c r="EF44" s="1132"/>
      <c r="EG44" s="1132"/>
      <c r="EH44" s="1132"/>
      <c r="EI44" s="1132"/>
      <c r="EJ44" s="1132"/>
      <c r="EK44" s="1132"/>
      <c r="EL44" s="1132"/>
      <c r="EM44" s="1132"/>
      <c r="EN44" s="1132"/>
      <c r="EO44" s="1132"/>
      <c r="EP44" s="1132"/>
      <c r="EQ44" s="1132"/>
      <c r="ER44" s="1132"/>
      <c r="ES44" s="1132"/>
      <c r="ET44" s="1132"/>
      <c r="EU44" s="1132"/>
      <c r="EV44" s="1132"/>
      <c r="EW44" s="1132"/>
      <c r="EX44" s="1132"/>
      <c r="EY44" s="1132"/>
      <c r="EZ44" s="1132"/>
      <c r="FA44" s="1132"/>
      <c r="FB44" s="1132"/>
      <c r="FC44" s="1132"/>
      <c r="FD44" s="1132"/>
      <c r="FE44" s="1132"/>
    </row>
    <row r="45" spans="1:161" s="16" customFormat="1" ht="16.5" customHeight="1">
      <c r="A45" s="747"/>
      <c r="B45" s="747"/>
      <c r="C45" s="747"/>
      <c r="D45" s="747"/>
      <c r="E45" s="747"/>
      <c r="F45" s="747"/>
      <c r="G45" s="747"/>
      <c r="H45" s="747"/>
      <c r="I45" s="22"/>
      <c r="J45" s="1014" t="s">
        <v>548</v>
      </c>
      <c r="K45" s="1014"/>
      <c r="L45" s="1014"/>
      <c r="M45" s="1014"/>
      <c r="N45" s="1014"/>
      <c r="O45" s="1014"/>
      <c r="P45" s="1014"/>
      <c r="Q45" s="1014"/>
      <c r="R45" s="1014"/>
      <c r="S45" s="1014"/>
      <c r="T45" s="1014"/>
      <c r="U45" s="1014"/>
      <c r="V45" s="1014"/>
      <c r="W45" s="1014"/>
      <c r="X45" s="1014"/>
      <c r="Y45" s="1014"/>
      <c r="Z45" s="1014"/>
      <c r="AA45" s="1014"/>
      <c r="AB45" s="1014"/>
      <c r="AC45" s="1014"/>
      <c r="AD45" s="1014"/>
      <c r="AE45" s="1014"/>
      <c r="AF45" s="1014"/>
      <c r="AG45" s="1014"/>
      <c r="AH45" s="1014"/>
      <c r="AI45" s="1014"/>
      <c r="AJ45" s="1014"/>
      <c r="AK45" s="1014"/>
      <c r="AL45" s="1014"/>
      <c r="AM45" s="1014"/>
      <c r="AN45" s="1014"/>
      <c r="AO45" s="1014"/>
      <c r="AP45" s="1014"/>
      <c r="AQ45" s="1014"/>
      <c r="AR45" s="1014"/>
      <c r="AS45" s="1014"/>
      <c r="AT45" s="1014"/>
      <c r="AU45" s="1014"/>
      <c r="AV45" s="1014"/>
      <c r="AW45" s="1014"/>
      <c r="AX45" s="1132"/>
      <c r="AY45" s="1132"/>
      <c r="AZ45" s="1132"/>
      <c r="BA45" s="1132"/>
      <c r="BB45" s="1132"/>
      <c r="BC45" s="1132"/>
      <c r="BD45" s="1132"/>
      <c r="BE45" s="1132"/>
      <c r="BF45" s="1132"/>
      <c r="BG45" s="1132"/>
      <c r="BH45" s="1132"/>
      <c r="BI45" s="1132"/>
      <c r="BJ45" s="1132"/>
      <c r="BK45" s="1132"/>
      <c r="BL45" s="1132"/>
      <c r="BM45" s="1132"/>
      <c r="BN45" s="1132"/>
      <c r="BO45" s="1132"/>
      <c r="BP45" s="1132"/>
      <c r="BQ45" s="1132"/>
      <c r="BR45" s="1132"/>
      <c r="BS45" s="1132"/>
      <c r="BT45" s="1132"/>
      <c r="BU45" s="1132"/>
      <c r="BV45" s="1132"/>
      <c r="BW45" s="1132"/>
      <c r="BX45" s="1132"/>
      <c r="BY45" s="1132"/>
      <c r="BZ45" s="1132"/>
      <c r="CA45" s="1132"/>
      <c r="CB45" s="1132"/>
      <c r="CC45" s="1132"/>
      <c r="CD45" s="1132"/>
      <c r="CE45" s="1132"/>
      <c r="CF45" s="1132"/>
      <c r="CG45" s="1132"/>
      <c r="CH45" s="1132"/>
      <c r="CI45" s="1132"/>
      <c r="CJ45" s="1132"/>
      <c r="CK45" s="1132"/>
      <c r="CL45" s="1132"/>
      <c r="CM45" s="1132"/>
      <c r="CN45" s="1132"/>
      <c r="CO45" s="1132"/>
      <c r="CP45" s="1132"/>
      <c r="CQ45" s="1132"/>
      <c r="CR45" s="1132"/>
      <c r="CS45" s="1132"/>
      <c r="CT45" s="1132"/>
      <c r="CU45" s="1132"/>
      <c r="CV45" s="1132"/>
      <c r="CW45" s="1132"/>
      <c r="CX45" s="1132"/>
      <c r="CY45" s="1132"/>
      <c r="CZ45" s="1132"/>
      <c r="DA45" s="1132"/>
      <c r="DB45" s="1132"/>
      <c r="DC45" s="1132"/>
      <c r="DD45" s="1132"/>
      <c r="DE45" s="1132"/>
      <c r="DF45" s="1132"/>
      <c r="DG45" s="1132"/>
      <c r="DH45" s="1132"/>
      <c r="DI45" s="1132"/>
      <c r="DJ45" s="1132"/>
      <c r="DK45" s="1132"/>
      <c r="DL45" s="1132"/>
      <c r="DM45" s="1132"/>
      <c r="DN45" s="1132"/>
      <c r="DO45" s="1132"/>
      <c r="DP45" s="1132"/>
      <c r="DQ45" s="1132"/>
      <c r="DR45" s="1132"/>
      <c r="DS45" s="1132"/>
      <c r="DT45" s="1132"/>
      <c r="DU45" s="1132"/>
      <c r="DV45" s="1132"/>
      <c r="DW45" s="1132"/>
      <c r="DX45" s="1132"/>
      <c r="DY45" s="1132"/>
      <c r="DZ45" s="1132"/>
      <c r="EA45" s="1132"/>
      <c r="EB45" s="1132"/>
      <c r="EC45" s="1132"/>
      <c r="ED45" s="1132"/>
      <c r="EE45" s="1132"/>
      <c r="EF45" s="1132"/>
      <c r="EG45" s="1132"/>
      <c r="EH45" s="1132"/>
      <c r="EI45" s="1132"/>
      <c r="EJ45" s="1132"/>
      <c r="EK45" s="1132"/>
      <c r="EL45" s="1132"/>
      <c r="EM45" s="1132"/>
      <c r="EN45" s="1132"/>
      <c r="EO45" s="1132"/>
      <c r="EP45" s="1132"/>
      <c r="EQ45" s="1132"/>
      <c r="ER45" s="1132"/>
      <c r="ES45" s="1132"/>
      <c r="ET45" s="1132"/>
      <c r="EU45" s="1132"/>
      <c r="EV45" s="1132"/>
      <c r="EW45" s="1132"/>
      <c r="EX45" s="1132"/>
      <c r="EY45" s="1132"/>
      <c r="EZ45" s="1132"/>
      <c r="FA45" s="1132"/>
      <c r="FB45" s="1132"/>
      <c r="FC45" s="1132"/>
      <c r="FD45" s="1132"/>
      <c r="FE45" s="1132"/>
    </row>
    <row r="46" spans="1:161" s="16" customFormat="1" ht="16.5" customHeight="1">
      <c r="A46" s="747"/>
      <c r="B46" s="747"/>
      <c r="C46" s="747"/>
      <c r="D46" s="747"/>
      <c r="E46" s="747"/>
      <c r="F46" s="747"/>
      <c r="G46" s="747"/>
      <c r="H46" s="747"/>
      <c r="I46" s="22"/>
      <c r="J46" s="1014" t="s">
        <v>549</v>
      </c>
      <c r="K46" s="1014"/>
      <c r="L46" s="1014"/>
      <c r="M46" s="1014"/>
      <c r="N46" s="1014"/>
      <c r="O46" s="1014"/>
      <c r="P46" s="1014"/>
      <c r="Q46" s="1014"/>
      <c r="R46" s="1014"/>
      <c r="S46" s="1014"/>
      <c r="T46" s="1014"/>
      <c r="U46" s="1014"/>
      <c r="V46" s="1014"/>
      <c r="W46" s="1014"/>
      <c r="X46" s="1014"/>
      <c r="Y46" s="1014"/>
      <c r="Z46" s="1014"/>
      <c r="AA46" s="1014"/>
      <c r="AB46" s="1014"/>
      <c r="AC46" s="1014"/>
      <c r="AD46" s="1014"/>
      <c r="AE46" s="1014"/>
      <c r="AF46" s="1014"/>
      <c r="AG46" s="1014"/>
      <c r="AH46" s="1014"/>
      <c r="AI46" s="1014"/>
      <c r="AJ46" s="1014"/>
      <c r="AK46" s="1014"/>
      <c r="AL46" s="1014"/>
      <c r="AM46" s="1014"/>
      <c r="AN46" s="1014"/>
      <c r="AO46" s="1014"/>
      <c r="AP46" s="1014"/>
      <c r="AQ46" s="1014"/>
      <c r="AR46" s="1014"/>
      <c r="AS46" s="1014"/>
      <c r="AT46" s="1014"/>
      <c r="AU46" s="1014"/>
      <c r="AV46" s="1014"/>
      <c r="AW46" s="1014"/>
      <c r="AX46" s="1132"/>
      <c r="AY46" s="1132"/>
      <c r="AZ46" s="1132"/>
      <c r="BA46" s="1132"/>
      <c r="BB46" s="1132"/>
      <c r="BC46" s="1132"/>
      <c r="BD46" s="1132"/>
      <c r="BE46" s="1132"/>
      <c r="BF46" s="1132"/>
      <c r="BG46" s="1132"/>
      <c r="BH46" s="1132"/>
      <c r="BI46" s="1132"/>
      <c r="BJ46" s="1132"/>
      <c r="BK46" s="1132"/>
      <c r="BL46" s="1132"/>
      <c r="BM46" s="1132"/>
      <c r="BN46" s="1132"/>
      <c r="BO46" s="1132"/>
      <c r="BP46" s="1132"/>
      <c r="BQ46" s="1132"/>
      <c r="BR46" s="1132"/>
      <c r="BS46" s="1132"/>
      <c r="BT46" s="1132"/>
      <c r="BU46" s="1132"/>
      <c r="BV46" s="1132"/>
      <c r="BW46" s="1132"/>
      <c r="BX46" s="1132"/>
      <c r="BY46" s="1132"/>
      <c r="BZ46" s="1132"/>
      <c r="CA46" s="1132"/>
      <c r="CB46" s="1132"/>
      <c r="CC46" s="1132"/>
      <c r="CD46" s="1132"/>
      <c r="CE46" s="1132"/>
      <c r="CF46" s="1132"/>
      <c r="CG46" s="1132"/>
      <c r="CH46" s="1132"/>
      <c r="CI46" s="1132"/>
      <c r="CJ46" s="1132"/>
      <c r="CK46" s="1132"/>
      <c r="CL46" s="1132"/>
      <c r="CM46" s="1132"/>
      <c r="CN46" s="1132"/>
      <c r="CO46" s="1132"/>
      <c r="CP46" s="1132"/>
      <c r="CQ46" s="1132"/>
      <c r="CR46" s="1132"/>
      <c r="CS46" s="1132"/>
      <c r="CT46" s="1132"/>
      <c r="CU46" s="1132"/>
      <c r="CV46" s="1132"/>
      <c r="CW46" s="1132"/>
      <c r="CX46" s="1132"/>
      <c r="CY46" s="1132"/>
      <c r="CZ46" s="1132"/>
      <c r="DA46" s="1132"/>
      <c r="DB46" s="1132"/>
      <c r="DC46" s="1132"/>
      <c r="DD46" s="1132"/>
      <c r="DE46" s="1132"/>
      <c r="DF46" s="1132"/>
      <c r="DG46" s="1132"/>
      <c r="DH46" s="1132"/>
      <c r="DI46" s="1132"/>
      <c r="DJ46" s="1132"/>
      <c r="DK46" s="1132"/>
      <c r="DL46" s="1132"/>
      <c r="DM46" s="1132"/>
      <c r="DN46" s="1132"/>
      <c r="DO46" s="1132"/>
      <c r="DP46" s="1132"/>
      <c r="DQ46" s="1132"/>
      <c r="DR46" s="1132"/>
      <c r="DS46" s="1132"/>
      <c r="DT46" s="1132"/>
      <c r="DU46" s="1132"/>
      <c r="DV46" s="1132"/>
      <c r="DW46" s="1132"/>
      <c r="DX46" s="1132"/>
      <c r="DY46" s="1132"/>
      <c r="DZ46" s="1132"/>
      <c r="EA46" s="1132"/>
      <c r="EB46" s="1132"/>
      <c r="EC46" s="1132"/>
      <c r="ED46" s="1132"/>
      <c r="EE46" s="1132"/>
      <c r="EF46" s="1132"/>
      <c r="EG46" s="1132"/>
      <c r="EH46" s="1132"/>
      <c r="EI46" s="1132"/>
      <c r="EJ46" s="1132"/>
      <c r="EK46" s="1132"/>
      <c r="EL46" s="1132"/>
      <c r="EM46" s="1132"/>
      <c r="EN46" s="1132"/>
      <c r="EO46" s="1132"/>
      <c r="EP46" s="1132"/>
      <c r="EQ46" s="1132"/>
      <c r="ER46" s="1132"/>
      <c r="ES46" s="1132"/>
      <c r="ET46" s="1132"/>
      <c r="EU46" s="1132"/>
      <c r="EV46" s="1132"/>
      <c r="EW46" s="1132"/>
      <c r="EX46" s="1132"/>
      <c r="EY46" s="1132"/>
      <c r="EZ46" s="1132"/>
      <c r="FA46" s="1132"/>
      <c r="FB46" s="1132"/>
      <c r="FC46" s="1132"/>
      <c r="FD46" s="1132"/>
      <c r="FE46" s="1132"/>
    </row>
    <row r="47" spans="1:161" s="16" customFormat="1" ht="15">
      <c r="A47" s="747"/>
      <c r="B47" s="747"/>
      <c r="C47" s="747"/>
      <c r="D47" s="747"/>
      <c r="E47" s="747"/>
      <c r="F47" s="747"/>
      <c r="G47" s="747"/>
      <c r="H47" s="747"/>
      <c r="I47" s="22"/>
      <c r="J47" s="1014" t="s">
        <v>550</v>
      </c>
      <c r="K47" s="1014"/>
      <c r="L47" s="1014"/>
      <c r="M47" s="1014"/>
      <c r="N47" s="1014"/>
      <c r="O47" s="1014"/>
      <c r="P47" s="1014"/>
      <c r="Q47" s="1014"/>
      <c r="R47" s="1014"/>
      <c r="S47" s="1014"/>
      <c r="T47" s="1014"/>
      <c r="U47" s="1014"/>
      <c r="V47" s="1014"/>
      <c r="W47" s="1014"/>
      <c r="X47" s="1014"/>
      <c r="Y47" s="1014"/>
      <c r="Z47" s="1014"/>
      <c r="AA47" s="1014"/>
      <c r="AB47" s="1014"/>
      <c r="AC47" s="1014"/>
      <c r="AD47" s="1014"/>
      <c r="AE47" s="1014"/>
      <c r="AF47" s="1014"/>
      <c r="AG47" s="1014"/>
      <c r="AH47" s="1014"/>
      <c r="AI47" s="1014"/>
      <c r="AJ47" s="1014"/>
      <c r="AK47" s="1014"/>
      <c r="AL47" s="1014"/>
      <c r="AM47" s="1014"/>
      <c r="AN47" s="1014"/>
      <c r="AO47" s="1014"/>
      <c r="AP47" s="1014"/>
      <c r="AQ47" s="1014"/>
      <c r="AR47" s="1014"/>
      <c r="AS47" s="1014"/>
      <c r="AT47" s="1014"/>
      <c r="AU47" s="1014"/>
      <c r="AV47" s="1014"/>
      <c r="AW47" s="1014"/>
      <c r="AX47" s="1132"/>
      <c r="AY47" s="1132"/>
      <c r="AZ47" s="1132"/>
      <c r="BA47" s="1132"/>
      <c r="BB47" s="1132"/>
      <c r="BC47" s="1132"/>
      <c r="BD47" s="1132"/>
      <c r="BE47" s="1132"/>
      <c r="BF47" s="1132"/>
      <c r="BG47" s="1132"/>
      <c r="BH47" s="1132"/>
      <c r="BI47" s="1132"/>
      <c r="BJ47" s="1132"/>
      <c r="BK47" s="1132"/>
      <c r="BL47" s="1132"/>
      <c r="BM47" s="1132"/>
      <c r="BN47" s="1132"/>
      <c r="BO47" s="1132"/>
      <c r="BP47" s="1132"/>
      <c r="BQ47" s="1132"/>
      <c r="BR47" s="1132"/>
      <c r="BS47" s="1132"/>
      <c r="BT47" s="1132"/>
      <c r="BU47" s="1132"/>
      <c r="BV47" s="1132"/>
      <c r="BW47" s="1132"/>
      <c r="BX47" s="1132"/>
      <c r="BY47" s="1132"/>
      <c r="BZ47" s="1132"/>
      <c r="CA47" s="1132"/>
      <c r="CB47" s="1132"/>
      <c r="CC47" s="1132"/>
      <c r="CD47" s="1132"/>
      <c r="CE47" s="1132"/>
      <c r="CF47" s="1132"/>
      <c r="CG47" s="1132"/>
      <c r="CH47" s="1132"/>
      <c r="CI47" s="1132"/>
      <c r="CJ47" s="1132"/>
      <c r="CK47" s="1132"/>
      <c r="CL47" s="1132"/>
      <c r="CM47" s="1132"/>
      <c r="CN47" s="1132"/>
      <c r="CO47" s="1132"/>
      <c r="CP47" s="1132"/>
      <c r="CQ47" s="1132"/>
      <c r="CR47" s="1132"/>
      <c r="CS47" s="1132"/>
      <c r="CT47" s="1132"/>
      <c r="CU47" s="1132"/>
      <c r="CV47" s="1132"/>
      <c r="CW47" s="1132"/>
      <c r="CX47" s="1132"/>
      <c r="CY47" s="1132"/>
      <c r="CZ47" s="1132"/>
      <c r="DA47" s="1132"/>
      <c r="DB47" s="1132"/>
      <c r="DC47" s="1132"/>
      <c r="DD47" s="1132"/>
      <c r="DE47" s="1132"/>
      <c r="DF47" s="1132"/>
      <c r="DG47" s="1132"/>
      <c r="DH47" s="1132"/>
      <c r="DI47" s="1132"/>
      <c r="DJ47" s="1132"/>
      <c r="DK47" s="1132"/>
      <c r="DL47" s="1132"/>
      <c r="DM47" s="1132"/>
      <c r="DN47" s="1132"/>
      <c r="DO47" s="1132"/>
      <c r="DP47" s="1132"/>
      <c r="DQ47" s="1132"/>
      <c r="DR47" s="1132"/>
      <c r="DS47" s="1132"/>
      <c r="DT47" s="1132"/>
      <c r="DU47" s="1132"/>
      <c r="DV47" s="1132"/>
      <c r="DW47" s="1132"/>
      <c r="DX47" s="1132"/>
      <c r="DY47" s="1132"/>
      <c r="DZ47" s="1132"/>
      <c r="EA47" s="1132"/>
      <c r="EB47" s="1132"/>
      <c r="EC47" s="1132"/>
      <c r="ED47" s="1132"/>
      <c r="EE47" s="1132"/>
      <c r="EF47" s="1132"/>
      <c r="EG47" s="1132"/>
      <c r="EH47" s="1132"/>
      <c r="EI47" s="1132"/>
      <c r="EJ47" s="1132"/>
      <c r="EK47" s="1132"/>
      <c r="EL47" s="1132"/>
      <c r="EM47" s="1132"/>
      <c r="EN47" s="1132"/>
      <c r="EO47" s="1132"/>
      <c r="EP47" s="1132"/>
      <c r="EQ47" s="1132"/>
      <c r="ER47" s="1132"/>
      <c r="ES47" s="1132"/>
      <c r="ET47" s="1132"/>
      <c r="EU47" s="1132"/>
      <c r="EV47" s="1132"/>
      <c r="EW47" s="1132"/>
      <c r="EX47" s="1132"/>
      <c r="EY47" s="1132"/>
      <c r="EZ47" s="1132"/>
      <c r="FA47" s="1132"/>
      <c r="FB47" s="1132"/>
      <c r="FC47" s="1132"/>
      <c r="FD47" s="1132"/>
      <c r="FE47" s="1132"/>
    </row>
    <row r="48" spans="1:161" s="16" customFormat="1" ht="60" customHeight="1">
      <c r="A48" s="747" t="s">
        <v>581</v>
      </c>
      <c r="B48" s="747"/>
      <c r="C48" s="747"/>
      <c r="D48" s="747"/>
      <c r="E48" s="747"/>
      <c r="F48" s="747"/>
      <c r="G48" s="747"/>
      <c r="H48" s="747"/>
      <c r="I48" s="22"/>
      <c r="J48" s="1014" t="s">
        <v>577</v>
      </c>
      <c r="K48" s="1014"/>
      <c r="L48" s="1014"/>
      <c r="M48" s="1014"/>
      <c r="N48" s="1014"/>
      <c r="O48" s="1014"/>
      <c r="P48" s="1014"/>
      <c r="Q48" s="1014"/>
      <c r="R48" s="1014"/>
      <c r="S48" s="1014"/>
      <c r="T48" s="1014"/>
      <c r="U48" s="1014"/>
      <c r="V48" s="1014"/>
      <c r="W48" s="1014"/>
      <c r="X48" s="1014"/>
      <c r="Y48" s="1014"/>
      <c r="Z48" s="1014"/>
      <c r="AA48" s="1014"/>
      <c r="AB48" s="1014"/>
      <c r="AC48" s="1014"/>
      <c r="AD48" s="1014"/>
      <c r="AE48" s="1014"/>
      <c r="AF48" s="1014"/>
      <c r="AG48" s="1014"/>
      <c r="AH48" s="1014"/>
      <c r="AI48" s="1014"/>
      <c r="AJ48" s="1014"/>
      <c r="AK48" s="1014"/>
      <c r="AL48" s="1014"/>
      <c r="AM48" s="1014"/>
      <c r="AN48" s="1014"/>
      <c r="AO48" s="1014"/>
      <c r="AP48" s="1014"/>
      <c r="AQ48" s="1014"/>
      <c r="AR48" s="1014"/>
      <c r="AS48" s="1014"/>
      <c r="AT48" s="1014"/>
      <c r="AU48" s="1014"/>
      <c r="AV48" s="1014"/>
      <c r="AW48" s="1015"/>
      <c r="AX48" s="1132"/>
      <c r="AY48" s="1132"/>
      <c r="AZ48" s="1132"/>
      <c r="BA48" s="1132"/>
      <c r="BB48" s="1132"/>
      <c r="BC48" s="1132"/>
      <c r="BD48" s="1132"/>
      <c r="BE48" s="1132"/>
      <c r="BF48" s="1132"/>
      <c r="BG48" s="1132"/>
      <c r="BH48" s="1132"/>
      <c r="BI48" s="1132"/>
      <c r="BJ48" s="1132"/>
      <c r="BK48" s="1132"/>
      <c r="BL48" s="1132"/>
      <c r="BM48" s="1132"/>
      <c r="BN48" s="1132"/>
      <c r="BO48" s="1132"/>
      <c r="BP48" s="1132"/>
      <c r="BQ48" s="1132"/>
      <c r="BR48" s="1132"/>
      <c r="BS48" s="1132"/>
      <c r="BT48" s="1132"/>
      <c r="BU48" s="1132"/>
      <c r="BV48" s="1132"/>
      <c r="BW48" s="1132"/>
      <c r="BX48" s="1132"/>
      <c r="BY48" s="1132"/>
      <c r="BZ48" s="1132"/>
      <c r="CA48" s="1132"/>
      <c r="CB48" s="1132"/>
      <c r="CC48" s="1132"/>
      <c r="CD48" s="1132"/>
      <c r="CE48" s="1132"/>
      <c r="CF48" s="1132"/>
      <c r="CG48" s="1132"/>
      <c r="CH48" s="1132"/>
      <c r="CI48" s="1132"/>
      <c r="CJ48" s="1132"/>
      <c r="CK48" s="1132"/>
      <c r="CL48" s="1132"/>
      <c r="CM48" s="1132"/>
      <c r="CN48" s="1132"/>
      <c r="CO48" s="1132"/>
      <c r="CP48" s="1132"/>
      <c r="CQ48" s="1132"/>
      <c r="CR48" s="1132"/>
      <c r="CS48" s="1132"/>
      <c r="CT48" s="1132"/>
      <c r="CU48" s="1132"/>
      <c r="CV48" s="1132"/>
      <c r="CW48" s="1132"/>
      <c r="CX48" s="1132"/>
      <c r="CY48" s="1132"/>
      <c r="CZ48" s="1132"/>
      <c r="DA48" s="1132"/>
      <c r="DB48" s="1132"/>
      <c r="DC48" s="1132"/>
      <c r="DD48" s="1132"/>
      <c r="DE48" s="1132"/>
      <c r="DF48" s="1132"/>
      <c r="DG48" s="1132"/>
      <c r="DH48" s="1132"/>
      <c r="DI48" s="1132"/>
      <c r="DJ48" s="1132"/>
      <c r="DK48" s="1132"/>
      <c r="DL48" s="1132"/>
      <c r="DM48" s="1132"/>
      <c r="DN48" s="1132"/>
      <c r="DO48" s="1132"/>
      <c r="DP48" s="1132"/>
      <c r="DQ48" s="1132"/>
      <c r="DR48" s="1132"/>
      <c r="DS48" s="1132"/>
      <c r="DT48" s="1132"/>
      <c r="DU48" s="1132"/>
      <c r="DV48" s="1132"/>
      <c r="DW48" s="1132"/>
      <c r="DX48" s="1132"/>
      <c r="DY48" s="1132"/>
      <c r="DZ48" s="1132"/>
      <c r="EA48" s="1132"/>
      <c r="EB48" s="1132"/>
      <c r="EC48" s="1132"/>
      <c r="ED48" s="1132"/>
      <c r="EE48" s="1132"/>
      <c r="EF48" s="1132"/>
      <c r="EG48" s="1132"/>
      <c r="EH48" s="1132"/>
      <c r="EI48" s="1132"/>
      <c r="EJ48" s="1132"/>
      <c r="EK48" s="1132"/>
      <c r="EL48" s="1132"/>
      <c r="EM48" s="1132"/>
      <c r="EN48" s="1132"/>
      <c r="EO48" s="1132"/>
      <c r="EP48" s="1132"/>
      <c r="EQ48" s="1132"/>
      <c r="ER48" s="1132"/>
      <c r="ES48" s="1132"/>
      <c r="ET48" s="1132"/>
      <c r="EU48" s="1132"/>
      <c r="EV48" s="1132"/>
      <c r="EW48" s="1132"/>
      <c r="EX48" s="1132"/>
      <c r="EY48" s="1132"/>
      <c r="EZ48" s="1132"/>
      <c r="FA48" s="1132"/>
      <c r="FB48" s="1132"/>
      <c r="FC48" s="1132"/>
      <c r="FD48" s="1132"/>
      <c r="FE48" s="1132"/>
    </row>
    <row r="49" spans="1:161" s="16" customFormat="1" ht="30" customHeight="1">
      <c r="A49" s="747"/>
      <c r="B49" s="747"/>
      <c r="C49" s="747"/>
      <c r="D49" s="747"/>
      <c r="E49" s="747"/>
      <c r="F49" s="747"/>
      <c r="G49" s="747"/>
      <c r="H49" s="747"/>
      <c r="I49" s="22"/>
      <c r="J49" s="1014" t="s">
        <v>570</v>
      </c>
      <c r="K49" s="1014"/>
      <c r="L49" s="1014"/>
      <c r="M49" s="1014"/>
      <c r="N49" s="1014"/>
      <c r="O49" s="1014"/>
      <c r="P49" s="1014"/>
      <c r="Q49" s="1014"/>
      <c r="R49" s="1014"/>
      <c r="S49" s="1014"/>
      <c r="T49" s="1014"/>
      <c r="U49" s="1014"/>
      <c r="V49" s="1014"/>
      <c r="W49" s="1014"/>
      <c r="X49" s="1014"/>
      <c r="Y49" s="1014"/>
      <c r="Z49" s="1014"/>
      <c r="AA49" s="1014"/>
      <c r="AB49" s="1014"/>
      <c r="AC49" s="1014"/>
      <c r="AD49" s="1014"/>
      <c r="AE49" s="1014"/>
      <c r="AF49" s="1014"/>
      <c r="AG49" s="1014"/>
      <c r="AH49" s="1014"/>
      <c r="AI49" s="1014"/>
      <c r="AJ49" s="1014"/>
      <c r="AK49" s="1014"/>
      <c r="AL49" s="1014"/>
      <c r="AM49" s="1014"/>
      <c r="AN49" s="1014"/>
      <c r="AO49" s="1014"/>
      <c r="AP49" s="1014"/>
      <c r="AQ49" s="1014"/>
      <c r="AR49" s="1014"/>
      <c r="AS49" s="1014"/>
      <c r="AT49" s="1014"/>
      <c r="AU49" s="1014"/>
      <c r="AV49" s="1014"/>
      <c r="AW49" s="1015"/>
      <c r="AX49" s="1132"/>
      <c r="AY49" s="1132"/>
      <c r="AZ49" s="1132"/>
      <c r="BA49" s="1132"/>
      <c r="BB49" s="1132"/>
      <c r="BC49" s="1132"/>
      <c r="BD49" s="1132"/>
      <c r="BE49" s="1132"/>
      <c r="BF49" s="1132"/>
      <c r="BG49" s="1132"/>
      <c r="BH49" s="1132"/>
      <c r="BI49" s="1132"/>
      <c r="BJ49" s="1132"/>
      <c r="BK49" s="1132"/>
      <c r="BL49" s="1132"/>
      <c r="BM49" s="1132"/>
      <c r="BN49" s="1132"/>
      <c r="BO49" s="1132"/>
      <c r="BP49" s="1132"/>
      <c r="BQ49" s="1132"/>
      <c r="BR49" s="1132"/>
      <c r="BS49" s="1132"/>
      <c r="BT49" s="1132"/>
      <c r="BU49" s="1132"/>
      <c r="BV49" s="1132"/>
      <c r="BW49" s="1132"/>
      <c r="BX49" s="1132"/>
      <c r="BY49" s="1132"/>
      <c r="BZ49" s="1132"/>
      <c r="CA49" s="1132"/>
      <c r="CB49" s="1132"/>
      <c r="CC49" s="1132"/>
      <c r="CD49" s="1132"/>
      <c r="CE49" s="1132"/>
      <c r="CF49" s="1132"/>
      <c r="CG49" s="1132"/>
      <c r="CH49" s="1132"/>
      <c r="CI49" s="1132"/>
      <c r="CJ49" s="1132"/>
      <c r="CK49" s="1132"/>
      <c r="CL49" s="1132"/>
      <c r="CM49" s="1132"/>
      <c r="CN49" s="1132"/>
      <c r="CO49" s="1132"/>
      <c r="CP49" s="1132"/>
      <c r="CQ49" s="1132"/>
      <c r="CR49" s="1132"/>
      <c r="CS49" s="1132"/>
      <c r="CT49" s="1132"/>
      <c r="CU49" s="1132"/>
      <c r="CV49" s="1132"/>
      <c r="CW49" s="1132"/>
      <c r="CX49" s="1132"/>
      <c r="CY49" s="1132"/>
      <c r="CZ49" s="1132"/>
      <c r="DA49" s="1132"/>
      <c r="DB49" s="1132"/>
      <c r="DC49" s="1132"/>
      <c r="DD49" s="1132"/>
      <c r="DE49" s="1132"/>
      <c r="DF49" s="1132"/>
      <c r="DG49" s="1132"/>
      <c r="DH49" s="1132"/>
      <c r="DI49" s="1132"/>
      <c r="DJ49" s="1132"/>
      <c r="DK49" s="1132"/>
      <c r="DL49" s="1132"/>
      <c r="DM49" s="1132"/>
      <c r="DN49" s="1132"/>
      <c r="DO49" s="1132"/>
      <c r="DP49" s="1132"/>
      <c r="DQ49" s="1132"/>
      <c r="DR49" s="1132"/>
      <c r="DS49" s="1132"/>
      <c r="DT49" s="1132"/>
      <c r="DU49" s="1132"/>
      <c r="DV49" s="1132"/>
      <c r="DW49" s="1132"/>
      <c r="DX49" s="1132"/>
      <c r="DY49" s="1132"/>
      <c r="DZ49" s="1132"/>
      <c r="EA49" s="1132"/>
      <c r="EB49" s="1132"/>
      <c r="EC49" s="1132"/>
      <c r="ED49" s="1132"/>
      <c r="EE49" s="1132"/>
      <c r="EF49" s="1132"/>
      <c r="EG49" s="1132"/>
      <c r="EH49" s="1132"/>
      <c r="EI49" s="1132"/>
      <c r="EJ49" s="1132"/>
      <c r="EK49" s="1132"/>
      <c r="EL49" s="1132"/>
      <c r="EM49" s="1132"/>
      <c r="EN49" s="1132"/>
      <c r="EO49" s="1132"/>
      <c r="EP49" s="1132"/>
      <c r="EQ49" s="1132"/>
      <c r="ER49" s="1132"/>
      <c r="ES49" s="1132"/>
      <c r="ET49" s="1132"/>
      <c r="EU49" s="1132"/>
      <c r="EV49" s="1132"/>
      <c r="EW49" s="1132"/>
      <c r="EX49" s="1132"/>
      <c r="EY49" s="1132"/>
      <c r="EZ49" s="1132"/>
      <c r="FA49" s="1132"/>
      <c r="FB49" s="1132"/>
      <c r="FC49" s="1132"/>
      <c r="FD49" s="1132"/>
      <c r="FE49" s="1132"/>
    </row>
    <row r="50" spans="1:161" s="16" customFormat="1" ht="30" customHeight="1">
      <c r="A50" s="747"/>
      <c r="B50" s="747"/>
      <c r="C50" s="747"/>
      <c r="D50" s="747"/>
      <c r="E50" s="747"/>
      <c r="F50" s="747"/>
      <c r="G50" s="747"/>
      <c r="H50" s="747"/>
      <c r="I50" s="22"/>
      <c r="J50" s="750" t="s">
        <v>571</v>
      </c>
      <c r="K50" s="750"/>
      <c r="L50" s="750"/>
      <c r="M50" s="750"/>
      <c r="N50" s="750"/>
      <c r="O50" s="750"/>
      <c r="P50" s="750"/>
      <c r="Q50" s="750"/>
      <c r="R50" s="750"/>
      <c r="S50" s="750"/>
      <c r="T50" s="750"/>
      <c r="U50" s="750"/>
      <c r="V50" s="750"/>
      <c r="W50" s="750"/>
      <c r="X50" s="750"/>
      <c r="Y50" s="750"/>
      <c r="Z50" s="750"/>
      <c r="AA50" s="750"/>
      <c r="AB50" s="750"/>
      <c r="AC50" s="750"/>
      <c r="AD50" s="750"/>
      <c r="AE50" s="750"/>
      <c r="AF50" s="750"/>
      <c r="AG50" s="750"/>
      <c r="AH50" s="750"/>
      <c r="AI50" s="750"/>
      <c r="AJ50" s="750"/>
      <c r="AK50" s="750"/>
      <c r="AL50" s="750"/>
      <c r="AM50" s="750"/>
      <c r="AN50" s="750"/>
      <c r="AO50" s="750"/>
      <c r="AP50" s="750"/>
      <c r="AQ50" s="750"/>
      <c r="AR50" s="750"/>
      <c r="AS50" s="750"/>
      <c r="AT50" s="750"/>
      <c r="AU50" s="750"/>
      <c r="AV50" s="750"/>
      <c r="AW50" s="750"/>
      <c r="AX50" s="1132"/>
      <c r="AY50" s="1132"/>
      <c r="AZ50" s="1132"/>
      <c r="BA50" s="1132"/>
      <c r="BB50" s="1132"/>
      <c r="BC50" s="1132"/>
      <c r="BD50" s="1132"/>
      <c r="BE50" s="1132"/>
      <c r="BF50" s="1132"/>
      <c r="BG50" s="1132"/>
      <c r="BH50" s="1132"/>
      <c r="BI50" s="1132"/>
      <c r="BJ50" s="1132"/>
      <c r="BK50" s="1132"/>
      <c r="BL50" s="1132"/>
      <c r="BM50" s="1132"/>
      <c r="BN50" s="1132"/>
      <c r="BO50" s="1132"/>
      <c r="BP50" s="1132"/>
      <c r="BQ50" s="1132"/>
      <c r="BR50" s="1132"/>
      <c r="BS50" s="1132"/>
      <c r="BT50" s="1132"/>
      <c r="BU50" s="1132"/>
      <c r="BV50" s="1132"/>
      <c r="BW50" s="1132"/>
      <c r="BX50" s="1132"/>
      <c r="BY50" s="1132"/>
      <c r="BZ50" s="1132"/>
      <c r="CA50" s="1132"/>
      <c r="CB50" s="1132"/>
      <c r="CC50" s="1132"/>
      <c r="CD50" s="1132"/>
      <c r="CE50" s="1132"/>
      <c r="CF50" s="1132"/>
      <c r="CG50" s="1132"/>
      <c r="CH50" s="1132"/>
      <c r="CI50" s="1132"/>
      <c r="CJ50" s="1132"/>
      <c r="CK50" s="1132"/>
      <c r="CL50" s="1132"/>
      <c r="CM50" s="1132"/>
      <c r="CN50" s="1132"/>
      <c r="CO50" s="1132"/>
      <c r="CP50" s="1132"/>
      <c r="CQ50" s="1132"/>
      <c r="CR50" s="1132"/>
      <c r="CS50" s="1132"/>
      <c r="CT50" s="1132"/>
      <c r="CU50" s="1132"/>
      <c r="CV50" s="1132"/>
      <c r="CW50" s="1132"/>
      <c r="CX50" s="1132"/>
      <c r="CY50" s="1132"/>
      <c r="CZ50" s="1132"/>
      <c r="DA50" s="1132"/>
      <c r="DB50" s="1132"/>
      <c r="DC50" s="1132"/>
      <c r="DD50" s="1132"/>
      <c r="DE50" s="1132"/>
      <c r="DF50" s="1132"/>
      <c r="DG50" s="1132"/>
      <c r="DH50" s="1132"/>
      <c r="DI50" s="1132"/>
      <c r="DJ50" s="1132"/>
      <c r="DK50" s="1132"/>
      <c r="DL50" s="1132"/>
      <c r="DM50" s="1132"/>
      <c r="DN50" s="1132"/>
      <c r="DO50" s="1132"/>
      <c r="DP50" s="1132"/>
      <c r="DQ50" s="1132"/>
      <c r="DR50" s="1132"/>
      <c r="DS50" s="1132"/>
      <c r="DT50" s="1132"/>
      <c r="DU50" s="1132"/>
      <c r="DV50" s="1132"/>
      <c r="DW50" s="1132"/>
      <c r="DX50" s="1132"/>
      <c r="DY50" s="1132"/>
      <c r="DZ50" s="1132"/>
      <c r="EA50" s="1132"/>
      <c r="EB50" s="1132"/>
      <c r="EC50" s="1132"/>
      <c r="ED50" s="1132"/>
      <c r="EE50" s="1132"/>
      <c r="EF50" s="1132"/>
      <c r="EG50" s="1132"/>
      <c r="EH50" s="1132"/>
      <c r="EI50" s="1132"/>
      <c r="EJ50" s="1132"/>
      <c r="EK50" s="1132"/>
      <c r="EL50" s="1132"/>
      <c r="EM50" s="1132"/>
      <c r="EN50" s="1132"/>
      <c r="EO50" s="1132"/>
      <c r="EP50" s="1132"/>
      <c r="EQ50" s="1132"/>
      <c r="ER50" s="1132"/>
      <c r="ES50" s="1132"/>
      <c r="ET50" s="1132"/>
      <c r="EU50" s="1132"/>
      <c r="EV50" s="1132"/>
      <c r="EW50" s="1132"/>
      <c r="EX50" s="1132"/>
      <c r="EY50" s="1132"/>
      <c r="EZ50" s="1132"/>
      <c r="FA50" s="1132"/>
      <c r="FB50" s="1132"/>
      <c r="FC50" s="1132"/>
      <c r="FD50" s="1132"/>
      <c r="FE50" s="1132"/>
    </row>
    <row r="51" spans="1:161" s="16" customFormat="1" ht="15">
      <c r="A51" s="747"/>
      <c r="B51" s="747"/>
      <c r="C51" s="747"/>
      <c r="D51" s="747"/>
      <c r="E51" s="747"/>
      <c r="F51" s="747"/>
      <c r="G51" s="747"/>
      <c r="H51" s="747"/>
      <c r="I51" s="22"/>
      <c r="J51" s="1014" t="s">
        <v>545</v>
      </c>
      <c r="K51" s="1014"/>
      <c r="L51" s="1014"/>
      <c r="M51" s="1014"/>
      <c r="N51" s="1014"/>
      <c r="O51" s="1014"/>
      <c r="P51" s="1014"/>
      <c r="Q51" s="1014"/>
      <c r="R51" s="1014"/>
      <c r="S51" s="1014"/>
      <c r="T51" s="1014"/>
      <c r="U51" s="1014"/>
      <c r="V51" s="1014"/>
      <c r="W51" s="1014"/>
      <c r="X51" s="1014"/>
      <c r="Y51" s="1014"/>
      <c r="Z51" s="1014"/>
      <c r="AA51" s="1014"/>
      <c r="AB51" s="1014"/>
      <c r="AC51" s="1014"/>
      <c r="AD51" s="1014"/>
      <c r="AE51" s="1014"/>
      <c r="AF51" s="1014"/>
      <c r="AG51" s="1014"/>
      <c r="AH51" s="1014"/>
      <c r="AI51" s="1014"/>
      <c r="AJ51" s="1014"/>
      <c r="AK51" s="1014"/>
      <c r="AL51" s="1014"/>
      <c r="AM51" s="1014"/>
      <c r="AN51" s="1014"/>
      <c r="AO51" s="1014"/>
      <c r="AP51" s="1014"/>
      <c r="AQ51" s="1014"/>
      <c r="AR51" s="1014"/>
      <c r="AS51" s="1014"/>
      <c r="AT51" s="1014"/>
      <c r="AU51" s="1014"/>
      <c r="AV51" s="1014"/>
      <c r="AW51" s="1014"/>
      <c r="AX51" s="1132"/>
      <c r="AY51" s="1132"/>
      <c r="AZ51" s="1132"/>
      <c r="BA51" s="1132"/>
      <c r="BB51" s="1132"/>
      <c r="BC51" s="1132"/>
      <c r="BD51" s="1132"/>
      <c r="BE51" s="1132"/>
      <c r="BF51" s="1132"/>
      <c r="BG51" s="1132"/>
      <c r="BH51" s="1132"/>
      <c r="BI51" s="1132"/>
      <c r="BJ51" s="1132"/>
      <c r="BK51" s="1132"/>
      <c r="BL51" s="1132"/>
      <c r="BM51" s="1132"/>
      <c r="BN51" s="1132"/>
      <c r="BO51" s="1132"/>
      <c r="BP51" s="1132"/>
      <c r="BQ51" s="1132"/>
      <c r="BR51" s="1132"/>
      <c r="BS51" s="1132"/>
      <c r="BT51" s="1132"/>
      <c r="BU51" s="1132"/>
      <c r="BV51" s="1132"/>
      <c r="BW51" s="1132"/>
      <c r="BX51" s="1132"/>
      <c r="BY51" s="1132"/>
      <c r="BZ51" s="1132"/>
      <c r="CA51" s="1132"/>
      <c r="CB51" s="1132"/>
      <c r="CC51" s="1132"/>
      <c r="CD51" s="1132"/>
      <c r="CE51" s="1132"/>
      <c r="CF51" s="1132"/>
      <c r="CG51" s="1132"/>
      <c r="CH51" s="1132"/>
      <c r="CI51" s="1132"/>
      <c r="CJ51" s="1132"/>
      <c r="CK51" s="1132"/>
      <c r="CL51" s="1132"/>
      <c r="CM51" s="1132"/>
      <c r="CN51" s="1132"/>
      <c r="CO51" s="1132"/>
      <c r="CP51" s="1132"/>
      <c r="CQ51" s="1132"/>
      <c r="CR51" s="1132"/>
      <c r="CS51" s="1132"/>
      <c r="CT51" s="1132"/>
      <c r="CU51" s="1132"/>
      <c r="CV51" s="1132"/>
      <c r="CW51" s="1132"/>
      <c r="CX51" s="1132"/>
      <c r="CY51" s="1132"/>
      <c r="CZ51" s="1132"/>
      <c r="DA51" s="1132"/>
      <c r="DB51" s="1132"/>
      <c r="DC51" s="1132"/>
      <c r="DD51" s="1132"/>
      <c r="DE51" s="1132"/>
      <c r="DF51" s="1132"/>
      <c r="DG51" s="1132"/>
      <c r="DH51" s="1132"/>
      <c r="DI51" s="1132"/>
      <c r="DJ51" s="1132"/>
      <c r="DK51" s="1132"/>
      <c r="DL51" s="1132"/>
      <c r="DM51" s="1132"/>
      <c r="DN51" s="1132"/>
      <c r="DO51" s="1132"/>
      <c r="DP51" s="1132"/>
      <c r="DQ51" s="1132"/>
      <c r="DR51" s="1132"/>
      <c r="DS51" s="1132"/>
      <c r="DT51" s="1132"/>
      <c r="DU51" s="1132"/>
      <c r="DV51" s="1132"/>
      <c r="DW51" s="1132"/>
      <c r="DX51" s="1132"/>
      <c r="DY51" s="1132"/>
      <c r="DZ51" s="1132"/>
      <c r="EA51" s="1132"/>
      <c r="EB51" s="1132"/>
      <c r="EC51" s="1132"/>
      <c r="ED51" s="1132"/>
      <c r="EE51" s="1132"/>
      <c r="EF51" s="1132"/>
      <c r="EG51" s="1132"/>
      <c r="EH51" s="1132"/>
      <c r="EI51" s="1132"/>
      <c r="EJ51" s="1132"/>
      <c r="EK51" s="1132"/>
      <c r="EL51" s="1132"/>
      <c r="EM51" s="1132"/>
      <c r="EN51" s="1132"/>
      <c r="EO51" s="1132"/>
      <c r="EP51" s="1132"/>
      <c r="EQ51" s="1132"/>
      <c r="ER51" s="1132"/>
      <c r="ES51" s="1132"/>
      <c r="ET51" s="1132"/>
      <c r="EU51" s="1132"/>
      <c r="EV51" s="1132"/>
      <c r="EW51" s="1132"/>
      <c r="EX51" s="1132"/>
      <c r="EY51" s="1132"/>
      <c r="EZ51" s="1132"/>
      <c r="FA51" s="1132"/>
      <c r="FB51" s="1132"/>
      <c r="FC51" s="1132"/>
      <c r="FD51" s="1132"/>
      <c r="FE51" s="1132"/>
    </row>
    <row r="52" spans="1:161" s="16" customFormat="1" ht="16.5" customHeight="1">
      <c r="A52" s="747"/>
      <c r="B52" s="747"/>
      <c r="C52" s="747"/>
      <c r="D52" s="747"/>
      <c r="E52" s="747"/>
      <c r="F52" s="747"/>
      <c r="G52" s="747"/>
      <c r="H52" s="747"/>
      <c r="I52" s="22"/>
      <c r="J52" s="1014" t="s">
        <v>546</v>
      </c>
      <c r="K52" s="1014"/>
      <c r="L52" s="1014"/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1014"/>
      <c r="AL52" s="1014"/>
      <c r="AM52" s="1014"/>
      <c r="AN52" s="1014"/>
      <c r="AO52" s="1014"/>
      <c r="AP52" s="1014"/>
      <c r="AQ52" s="1014"/>
      <c r="AR52" s="1014"/>
      <c r="AS52" s="1014"/>
      <c r="AT52" s="1014"/>
      <c r="AU52" s="1014"/>
      <c r="AV52" s="1014"/>
      <c r="AW52" s="1014"/>
      <c r="AX52" s="1132"/>
      <c r="AY52" s="1132"/>
      <c r="AZ52" s="1132"/>
      <c r="BA52" s="1132"/>
      <c r="BB52" s="1132"/>
      <c r="BC52" s="1132"/>
      <c r="BD52" s="1132"/>
      <c r="BE52" s="1132"/>
      <c r="BF52" s="1132"/>
      <c r="BG52" s="1132"/>
      <c r="BH52" s="1132"/>
      <c r="BI52" s="1132"/>
      <c r="BJ52" s="1132"/>
      <c r="BK52" s="1132"/>
      <c r="BL52" s="1132"/>
      <c r="BM52" s="1132"/>
      <c r="BN52" s="1132"/>
      <c r="BO52" s="1132"/>
      <c r="BP52" s="1132"/>
      <c r="BQ52" s="1132"/>
      <c r="BR52" s="1132"/>
      <c r="BS52" s="1132"/>
      <c r="BT52" s="1132"/>
      <c r="BU52" s="1132"/>
      <c r="BV52" s="1132"/>
      <c r="BW52" s="1132"/>
      <c r="BX52" s="1132"/>
      <c r="BY52" s="1132"/>
      <c r="BZ52" s="1132"/>
      <c r="CA52" s="1132"/>
      <c r="CB52" s="1132"/>
      <c r="CC52" s="1132"/>
      <c r="CD52" s="1132"/>
      <c r="CE52" s="1132"/>
      <c r="CF52" s="1132"/>
      <c r="CG52" s="1132"/>
      <c r="CH52" s="1132"/>
      <c r="CI52" s="1132"/>
      <c r="CJ52" s="1132"/>
      <c r="CK52" s="1132"/>
      <c r="CL52" s="1132"/>
      <c r="CM52" s="1132"/>
      <c r="CN52" s="1132"/>
      <c r="CO52" s="1132"/>
      <c r="CP52" s="1132"/>
      <c r="CQ52" s="1132"/>
      <c r="CR52" s="1132"/>
      <c r="CS52" s="1132"/>
      <c r="CT52" s="1132"/>
      <c r="CU52" s="1132"/>
      <c r="CV52" s="1132"/>
      <c r="CW52" s="1132"/>
      <c r="CX52" s="1132"/>
      <c r="CY52" s="1132"/>
      <c r="CZ52" s="1132"/>
      <c r="DA52" s="1132"/>
      <c r="DB52" s="1132"/>
      <c r="DC52" s="1132"/>
      <c r="DD52" s="1132"/>
      <c r="DE52" s="1132"/>
      <c r="DF52" s="1132"/>
      <c r="DG52" s="1132"/>
      <c r="DH52" s="1132"/>
      <c r="DI52" s="1132"/>
      <c r="DJ52" s="1132"/>
      <c r="DK52" s="1132"/>
      <c r="DL52" s="1132"/>
      <c r="DM52" s="1132"/>
      <c r="DN52" s="1132"/>
      <c r="DO52" s="1132"/>
      <c r="DP52" s="1132"/>
      <c r="DQ52" s="1132"/>
      <c r="DR52" s="1132"/>
      <c r="DS52" s="1132"/>
      <c r="DT52" s="1132"/>
      <c r="DU52" s="1132"/>
      <c r="DV52" s="1132"/>
      <c r="DW52" s="1132"/>
      <c r="DX52" s="1132"/>
      <c r="DY52" s="1132"/>
      <c r="DZ52" s="1132"/>
      <c r="EA52" s="1132"/>
      <c r="EB52" s="1132"/>
      <c r="EC52" s="1132"/>
      <c r="ED52" s="1132"/>
      <c r="EE52" s="1132"/>
      <c r="EF52" s="1132"/>
      <c r="EG52" s="1132"/>
      <c r="EH52" s="1132"/>
      <c r="EI52" s="1132"/>
      <c r="EJ52" s="1132"/>
      <c r="EK52" s="1132"/>
      <c r="EL52" s="1132"/>
      <c r="EM52" s="1132"/>
      <c r="EN52" s="1132"/>
      <c r="EO52" s="1132"/>
      <c r="EP52" s="1132"/>
      <c r="EQ52" s="1132"/>
      <c r="ER52" s="1132"/>
      <c r="ES52" s="1132"/>
      <c r="ET52" s="1132"/>
      <c r="EU52" s="1132"/>
      <c r="EV52" s="1132"/>
      <c r="EW52" s="1132"/>
      <c r="EX52" s="1132"/>
      <c r="EY52" s="1132"/>
      <c r="EZ52" s="1132"/>
      <c r="FA52" s="1132"/>
      <c r="FB52" s="1132"/>
      <c r="FC52" s="1132"/>
      <c r="FD52" s="1132"/>
      <c r="FE52" s="1132"/>
    </row>
    <row r="53" spans="1:161" s="16" customFormat="1" ht="16.5" customHeight="1">
      <c r="A53" s="747"/>
      <c r="B53" s="747"/>
      <c r="C53" s="747"/>
      <c r="D53" s="747"/>
      <c r="E53" s="747"/>
      <c r="F53" s="747"/>
      <c r="G53" s="747"/>
      <c r="H53" s="747"/>
      <c r="I53" s="22"/>
      <c r="J53" s="1014" t="s">
        <v>547</v>
      </c>
      <c r="K53" s="1014"/>
      <c r="L53" s="1014"/>
      <c r="M53" s="1014"/>
      <c r="N53" s="1014"/>
      <c r="O53" s="1014"/>
      <c r="P53" s="1014"/>
      <c r="Q53" s="1014"/>
      <c r="R53" s="1014"/>
      <c r="S53" s="1014"/>
      <c r="T53" s="1014"/>
      <c r="U53" s="1014"/>
      <c r="V53" s="1014"/>
      <c r="W53" s="1014"/>
      <c r="X53" s="1014"/>
      <c r="Y53" s="1014"/>
      <c r="Z53" s="1014"/>
      <c r="AA53" s="1014"/>
      <c r="AB53" s="1014"/>
      <c r="AC53" s="1014"/>
      <c r="AD53" s="1014"/>
      <c r="AE53" s="1014"/>
      <c r="AF53" s="1014"/>
      <c r="AG53" s="1014"/>
      <c r="AH53" s="1014"/>
      <c r="AI53" s="1014"/>
      <c r="AJ53" s="1014"/>
      <c r="AK53" s="1014"/>
      <c r="AL53" s="1014"/>
      <c r="AM53" s="1014"/>
      <c r="AN53" s="1014"/>
      <c r="AO53" s="1014"/>
      <c r="AP53" s="1014"/>
      <c r="AQ53" s="1014"/>
      <c r="AR53" s="1014"/>
      <c r="AS53" s="1014"/>
      <c r="AT53" s="1014"/>
      <c r="AU53" s="1014"/>
      <c r="AV53" s="1014"/>
      <c r="AW53" s="1014"/>
      <c r="AX53" s="1132"/>
      <c r="AY53" s="1132"/>
      <c r="AZ53" s="1132"/>
      <c r="BA53" s="1132"/>
      <c r="BB53" s="1132"/>
      <c r="BC53" s="1132"/>
      <c r="BD53" s="1132"/>
      <c r="BE53" s="1132"/>
      <c r="BF53" s="1132"/>
      <c r="BG53" s="1132"/>
      <c r="BH53" s="1132"/>
      <c r="BI53" s="1132"/>
      <c r="BJ53" s="1132"/>
      <c r="BK53" s="1132"/>
      <c r="BL53" s="1132"/>
      <c r="BM53" s="1132"/>
      <c r="BN53" s="1132"/>
      <c r="BO53" s="1132"/>
      <c r="BP53" s="1132"/>
      <c r="BQ53" s="1132"/>
      <c r="BR53" s="1132"/>
      <c r="BS53" s="1132"/>
      <c r="BT53" s="1132"/>
      <c r="BU53" s="1132"/>
      <c r="BV53" s="1132"/>
      <c r="BW53" s="1132"/>
      <c r="BX53" s="1132"/>
      <c r="BY53" s="1132"/>
      <c r="BZ53" s="1132"/>
      <c r="CA53" s="1132"/>
      <c r="CB53" s="1132"/>
      <c r="CC53" s="1132"/>
      <c r="CD53" s="1132"/>
      <c r="CE53" s="1132"/>
      <c r="CF53" s="1132"/>
      <c r="CG53" s="1132"/>
      <c r="CH53" s="1132"/>
      <c r="CI53" s="1132"/>
      <c r="CJ53" s="1132"/>
      <c r="CK53" s="1132"/>
      <c r="CL53" s="1132"/>
      <c r="CM53" s="1132"/>
      <c r="CN53" s="1132"/>
      <c r="CO53" s="1132"/>
      <c r="CP53" s="1132"/>
      <c r="CQ53" s="1132"/>
      <c r="CR53" s="1132"/>
      <c r="CS53" s="1132"/>
      <c r="CT53" s="1132"/>
      <c r="CU53" s="1132"/>
      <c r="CV53" s="1132"/>
      <c r="CW53" s="1132"/>
      <c r="CX53" s="1132"/>
      <c r="CY53" s="1132"/>
      <c r="CZ53" s="1132"/>
      <c r="DA53" s="1132"/>
      <c r="DB53" s="1132"/>
      <c r="DC53" s="1132"/>
      <c r="DD53" s="1132"/>
      <c r="DE53" s="1132"/>
      <c r="DF53" s="1132"/>
      <c r="DG53" s="1132"/>
      <c r="DH53" s="1132"/>
      <c r="DI53" s="1132"/>
      <c r="DJ53" s="1132"/>
      <c r="DK53" s="1132"/>
      <c r="DL53" s="1132"/>
      <c r="DM53" s="1132"/>
      <c r="DN53" s="1132"/>
      <c r="DO53" s="1132"/>
      <c r="DP53" s="1132"/>
      <c r="DQ53" s="1132"/>
      <c r="DR53" s="1132"/>
      <c r="DS53" s="1132"/>
      <c r="DT53" s="1132"/>
      <c r="DU53" s="1132"/>
      <c r="DV53" s="1132"/>
      <c r="DW53" s="1132"/>
      <c r="DX53" s="1132"/>
      <c r="DY53" s="1132"/>
      <c r="DZ53" s="1132"/>
      <c r="EA53" s="1132"/>
      <c r="EB53" s="1132"/>
      <c r="EC53" s="1132"/>
      <c r="ED53" s="1132"/>
      <c r="EE53" s="1132"/>
      <c r="EF53" s="1132"/>
      <c r="EG53" s="1132"/>
      <c r="EH53" s="1132"/>
      <c r="EI53" s="1132"/>
      <c r="EJ53" s="1132"/>
      <c r="EK53" s="1132"/>
      <c r="EL53" s="1132"/>
      <c r="EM53" s="1132"/>
      <c r="EN53" s="1132"/>
      <c r="EO53" s="1132"/>
      <c r="EP53" s="1132"/>
      <c r="EQ53" s="1132"/>
      <c r="ER53" s="1132"/>
      <c r="ES53" s="1132"/>
      <c r="ET53" s="1132"/>
      <c r="EU53" s="1132"/>
      <c r="EV53" s="1132"/>
      <c r="EW53" s="1132"/>
      <c r="EX53" s="1132"/>
      <c r="EY53" s="1132"/>
      <c r="EZ53" s="1132"/>
      <c r="FA53" s="1132"/>
      <c r="FB53" s="1132"/>
      <c r="FC53" s="1132"/>
      <c r="FD53" s="1132"/>
      <c r="FE53" s="1132"/>
    </row>
    <row r="54" spans="1:161" s="16" customFormat="1" ht="16.5" customHeight="1">
      <c r="A54" s="747"/>
      <c r="B54" s="747"/>
      <c r="C54" s="747"/>
      <c r="D54" s="747"/>
      <c r="E54" s="747"/>
      <c r="F54" s="747"/>
      <c r="G54" s="747"/>
      <c r="H54" s="747"/>
      <c r="I54" s="22"/>
      <c r="J54" s="1014" t="s">
        <v>548</v>
      </c>
      <c r="K54" s="1014"/>
      <c r="L54" s="1014"/>
      <c r="M54" s="1014"/>
      <c r="N54" s="1014"/>
      <c r="O54" s="1014"/>
      <c r="P54" s="1014"/>
      <c r="Q54" s="1014"/>
      <c r="R54" s="1014"/>
      <c r="S54" s="1014"/>
      <c r="T54" s="1014"/>
      <c r="U54" s="1014"/>
      <c r="V54" s="1014"/>
      <c r="W54" s="1014"/>
      <c r="X54" s="1014"/>
      <c r="Y54" s="1014"/>
      <c r="Z54" s="1014"/>
      <c r="AA54" s="1014"/>
      <c r="AB54" s="1014"/>
      <c r="AC54" s="1014"/>
      <c r="AD54" s="1014"/>
      <c r="AE54" s="1014"/>
      <c r="AF54" s="1014"/>
      <c r="AG54" s="1014"/>
      <c r="AH54" s="1014"/>
      <c r="AI54" s="1014"/>
      <c r="AJ54" s="1014"/>
      <c r="AK54" s="1014"/>
      <c r="AL54" s="1014"/>
      <c r="AM54" s="1014"/>
      <c r="AN54" s="1014"/>
      <c r="AO54" s="1014"/>
      <c r="AP54" s="1014"/>
      <c r="AQ54" s="1014"/>
      <c r="AR54" s="1014"/>
      <c r="AS54" s="1014"/>
      <c r="AT54" s="1014"/>
      <c r="AU54" s="1014"/>
      <c r="AV54" s="1014"/>
      <c r="AW54" s="1014"/>
      <c r="AX54" s="1132"/>
      <c r="AY54" s="1132"/>
      <c r="AZ54" s="1132"/>
      <c r="BA54" s="1132"/>
      <c r="BB54" s="1132"/>
      <c r="BC54" s="1132"/>
      <c r="BD54" s="1132"/>
      <c r="BE54" s="1132"/>
      <c r="BF54" s="1132"/>
      <c r="BG54" s="1132"/>
      <c r="BH54" s="1132"/>
      <c r="BI54" s="1132"/>
      <c r="BJ54" s="1132"/>
      <c r="BK54" s="1132"/>
      <c r="BL54" s="1132"/>
      <c r="BM54" s="1132"/>
      <c r="BN54" s="1132"/>
      <c r="BO54" s="1132"/>
      <c r="BP54" s="1132"/>
      <c r="BQ54" s="1132"/>
      <c r="BR54" s="1132"/>
      <c r="BS54" s="1132"/>
      <c r="BT54" s="1132"/>
      <c r="BU54" s="1132"/>
      <c r="BV54" s="1132"/>
      <c r="BW54" s="1132"/>
      <c r="BX54" s="1132"/>
      <c r="BY54" s="1132"/>
      <c r="BZ54" s="1132"/>
      <c r="CA54" s="1132"/>
      <c r="CB54" s="1132"/>
      <c r="CC54" s="1132"/>
      <c r="CD54" s="1132"/>
      <c r="CE54" s="1132"/>
      <c r="CF54" s="1132"/>
      <c r="CG54" s="1132"/>
      <c r="CH54" s="1132"/>
      <c r="CI54" s="1132"/>
      <c r="CJ54" s="1132"/>
      <c r="CK54" s="1132"/>
      <c r="CL54" s="1132"/>
      <c r="CM54" s="1132"/>
      <c r="CN54" s="1132"/>
      <c r="CO54" s="1132"/>
      <c r="CP54" s="1132"/>
      <c r="CQ54" s="1132"/>
      <c r="CR54" s="1132"/>
      <c r="CS54" s="1132"/>
      <c r="CT54" s="1132"/>
      <c r="CU54" s="1132"/>
      <c r="CV54" s="1132"/>
      <c r="CW54" s="1132"/>
      <c r="CX54" s="1132"/>
      <c r="CY54" s="1132"/>
      <c r="CZ54" s="1132"/>
      <c r="DA54" s="1132"/>
      <c r="DB54" s="1132"/>
      <c r="DC54" s="1132"/>
      <c r="DD54" s="1132"/>
      <c r="DE54" s="1132"/>
      <c r="DF54" s="1132"/>
      <c r="DG54" s="1132"/>
      <c r="DH54" s="1132"/>
      <c r="DI54" s="1132"/>
      <c r="DJ54" s="1132"/>
      <c r="DK54" s="1132"/>
      <c r="DL54" s="1132"/>
      <c r="DM54" s="1132"/>
      <c r="DN54" s="1132"/>
      <c r="DO54" s="1132"/>
      <c r="DP54" s="1132"/>
      <c r="DQ54" s="1132"/>
      <c r="DR54" s="1132"/>
      <c r="DS54" s="1132"/>
      <c r="DT54" s="1132"/>
      <c r="DU54" s="1132"/>
      <c r="DV54" s="1132"/>
      <c r="DW54" s="1132"/>
      <c r="DX54" s="1132"/>
      <c r="DY54" s="1132"/>
      <c r="DZ54" s="1132"/>
      <c r="EA54" s="1132"/>
      <c r="EB54" s="1132"/>
      <c r="EC54" s="1132"/>
      <c r="ED54" s="1132"/>
      <c r="EE54" s="1132"/>
      <c r="EF54" s="1132"/>
      <c r="EG54" s="1132"/>
      <c r="EH54" s="1132"/>
      <c r="EI54" s="1132"/>
      <c r="EJ54" s="1132"/>
      <c r="EK54" s="1132"/>
      <c r="EL54" s="1132"/>
      <c r="EM54" s="1132"/>
      <c r="EN54" s="1132"/>
      <c r="EO54" s="1132"/>
      <c r="EP54" s="1132"/>
      <c r="EQ54" s="1132"/>
      <c r="ER54" s="1132"/>
      <c r="ES54" s="1132"/>
      <c r="ET54" s="1132"/>
      <c r="EU54" s="1132"/>
      <c r="EV54" s="1132"/>
      <c r="EW54" s="1132"/>
      <c r="EX54" s="1132"/>
      <c r="EY54" s="1132"/>
      <c r="EZ54" s="1132"/>
      <c r="FA54" s="1132"/>
      <c r="FB54" s="1132"/>
      <c r="FC54" s="1132"/>
      <c r="FD54" s="1132"/>
      <c r="FE54" s="1132"/>
    </row>
    <row r="55" spans="1:161" s="16" customFormat="1" ht="16.5" customHeight="1">
      <c r="A55" s="747"/>
      <c r="B55" s="747"/>
      <c r="C55" s="747"/>
      <c r="D55" s="747"/>
      <c r="E55" s="747"/>
      <c r="F55" s="747"/>
      <c r="G55" s="747"/>
      <c r="H55" s="747"/>
      <c r="I55" s="22"/>
      <c r="J55" s="1014" t="s">
        <v>549</v>
      </c>
      <c r="K55" s="1014"/>
      <c r="L55" s="1014"/>
      <c r="M55" s="1014"/>
      <c r="N55" s="1014"/>
      <c r="O55" s="1014"/>
      <c r="P55" s="1014"/>
      <c r="Q55" s="1014"/>
      <c r="R55" s="1014"/>
      <c r="S55" s="1014"/>
      <c r="T55" s="1014"/>
      <c r="U55" s="1014"/>
      <c r="V55" s="1014"/>
      <c r="W55" s="1014"/>
      <c r="X55" s="1014"/>
      <c r="Y55" s="1014"/>
      <c r="Z55" s="1014"/>
      <c r="AA55" s="1014"/>
      <c r="AB55" s="1014"/>
      <c r="AC55" s="1014"/>
      <c r="AD55" s="1014"/>
      <c r="AE55" s="1014"/>
      <c r="AF55" s="1014"/>
      <c r="AG55" s="1014"/>
      <c r="AH55" s="1014"/>
      <c r="AI55" s="1014"/>
      <c r="AJ55" s="1014"/>
      <c r="AK55" s="1014"/>
      <c r="AL55" s="1014"/>
      <c r="AM55" s="1014"/>
      <c r="AN55" s="1014"/>
      <c r="AO55" s="1014"/>
      <c r="AP55" s="1014"/>
      <c r="AQ55" s="1014"/>
      <c r="AR55" s="1014"/>
      <c r="AS55" s="1014"/>
      <c r="AT55" s="1014"/>
      <c r="AU55" s="1014"/>
      <c r="AV55" s="1014"/>
      <c r="AW55" s="1014"/>
      <c r="AX55" s="1132"/>
      <c r="AY55" s="1132"/>
      <c r="AZ55" s="1132"/>
      <c r="BA55" s="1132"/>
      <c r="BB55" s="1132"/>
      <c r="BC55" s="1132"/>
      <c r="BD55" s="1132"/>
      <c r="BE55" s="1132"/>
      <c r="BF55" s="1132"/>
      <c r="BG55" s="1132"/>
      <c r="BH55" s="1132"/>
      <c r="BI55" s="1132"/>
      <c r="BJ55" s="1132"/>
      <c r="BK55" s="1132"/>
      <c r="BL55" s="1132"/>
      <c r="BM55" s="1132"/>
      <c r="BN55" s="1132"/>
      <c r="BO55" s="1132"/>
      <c r="BP55" s="1132"/>
      <c r="BQ55" s="1132"/>
      <c r="BR55" s="1132"/>
      <c r="BS55" s="1132"/>
      <c r="BT55" s="1132"/>
      <c r="BU55" s="1132"/>
      <c r="BV55" s="1132"/>
      <c r="BW55" s="1132"/>
      <c r="BX55" s="1132"/>
      <c r="BY55" s="1132"/>
      <c r="BZ55" s="1132"/>
      <c r="CA55" s="1132"/>
      <c r="CB55" s="1132"/>
      <c r="CC55" s="1132"/>
      <c r="CD55" s="1132"/>
      <c r="CE55" s="1132"/>
      <c r="CF55" s="1132"/>
      <c r="CG55" s="1132"/>
      <c r="CH55" s="1132"/>
      <c r="CI55" s="1132"/>
      <c r="CJ55" s="1132"/>
      <c r="CK55" s="1132"/>
      <c r="CL55" s="1132"/>
      <c r="CM55" s="1132"/>
      <c r="CN55" s="1132"/>
      <c r="CO55" s="1132"/>
      <c r="CP55" s="1132"/>
      <c r="CQ55" s="1132"/>
      <c r="CR55" s="1132"/>
      <c r="CS55" s="1132"/>
      <c r="CT55" s="1132"/>
      <c r="CU55" s="1132"/>
      <c r="CV55" s="1132"/>
      <c r="CW55" s="1132"/>
      <c r="CX55" s="1132"/>
      <c r="CY55" s="1132"/>
      <c r="CZ55" s="1132"/>
      <c r="DA55" s="1132"/>
      <c r="DB55" s="1132"/>
      <c r="DC55" s="1132"/>
      <c r="DD55" s="1132"/>
      <c r="DE55" s="1132"/>
      <c r="DF55" s="1132"/>
      <c r="DG55" s="1132"/>
      <c r="DH55" s="1132"/>
      <c r="DI55" s="1132"/>
      <c r="DJ55" s="1132"/>
      <c r="DK55" s="1132"/>
      <c r="DL55" s="1132"/>
      <c r="DM55" s="1132"/>
      <c r="DN55" s="1132"/>
      <c r="DO55" s="1132"/>
      <c r="DP55" s="1132"/>
      <c r="DQ55" s="1132"/>
      <c r="DR55" s="1132"/>
      <c r="DS55" s="1132"/>
      <c r="DT55" s="1132"/>
      <c r="DU55" s="1132"/>
      <c r="DV55" s="1132"/>
      <c r="DW55" s="1132"/>
      <c r="DX55" s="1132"/>
      <c r="DY55" s="1132"/>
      <c r="DZ55" s="1132"/>
      <c r="EA55" s="1132"/>
      <c r="EB55" s="1132"/>
      <c r="EC55" s="1132"/>
      <c r="ED55" s="1132"/>
      <c r="EE55" s="1132"/>
      <c r="EF55" s="1132"/>
      <c r="EG55" s="1132"/>
      <c r="EH55" s="1132"/>
      <c r="EI55" s="1132"/>
      <c r="EJ55" s="1132"/>
      <c r="EK55" s="1132"/>
      <c r="EL55" s="1132"/>
      <c r="EM55" s="1132"/>
      <c r="EN55" s="1132"/>
      <c r="EO55" s="1132"/>
      <c r="EP55" s="1132"/>
      <c r="EQ55" s="1132"/>
      <c r="ER55" s="1132"/>
      <c r="ES55" s="1132"/>
      <c r="ET55" s="1132"/>
      <c r="EU55" s="1132"/>
      <c r="EV55" s="1132"/>
      <c r="EW55" s="1132"/>
      <c r="EX55" s="1132"/>
      <c r="EY55" s="1132"/>
      <c r="EZ55" s="1132"/>
      <c r="FA55" s="1132"/>
      <c r="FB55" s="1132"/>
      <c r="FC55" s="1132"/>
      <c r="FD55" s="1132"/>
      <c r="FE55" s="1132"/>
    </row>
    <row r="56" spans="1:161" s="16" customFormat="1" ht="15">
      <c r="A56" s="747"/>
      <c r="B56" s="747"/>
      <c r="C56" s="747"/>
      <c r="D56" s="747"/>
      <c r="E56" s="747"/>
      <c r="F56" s="747"/>
      <c r="G56" s="747"/>
      <c r="H56" s="747"/>
      <c r="I56" s="22"/>
      <c r="J56" s="1014" t="s">
        <v>550</v>
      </c>
      <c r="K56" s="1014"/>
      <c r="L56" s="1014"/>
      <c r="M56" s="1014"/>
      <c r="N56" s="1014"/>
      <c r="O56" s="1014"/>
      <c r="P56" s="1014"/>
      <c r="Q56" s="1014"/>
      <c r="R56" s="1014"/>
      <c r="S56" s="1014"/>
      <c r="T56" s="1014"/>
      <c r="U56" s="1014"/>
      <c r="V56" s="1014"/>
      <c r="W56" s="1014"/>
      <c r="X56" s="1014"/>
      <c r="Y56" s="1014"/>
      <c r="Z56" s="1014"/>
      <c r="AA56" s="1014"/>
      <c r="AB56" s="1014"/>
      <c r="AC56" s="1014"/>
      <c r="AD56" s="1014"/>
      <c r="AE56" s="1014"/>
      <c r="AF56" s="1014"/>
      <c r="AG56" s="1014"/>
      <c r="AH56" s="1014"/>
      <c r="AI56" s="1014"/>
      <c r="AJ56" s="1014"/>
      <c r="AK56" s="1014"/>
      <c r="AL56" s="1014"/>
      <c r="AM56" s="1014"/>
      <c r="AN56" s="1014"/>
      <c r="AO56" s="1014"/>
      <c r="AP56" s="1014"/>
      <c r="AQ56" s="1014"/>
      <c r="AR56" s="1014"/>
      <c r="AS56" s="1014"/>
      <c r="AT56" s="1014"/>
      <c r="AU56" s="1014"/>
      <c r="AV56" s="1014"/>
      <c r="AW56" s="1014"/>
      <c r="AX56" s="1132"/>
      <c r="AY56" s="1132"/>
      <c r="AZ56" s="1132"/>
      <c r="BA56" s="1132"/>
      <c r="BB56" s="1132"/>
      <c r="BC56" s="1132"/>
      <c r="BD56" s="1132"/>
      <c r="BE56" s="1132"/>
      <c r="BF56" s="1132"/>
      <c r="BG56" s="1132"/>
      <c r="BH56" s="1132"/>
      <c r="BI56" s="1132"/>
      <c r="BJ56" s="1132"/>
      <c r="BK56" s="1132"/>
      <c r="BL56" s="1132"/>
      <c r="BM56" s="1132"/>
      <c r="BN56" s="1132"/>
      <c r="BO56" s="1132"/>
      <c r="BP56" s="1132"/>
      <c r="BQ56" s="1132"/>
      <c r="BR56" s="1132"/>
      <c r="BS56" s="1132"/>
      <c r="BT56" s="1132"/>
      <c r="BU56" s="1132"/>
      <c r="BV56" s="1132"/>
      <c r="BW56" s="1132"/>
      <c r="BX56" s="1132"/>
      <c r="BY56" s="1132"/>
      <c r="BZ56" s="1132"/>
      <c r="CA56" s="1132"/>
      <c r="CB56" s="1132"/>
      <c r="CC56" s="1132"/>
      <c r="CD56" s="1132"/>
      <c r="CE56" s="1132"/>
      <c r="CF56" s="1132"/>
      <c r="CG56" s="1132"/>
      <c r="CH56" s="1132"/>
      <c r="CI56" s="1132"/>
      <c r="CJ56" s="1132"/>
      <c r="CK56" s="1132"/>
      <c r="CL56" s="1132"/>
      <c r="CM56" s="1132"/>
      <c r="CN56" s="1132"/>
      <c r="CO56" s="1132"/>
      <c r="CP56" s="1132"/>
      <c r="CQ56" s="1132"/>
      <c r="CR56" s="1132"/>
      <c r="CS56" s="1132"/>
      <c r="CT56" s="1132"/>
      <c r="CU56" s="1132"/>
      <c r="CV56" s="1132"/>
      <c r="CW56" s="1132"/>
      <c r="CX56" s="1132"/>
      <c r="CY56" s="1132"/>
      <c r="CZ56" s="1132"/>
      <c r="DA56" s="1132"/>
      <c r="DB56" s="1132"/>
      <c r="DC56" s="1132"/>
      <c r="DD56" s="1132"/>
      <c r="DE56" s="1132"/>
      <c r="DF56" s="1132"/>
      <c r="DG56" s="1132"/>
      <c r="DH56" s="1132"/>
      <c r="DI56" s="1132"/>
      <c r="DJ56" s="1132"/>
      <c r="DK56" s="1132"/>
      <c r="DL56" s="1132"/>
      <c r="DM56" s="1132"/>
      <c r="DN56" s="1132"/>
      <c r="DO56" s="1132"/>
      <c r="DP56" s="1132"/>
      <c r="DQ56" s="1132"/>
      <c r="DR56" s="1132"/>
      <c r="DS56" s="1132"/>
      <c r="DT56" s="1132"/>
      <c r="DU56" s="1132"/>
      <c r="DV56" s="1132"/>
      <c r="DW56" s="1132"/>
      <c r="DX56" s="1132"/>
      <c r="DY56" s="1132"/>
      <c r="DZ56" s="1132"/>
      <c r="EA56" s="1132"/>
      <c r="EB56" s="1132"/>
      <c r="EC56" s="1132"/>
      <c r="ED56" s="1132"/>
      <c r="EE56" s="1132"/>
      <c r="EF56" s="1132"/>
      <c r="EG56" s="1132"/>
      <c r="EH56" s="1132"/>
      <c r="EI56" s="1132"/>
      <c r="EJ56" s="1132"/>
      <c r="EK56" s="1132"/>
      <c r="EL56" s="1132"/>
      <c r="EM56" s="1132"/>
      <c r="EN56" s="1132"/>
      <c r="EO56" s="1132"/>
      <c r="EP56" s="1132"/>
      <c r="EQ56" s="1132"/>
      <c r="ER56" s="1132"/>
      <c r="ES56" s="1132"/>
      <c r="ET56" s="1132"/>
      <c r="EU56" s="1132"/>
      <c r="EV56" s="1132"/>
      <c r="EW56" s="1132"/>
      <c r="EX56" s="1132"/>
      <c r="EY56" s="1132"/>
      <c r="EZ56" s="1132"/>
      <c r="FA56" s="1132"/>
      <c r="FB56" s="1132"/>
      <c r="FC56" s="1132"/>
      <c r="FD56" s="1132"/>
      <c r="FE56" s="1132"/>
    </row>
    <row r="57" spans="1:161" ht="15"/>
    <row r="58" spans="1:161" s="11" customFormat="1">
      <c r="B58" s="11" t="s">
        <v>109</v>
      </c>
    </row>
    <row r="59" spans="1:161" s="110" customFormat="1" ht="24.75" customHeight="1">
      <c r="E59" s="1138" t="s">
        <v>110</v>
      </c>
      <c r="F59" s="1138"/>
      <c r="G59" s="1138"/>
      <c r="H59" s="1139" t="s">
        <v>582</v>
      </c>
      <c r="I59" s="1139"/>
      <c r="J59" s="1139"/>
      <c r="K59" s="1139"/>
      <c r="L59" s="1139"/>
      <c r="M59" s="1139"/>
      <c r="N59" s="1139"/>
      <c r="O59" s="1139"/>
      <c r="P59" s="1139"/>
      <c r="Q59" s="1139"/>
      <c r="R59" s="1139"/>
      <c r="S59" s="1139"/>
      <c r="T59" s="1139"/>
      <c r="U59" s="1139"/>
      <c r="V59" s="1139"/>
      <c r="W59" s="1139"/>
      <c r="X59" s="1139"/>
      <c r="Y59" s="1139"/>
      <c r="Z59" s="1139"/>
      <c r="AA59" s="1139"/>
      <c r="AB59" s="1139"/>
      <c r="AC59" s="1139"/>
      <c r="AD59" s="1139"/>
      <c r="AE59" s="1139"/>
      <c r="AF59" s="1139"/>
      <c r="AG59" s="1139"/>
      <c r="AH59" s="1139"/>
      <c r="AI59" s="1139"/>
      <c r="AJ59" s="1139"/>
      <c r="AK59" s="1139"/>
      <c r="AL59" s="1139"/>
      <c r="AM59" s="1139"/>
      <c r="AN59" s="1139"/>
      <c r="AO59" s="1139"/>
      <c r="AP59" s="1139"/>
      <c r="AQ59" s="1139"/>
      <c r="AR59" s="1139"/>
      <c r="AS59" s="1139"/>
      <c r="AT59" s="1139"/>
      <c r="AU59" s="1139"/>
      <c r="AV59" s="1139"/>
      <c r="AW59" s="1139"/>
      <c r="AX59" s="1139"/>
      <c r="AY59" s="1139"/>
      <c r="AZ59" s="1139"/>
      <c r="BA59" s="1139"/>
      <c r="BB59" s="1139"/>
      <c r="BC59" s="1139"/>
      <c r="BD59" s="1139"/>
      <c r="BE59" s="1139"/>
      <c r="BF59" s="1139"/>
      <c r="BG59" s="1139"/>
      <c r="BH59" s="1139"/>
      <c r="BI59" s="1139"/>
      <c r="BJ59" s="1139"/>
      <c r="BK59" s="1139"/>
      <c r="BL59" s="1139"/>
      <c r="BM59" s="1139"/>
      <c r="BN59" s="1139"/>
      <c r="BO59" s="1139"/>
      <c r="BP59" s="1139"/>
      <c r="BQ59" s="1139"/>
      <c r="BR59" s="1139"/>
      <c r="BS59" s="1139"/>
      <c r="BT59" s="1139"/>
      <c r="BU59" s="1139"/>
      <c r="BV59" s="1139"/>
      <c r="BW59" s="1139"/>
      <c r="BX59" s="1139"/>
      <c r="BY59" s="1139"/>
      <c r="BZ59" s="1139"/>
      <c r="CA59" s="1139"/>
      <c r="CB59" s="1139"/>
      <c r="CC59" s="1139"/>
      <c r="CD59" s="1139"/>
      <c r="CE59" s="1139"/>
      <c r="CF59" s="1139"/>
      <c r="CG59" s="1139"/>
      <c r="CH59" s="1139"/>
      <c r="CI59" s="1139"/>
      <c r="CJ59" s="1139"/>
      <c r="CK59" s="1139"/>
      <c r="CL59" s="1139"/>
      <c r="CM59" s="1139"/>
      <c r="CN59" s="1139"/>
      <c r="CO59" s="1139"/>
      <c r="CP59" s="1139"/>
      <c r="CQ59" s="1139"/>
      <c r="CR59" s="1139"/>
      <c r="CS59" s="1139"/>
      <c r="CT59" s="1139"/>
      <c r="CU59" s="1139"/>
      <c r="CV59" s="1139"/>
      <c r="CW59" s="1139"/>
      <c r="CX59" s="1139"/>
      <c r="CY59" s="1139"/>
      <c r="CZ59" s="1139"/>
      <c r="DA59" s="1139"/>
      <c r="DB59" s="1139"/>
      <c r="DC59" s="1139"/>
      <c r="DD59" s="1139"/>
      <c r="DE59" s="1139"/>
      <c r="DF59" s="1139"/>
      <c r="DG59" s="1139"/>
      <c r="DH59" s="1139"/>
      <c r="DI59" s="1139"/>
      <c r="DJ59" s="1139"/>
      <c r="DK59" s="1139"/>
      <c r="DL59" s="1139"/>
      <c r="DM59" s="1139"/>
      <c r="DN59" s="1139"/>
      <c r="DO59" s="1139"/>
      <c r="DP59" s="1139"/>
      <c r="DQ59" s="1139"/>
      <c r="DR59" s="1139"/>
      <c r="DS59" s="1139"/>
      <c r="DT59" s="1139"/>
      <c r="DU59" s="1139"/>
      <c r="DV59" s="1139"/>
      <c r="DW59" s="1139"/>
      <c r="DX59" s="1139"/>
      <c r="DY59" s="1139"/>
      <c r="DZ59" s="1139"/>
      <c r="EA59" s="1139"/>
      <c r="EB59" s="1139"/>
      <c r="EC59" s="1139"/>
      <c r="ED59" s="1139"/>
      <c r="EE59" s="1139"/>
      <c r="EF59" s="1139"/>
      <c r="EG59" s="1139"/>
      <c r="EH59" s="1139"/>
      <c r="EI59" s="1139"/>
      <c r="EJ59" s="1139"/>
      <c r="EK59" s="1139"/>
      <c r="EL59" s="1139"/>
      <c r="EM59" s="1139"/>
      <c r="EN59" s="1139"/>
      <c r="EO59" s="1139"/>
      <c r="EP59" s="1139"/>
      <c r="EQ59" s="1139"/>
      <c r="ER59" s="1139"/>
      <c r="ES59" s="1139"/>
      <c r="ET59" s="1139"/>
      <c r="EU59" s="1139"/>
      <c r="EV59" s="1139"/>
      <c r="EW59" s="1139"/>
      <c r="EX59" s="1139"/>
      <c r="EY59" s="1139"/>
      <c r="EZ59" s="1139"/>
      <c r="FA59" s="1139"/>
      <c r="FB59" s="1139"/>
      <c r="FC59" s="1139"/>
      <c r="FD59" s="1139"/>
      <c r="FE59" s="1139"/>
    </row>
    <row r="60" spans="1:161" s="110" customFormat="1" ht="24.75" customHeight="1">
      <c r="E60" s="1138" t="s">
        <v>112</v>
      </c>
      <c r="F60" s="1138"/>
      <c r="G60" s="1138"/>
      <c r="H60" s="1139" t="s">
        <v>583</v>
      </c>
      <c r="I60" s="1139"/>
      <c r="J60" s="1139"/>
      <c r="K60" s="1139"/>
      <c r="L60" s="1139"/>
      <c r="M60" s="1139"/>
      <c r="N60" s="1139"/>
      <c r="O60" s="1139"/>
      <c r="P60" s="1139"/>
      <c r="Q60" s="1139"/>
      <c r="R60" s="1139"/>
      <c r="S60" s="1139"/>
      <c r="T60" s="1139"/>
      <c r="U60" s="1139"/>
      <c r="V60" s="1139"/>
      <c r="W60" s="1139"/>
      <c r="X60" s="1139"/>
      <c r="Y60" s="1139"/>
      <c r="Z60" s="1139"/>
      <c r="AA60" s="1139"/>
      <c r="AB60" s="1139"/>
      <c r="AC60" s="1139"/>
      <c r="AD60" s="1139"/>
      <c r="AE60" s="1139"/>
      <c r="AF60" s="1139"/>
      <c r="AG60" s="1139"/>
      <c r="AH60" s="1139"/>
      <c r="AI60" s="1139"/>
      <c r="AJ60" s="1139"/>
      <c r="AK60" s="1139"/>
      <c r="AL60" s="1139"/>
      <c r="AM60" s="1139"/>
      <c r="AN60" s="1139"/>
      <c r="AO60" s="1139"/>
      <c r="AP60" s="1139"/>
      <c r="AQ60" s="1139"/>
      <c r="AR60" s="1139"/>
      <c r="AS60" s="1139"/>
      <c r="AT60" s="1139"/>
      <c r="AU60" s="1139"/>
      <c r="AV60" s="1139"/>
      <c r="AW60" s="1139"/>
      <c r="AX60" s="1139"/>
      <c r="AY60" s="1139"/>
      <c r="AZ60" s="1139"/>
      <c r="BA60" s="1139"/>
      <c r="BB60" s="1139"/>
      <c r="BC60" s="1139"/>
      <c r="BD60" s="1139"/>
      <c r="BE60" s="1139"/>
      <c r="BF60" s="1139"/>
      <c r="BG60" s="1139"/>
      <c r="BH60" s="1139"/>
      <c r="BI60" s="1139"/>
      <c r="BJ60" s="1139"/>
      <c r="BK60" s="1139"/>
      <c r="BL60" s="1139"/>
      <c r="BM60" s="1139"/>
      <c r="BN60" s="1139"/>
      <c r="BO60" s="1139"/>
      <c r="BP60" s="1139"/>
      <c r="BQ60" s="1139"/>
      <c r="BR60" s="1139"/>
      <c r="BS60" s="1139"/>
      <c r="BT60" s="1139"/>
      <c r="BU60" s="1139"/>
      <c r="BV60" s="1139"/>
      <c r="BW60" s="1139"/>
      <c r="BX60" s="1139"/>
      <c r="BY60" s="1139"/>
      <c r="BZ60" s="1139"/>
      <c r="CA60" s="1139"/>
      <c r="CB60" s="1139"/>
      <c r="CC60" s="1139"/>
      <c r="CD60" s="1139"/>
      <c r="CE60" s="1139"/>
      <c r="CF60" s="1139"/>
      <c r="CG60" s="1139"/>
      <c r="CH60" s="1139"/>
      <c r="CI60" s="1139"/>
      <c r="CJ60" s="1139"/>
      <c r="CK60" s="1139"/>
      <c r="CL60" s="1139"/>
      <c r="CM60" s="1139"/>
      <c r="CN60" s="1139"/>
      <c r="CO60" s="1139"/>
      <c r="CP60" s="1139"/>
      <c r="CQ60" s="1139"/>
      <c r="CR60" s="1139"/>
      <c r="CS60" s="1139"/>
      <c r="CT60" s="1139"/>
      <c r="CU60" s="1139"/>
      <c r="CV60" s="1139"/>
      <c r="CW60" s="1139"/>
      <c r="CX60" s="1139"/>
      <c r="CY60" s="1139"/>
      <c r="CZ60" s="1139"/>
      <c r="DA60" s="1139"/>
      <c r="DB60" s="1139"/>
      <c r="DC60" s="1139"/>
      <c r="DD60" s="1139"/>
      <c r="DE60" s="1139"/>
      <c r="DF60" s="1139"/>
      <c r="DG60" s="1139"/>
      <c r="DH60" s="1139"/>
      <c r="DI60" s="1139"/>
      <c r="DJ60" s="1139"/>
      <c r="DK60" s="1139"/>
      <c r="DL60" s="1139"/>
      <c r="DM60" s="1139"/>
      <c r="DN60" s="1139"/>
      <c r="DO60" s="1139"/>
      <c r="DP60" s="1139"/>
      <c r="DQ60" s="1139"/>
      <c r="DR60" s="1139"/>
      <c r="DS60" s="1139"/>
      <c r="DT60" s="1139"/>
      <c r="DU60" s="1139"/>
      <c r="DV60" s="1139"/>
      <c r="DW60" s="1139"/>
      <c r="DX60" s="1139"/>
      <c r="DY60" s="1139"/>
      <c r="DZ60" s="1139"/>
      <c r="EA60" s="1139"/>
      <c r="EB60" s="1139"/>
      <c r="EC60" s="1139"/>
      <c r="ED60" s="1139"/>
      <c r="EE60" s="1139"/>
      <c r="EF60" s="1139"/>
      <c r="EG60" s="1139"/>
      <c r="EH60" s="1139"/>
      <c r="EI60" s="1139"/>
      <c r="EJ60" s="1139"/>
      <c r="EK60" s="1139"/>
      <c r="EL60" s="1139"/>
      <c r="EM60" s="1139"/>
      <c r="EN60" s="1139"/>
      <c r="EO60" s="1139"/>
      <c r="EP60" s="1139"/>
      <c r="EQ60" s="1139"/>
      <c r="ER60" s="1139"/>
      <c r="ES60" s="1139"/>
      <c r="ET60" s="1139"/>
      <c r="EU60" s="1139"/>
      <c r="EV60" s="1139"/>
      <c r="EW60" s="1139"/>
      <c r="EX60" s="1139"/>
      <c r="EY60" s="1139"/>
      <c r="EZ60" s="1139"/>
      <c r="FA60" s="1139"/>
      <c r="FB60" s="1139"/>
      <c r="FC60" s="1139"/>
      <c r="FD60" s="1139"/>
      <c r="FE60" s="1139"/>
    </row>
    <row r="61" spans="1:161" s="110" customFormat="1" ht="24.75" customHeight="1">
      <c r="E61" s="1138" t="s">
        <v>114</v>
      </c>
      <c r="F61" s="1138"/>
      <c r="G61" s="1138"/>
      <c r="H61" s="1139" t="s">
        <v>584</v>
      </c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39"/>
      <c r="V61" s="1139"/>
      <c r="W61" s="1139"/>
      <c r="X61" s="1139"/>
      <c r="Y61" s="1139"/>
      <c r="Z61" s="1139"/>
      <c r="AA61" s="1139"/>
      <c r="AB61" s="1139"/>
      <c r="AC61" s="1139"/>
      <c r="AD61" s="1139"/>
      <c r="AE61" s="1139"/>
      <c r="AF61" s="1139"/>
      <c r="AG61" s="1139"/>
      <c r="AH61" s="1139"/>
      <c r="AI61" s="1139"/>
      <c r="AJ61" s="1139"/>
      <c r="AK61" s="1139"/>
      <c r="AL61" s="1139"/>
      <c r="AM61" s="1139"/>
      <c r="AN61" s="1139"/>
      <c r="AO61" s="1139"/>
      <c r="AP61" s="1139"/>
      <c r="AQ61" s="1139"/>
      <c r="AR61" s="1139"/>
      <c r="AS61" s="1139"/>
      <c r="AT61" s="1139"/>
      <c r="AU61" s="1139"/>
      <c r="AV61" s="1139"/>
      <c r="AW61" s="1139"/>
      <c r="AX61" s="1139"/>
      <c r="AY61" s="1139"/>
      <c r="AZ61" s="1139"/>
      <c r="BA61" s="1139"/>
      <c r="BB61" s="1139"/>
      <c r="BC61" s="1139"/>
      <c r="BD61" s="1139"/>
      <c r="BE61" s="1139"/>
      <c r="BF61" s="1139"/>
      <c r="BG61" s="1139"/>
      <c r="BH61" s="1139"/>
      <c r="BI61" s="1139"/>
      <c r="BJ61" s="1139"/>
      <c r="BK61" s="1139"/>
      <c r="BL61" s="1139"/>
      <c r="BM61" s="1139"/>
      <c r="BN61" s="1139"/>
      <c r="BO61" s="1139"/>
      <c r="BP61" s="1139"/>
      <c r="BQ61" s="1139"/>
      <c r="BR61" s="1139"/>
      <c r="BS61" s="1139"/>
      <c r="BT61" s="1139"/>
      <c r="BU61" s="1139"/>
      <c r="BV61" s="1139"/>
      <c r="BW61" s="1139"/>
      <c r="BX61" s="1139"/>
      <c r="BY61" s="1139"/>
      <c r="BZ61" s="1139"/>
      <c r="CA61" s="1139"/>
      <c r="CB61" s="1139"/>
      <c r="CC61" s="1139"/>
      <c r="CD61" s="1139"/>
      <c r="CE61" s="1139"/>
      <c r="CF61" s="1139"/>
      <c r="CG61" s="1139"/>
      <c r="CH61" s="1139"/>
      <c r="CI61" s="1139"/>
      <c r="CJ61" s="1139"/>
      <c r="CK61" s="1139"/>
      <c r="CL61" s="1139"/>
      <c r="CM61" s="1139"/>
      <c r="CN61" s="1139"/>
      <c r="CO61" s="1139"/>
      <c r="CP61" s="1139"/>
      <c r="CQ61" s="1139"/>
      <c r="CR61" s="1139"/>
      <c r="CS61" s="1139"/>
      <c r="CT61" s="1139"/>
      <c r="CU61" s="1139"/>
      <c r="CV61" s="1139"/>
      <c r="CW61" s="1139"/>
      <c r="CX61" s="1139"/>
      <c r="CY61" s="1139"/>
      <c r="CZ61" s="1139"/>
      <c r="DA61" s="1139"/>
      <c r="DB61" s="1139"/>
      <c r="DC61" s="1139"/>
      <c r="DD61" s="1139"/>
      <c r="DE61" s="1139"/>
      <c r="DF61" s="1139"/>
      <c r="DG61" s="1139"/>
      <c r="DH61" s="1139"/>
      <c r="DI61" s="1139"/>
      <c r="DJ61" s="1139"/>
      <c r="DK61" s="1139"/>
      <c r="DL61" s="1139"/>
      <c r="DM61" s="1139"/>
      <c r="DN61" s="1139"/>
      <c r="DO61" s="1139"/>
      <c r="DP61" s="1139"/>
      <c r="DQ61" s="1139"/>
      <c r="DR61" s="1139"/>
      <c r="DS61" s="1139"/>
      <c r="DT61" s="1139"/>
      <c r="DU61" s="1139"/>
      <c r="DV61" s="1139"/>
      <c r="DW61" s="1139"/>
      <c r="DX61" s="1139"/>
      <c r="DY61" s="1139"/>
      <c r="DZ61" s="1139"/>
      <c r="EA61" s="1139"/>
      <c r="EB61" s="1139"/>
      <c r="EC61" s="1139"/>
      <c r="ED61" s="1139"/>
      <c r="EE61" s="1139"/>
      <c r="EF61" s="1139"/>
      <c r="EG61" s="1139"/>
      <c r="EH61" s="1139"/>
      <c r="EI61" s="1139"/>
      <c r="EJ61" s="1139"/>
      <c r="EK61" s="1139"/>
      <c r="EL61" s="1139"/>
      <c r="EM61" s="1139"/>
      <c r="EN61" s="1139"/>
      <c r="EO61" s="1139"/>
      <c r="EP61" s="1139"/>
      <c r="EQ61" s="1139"/>
      <c r="ER61" s="1139"/>
      <c r="ES61" s="1139"/>
      <c r="ET61" s="1139"/>
      <c r="EU61" s="1139"/>
      <c r="EV61" s="1139"/>
      <c r="EW61" s="1139"/>
      <c r="EX61" s="1139"/>
      <c r="EY61" s="1139"/>
      <c r="EZ61" s="1139"/>
      <c r="FA61" s="1139"/>
      <c r="FB61" s="1139"/>
      <c r="FC61" s="1139"/>
      <c r="FD61" s="1139"/>
      <c r="FE61" s="1139"/>
    </row>
    <row r="62" spans="1:161" s="110" customFormat="1" ht="24.75" customHeight="1">
      <c r="E62" s="1138" t="s">
        <v>116</v>
      </c>
      <c r="F62" s="1138"/>
      <c r="G62" s="1138"/>
      <c r="H62" s="1139" t="s">
        <v>585</v>
      </c>
      <c r="I62" s="1139"/>
      <c r="J62" s="1139"/>
      <c r="K62" s="1139"/>
      <c r="L62" s="1139"/>
      <c r="M62" s="1139"/>
      <c r="N62" s="1139"/>
      <c r="O62" s="1139"/>
      <c r="P62" s="1139"/>
      <c r="Q62" s="1139"/>
      <c r="R62" s="1139"/>
      <c r="S62" s="1139"/>
      <c r="T62" s="1139"/>
      <c r="U62" s="1139"/>
      <c r="V62" s="1139"/>
      <c r="W62" s="1139"/>
      <c r="X62" s="1139"/>
      <c r="Y62" s="1139"/>
      <c r="Z62" s="1139"/>
      <c r="AA62" s="1139"/>
      <c r="AB62" s="1139"/>
      <c r="AC62" s="1139"/>
      <c r="AD62" s="1139"/>
      <c r="AE62" s="1139"/>
      <c r="AF62" s="1139"/>
      <c r="AG62" s="1139"/>
      <c r="AH62" s="1139"/>
      <c r="AI62" s="1139"/>
      <c r="AJ62" s="1139"/>
      <c r="AK62" s="1139"/>
      <c r="AL62" s="1139"/>
      <c r="AM62" s="1139"/>
      <c r="AN62" s="1139"/>
      <c r="AO62" s="1139"/>
      <c r="AP62" s="1139"/>
      <c r="AQ62" s="1139"/>
      <c r="AR62" s="1139"/>
      <c r="AS62" s="1139"/>
      <c r="AT62" s="1139"/>
      <c r="AU62" s="1139"/>
      <c r="AV62" s="1139"/>
      <c r="AW62" s="1139"/>
      <c r="AX62" s="1139"/>
      <c r="AY62" s="1139"/>
      <c r="AZ62" s="1139"/>
      <c r="BA62" s="1139"/>
      <c r="BB62" s="1139"/>
      <c r="BC62" s="1139"/>
      <c r="BD62" s="1139"/>
      <c r="BE62" s="1139"/>
      <c r="BF62" s="1139"/>
      <c r="BG62" s="1139"/>
      <c r="BH62" s="1139"/>
      <c r="BI62" s="1139"/>
      <c r="BJ62" s="1139"/>
      <c r="BK62" s="1139"/>
      <c r="BL62" s="1139"/>
      <c r="BM62" s="1139"/>
      <c r="BN62" s="1139"/>
      <c r="BO62" s="1139"/>
      <c r="BP62" s="1139"/>
      <c r="BQ62" s="1139"/>
      <c r="BR62" s="1139"/>
      <c r="BS62" s="1139"/>
      <c r="BT62" s="1139"/>
      <c r="BU62" s="1139"/>
      <c r="BV62" s="1139"/>
      <c r="BW62" s="1139"/>
      <c r="BX62" s="1139"/>
      <c r="BY62" s="1139"/>
      <c r="BZ62" s="1139"/>
      <c r="CA62" s="1139"/>
      <c r="CB62" s="1139"/>
      <c r="CC62" s="1139"/>
      <c r="CD62" s="1139"/>
      <c r="CE62" s="1139"/>
      <c r="CF62" s="1139"/>
      <c r="CG62" s="1139"/>
      <c r="CH62" s="1139"/>
      <c r="CI62" s="1139"/>
      <c r="CJ62" s="1139"/>
      <c r="CK62" s="1139"/>
      <c r="CL62" s="1139"/>
      <c r="CM62" s="1139"/>
      <c r="CN62" s="1139"/>
      <c r="CO62" s="1139"/>
      <c r="CP62" s="1139"/>
      <c r="CQ62" s="1139"/>
      <c r="CR62" s="1139"/>
      <c r="CS62" s="1139"/>
      <c r="CT62" s="1139"/>
      <c r="CU62" s="1139"/>
      <c r="CV62" s="1139"/>
      <c r="CW62" s="1139"/>
      <c r="CX62" s="1139"/>
      <c r="CY62" s="1139"/>
      <c r="CZ62" s="1139"/>
      <c r="DA62" s="1139"/>
      <c r="DB62" s="1139"/>
      <c r="DC62" s="1139"/>
      <c r="DD62" s="1139"/>
      <c r="DE62" s="1139"/>
      <c r="DF62" s="1139"/>
      <c r="DG62" s="1139"/>
      <c r="DH62" s="1139"/>
      <c r="DI62" s="1139"/>
      <c r="DJ62" s="1139"/>
      <c r="DK62" s="1139"/>
      <c r="DL62" s="1139"/>
      <c r="DM62" s="1139"/>
      <c r="DN62" s="1139"/>
      <c r="DO62" s="1139"/>
      <c r="DP62" s="1139"/>
      <c r="DQ62" s="1139"/>
      <c r="DR62" s="1139"/>
      <c r="DS62" s="1139"/>
      <c r="DT62" s="1139"/>
      <c r="DU62" s="1139"/>
      <c r="DV62" s="1139"/>
      <c r="DW62" s="1139"/>
      <c r="DX62" s="1139"/>
      <c r="DY62" s="1139"/>
      <c r="DZ62" s="1139"/>
      <c r="EA62" s="1139"/>
      <c r="EB62" s="1139"/>
      <c r="EC62" s="1139"/>
      <c r="ED62" s="1139"/>
      <c r="EE62" s="1139"/>
      <c r="EF62" s="1139"/>
      <c r="EG62" s="1139"/>
      <c r="EH62" s="1139"/>
      <c r="EI62" s="1139"/>
      <c r="EJ62" s="1139"/>
      <c r="EK62" s="1139"/>
      <c r="EL62" s="1139"/>
      <c r="EM62" s="1139"/>
      <c r="EN62" s="1139"/>
      <c r="EO62" s="1139"/>
      <c r="EP62" s="1139"/>
      <c r="EQ62" s="1139"/>
      <c r="ER62" s="1139"/>
      <c r="ES62" s="1139"/>
      <c r="ET62" s="1139"/>
      <c r="EU62" s="1139"/>
      <c r="EV62" s="1139"/>
      <c r="EW62" s="1139"/>
      <c r="EX62" s="1139"/>
      <c r="EY62" s="1139"/>
      <c r="EZ62" s="1139"/>
      <c r="FA62" s="1139"/>
      <c r="FB62" s="1139"/>
      <c r="FC62" s="1139"/>
      <c r="FD62" s="1139"/>
      <c r="FE62" s="1139"/>
    </row>
    <row r="63" spans="1:161" s="16" customFormat="1" ht="3" customHeight="1"/>
  </sheetData>
  <mergeCells count="419">
    <mergeCell ref="A3:FE3"/>
    <mergeCell ref="A5:H6"/>
    <mergeCell ref="I5:AW6"/>
    <mergeCell ref="AX5:DA5"/>
    <mergeCell ref="DB5:FE5"/>
    <mergeCell ref="AX6:BN6"/>
    <mergeCell ref="BO6:CE6"/>
    <mergeCell ref="CF6:DA6"/>
    <mergeCell ref="DB6:DR6"/>
    <mergeCell ref="DS6:EI6"/>
    <mergeCell ref="EJ6:FE6"/>
    <mergeCell ref="A7:H7"/>
    <mergeCell ref="I7:AW7"/>
    <mergeCell ref="AX7:BN7"/>
    <mergeCell ref="BO7:CE7"/>
    <mergeCell ref="CF7:DA7"/>
    <mergeCell ref="DB7:DR7"/>
    <mergeCell ref="DS7:EI7"/>
    <mergeCell ref="EJ7:FE7"/>
    <mergeCell ref="DS8:EI8"/>
    <mergeCell ref="EJ8:FE8"/>
    <mergeCell ref="A9:H9"/>
    <mergeCell ref="J9:AW9"/>
    <mergeCell ref="AX9:BN9"/>
    <mergeCell ref="BO9:CE9"/>
    <mergeCell ref="CF9:DA9"/>
    <mergeCell ref="DB9:DR9"/>
    <mergeCell ref="DS9:EI9"/>
    <mergeCell ref="EJ9:FE9"/>
    <mergeCell ref="A8:H8"/>
    <mergeCell ref="J8:AW8"/>
    <mergeCell ref="AX8:BN8"/>
    <mergeCell ref="BO8:CE8"/>
    <mergeCell ref="CF8:DA8"/>
    <mergeCell ref="DB8:DR8"/>
    <mergeCell ref="DS10:EI10"/>
    <mergeCell ref="EJ10:FE10"/>
    <mergeCell ref="A11:H11"/>
    <mergeCell ref="J11:AW11"/>
    <mergeCell ref="AX11:BN11"/>
    <mergeCell ref="BO11:CE11"/>
    <mergeCell ref="CF11:DA11"/>
    <mergeCell ref="DB11:DR11"/>
    <mergeCell ref="DS11:EI11"/>
    <mergeCell ref="EJ11:FE11"/>
    <mergeCell ref="A10:H10"/>
    <mergeCell ref="J10:AW10"/>
    <mergeCell ref="AX10:BN10"/>
    <mergeCell ref="BO10:CE10"/>
    <mergeCell ref="CF10:DA10"/>
    <mergeCell ref="DB10:DR10"/>
    <mergeCell ref="DS12:EI12"/>
    <mergeCell ref="EJ12:FE12"/>
    <mergeCell ref="A13:H13"/>
    <mergeCell ref="J13:AW13"/>
    <mergeCell ref="AX13:BN13"/>
    <mergeCell ref="BO13:CE13"/>
    <mergeCell ref="CF13:DA13"/>
    <mergeCell ref="DB13:DR13"/>
    <mergeCell ref="DS13:EI13"/>
    <mergeCell ref="EJ13:FE13"/>
    <mergeCell ref="A12:H12"/>
    <mergeCell ref="J12:AW12"/>
    <mergeCell ref="AX12:BN12"/>
    <mergeCell ref="BO12:CE12"/>
    <mergeCell ref="CF12:DA12"/>
    <mergeCell ref="DB12:DR12"/>
    <mergeCell ref="DS14:EI14"/>
    <mergeCell ref="EJ14:FE14"/>
    <mergeCell ref="A15:H15"/>
    <mergeCell ref="J15:AW15"/>
    <mergeCell ref="AX15:BN15"/>
    <mergeCell ref="BO15:CE15"/>
    <mergeCell ref="CF15:DA15"/>
    <mergeCell ref="DB15:DR15"/>
    <mergeCell ref="DS15:EI15"/>
    <mergeCell ref="EJ15:FE15"/>
    <mergeCell ref="A14:H14"/>
    <mergeCell ref="J14:AW14"/>
    <mergeCell ref="AX14:BN14"/>
    <mergeCell ref="BO14:CE14"/>
    <mergeCell ref="CF14:DA14"/>
    <mergeCell ref="DB14:DR14"/>
    <mergeCell ref="DS16:EI16"/>
    <mergeCell ref="EJ16:FE16"/>
    <mergeCell ref="A17:H17"/>
    <mergeCell ref="J17:AW17"/>
    <mergeCell ref="AX17:BN17"/>
    <mergeCell ref="BO17:CE17"/>
    <mergeCell ref="CF17:DA17"/>
    <mergeCell ref="DB17:DR17"/>
    <mergeCell ref="DS17:EI17"/>
    <mergeCell ref="EJ17:FE17"/>
    <mergeCell ref="A16:H16"/>
    <mergeCell ref="J16:AW16"/>
    <mergeCell ref="AX16:BN16"/>
    <mergeCell ref="BO16:CE16"/>
    <mergeCell ref="CF16:DA16"/>
    <mergeCell ref="DB16:DR16"/>
    <mergeCell ref="DS18:EI18"/>
    <mergeCell ref="EJ18:FE18"/>
    <mergeCell ref="A19:H19"/>
    <mergeCell ref="J19:AW19"/>
    <mergeCell ref="AX19:BN19"/>
    <mergeCell ref="BO19:CE19"/>
    <mergeCell ref="CF19:DA19"/>
    <mergeCell ref="DB19:DR19"/>
    <mergeCell ref="DS19:EI19"/>
    <mergeCell ref="EJ19:FE19"/>
    <mergeCell ref="A18:H18"/>
    <mergeCell ref="J18:AW18"/>
    <mergeCell ref="AX18:BN18"/>
    <mergeCell ref="BO18:CE18"/>
    <mergeCell ref="CF18:DA18"/>
    <mergeCell ref="DB18:DR18"/>
    <mergeCell ref="DS20:EI20"/>
    <mergeCell ref="EJ20:FE20"/>
    <mergeCell ref="A21:H21"/>
    <mergeCell ref="J21:AW21"/>
    <mergeCell ref="AX21:BN21"/>
    <mergeCell ref="BO21:CE21"/>
    <mergeCell ref="CF21:DA21"/>
    <mergeCell ref="DB21:DR21"/>
    <mergeCell ref="DS21:EI21"/>
    <mergeCell ref="EJ21:FE21"/>
    <mergeCell ref="A20:H20"/>
    <mergeCell ref="J20:AW20"/>
    <mergeCell ref="AX20:BN20"/>
    <mergeCell ref="BO20:CE20"/>
    <mergeCell ref="CF20:DA20"/>
    <mergeCell ref="DB20:DR20"/>
    <mergeCell ref="DS22:EI22"/>
    <mergeCell ref="EJ22:FE22"/>
    <mergeCell ref="A23:H23"/>
    <mergeCell ref="J23:AW23"/>
    <mergeCell ref="AX23:BN23"/>
    <mergeCell ref="BO23:CE23"/>
    <mergeCell ref="CF23:DA23"/>
    <mergeCell ref="DB23:DR23"/>
    <mergeCell ref="DS23:EI23"/>
    <mergeCell ref="EJ23:FE23"/>
    <mergeCell ref="A22:H22"/>
    <mergeCell ref="J22:AW22"/>
    <mergeCell ref="AX22:BN22"/>
    <mergeCell ref="BO22:CE22"/>
    <mergeCell ref="CF22:DA22"/>
    <mergeCell ref="DB22:DR22"/>
    <mergeCell ref="DS24:EI24"/>
    <mergeCell ref="EJ24:FE24"/>
    <mergeCell ref="A25:H25"/>
    <mergeCell ref="J25:AW25"/>
    <mergeCell ref="AX25:BN25"/>
    <mergeCell ref="BO25:CE25"/>
    <mergeCell ref="CF25:DA25"/>
    <mergeCell ref="DB25:DR25"/>
    <mergeCell ref="DS25:EI25"/>
    <mergeCell ref="EJ25:FE25"/>
    <mergeCell ref="A24:H24"/>
    <mergeCell ref="J24:AW24"/>
    <mergeCell ref="AX24:BN24"/>
    <mergeCell ref="BO24:CE24"/>
    <mergeCell ref="CF24:DA24"/>
    <mergeCell ref="DB24:DR24"/>
    <mergeCell ref="DS26:EI26"/>
    <mergeCell ref="EJ26:FE26"/>
    <mergeCell ref="A27:H27"/>
    <mergeCell ref="J27:AW27"/>
    <mergeCell ref="AX27:BN27"/>
    <mergeCell ref="BO27:CE27"/>
    <mergeCell ref="CF27:DA27"/>
    <mergeCell ref="DB27:DR27"/>
    <mergeCell ref="DS27:EI27"/>
    <mergeCell ref="EJ27:FE27"/>
    <mergeCell ref="A26:H26"/>
    <mergeCell ref="J26:AW26"/>
    <mergeCell ref="AX26:BN26"/>
    <mergeCell ref="BO26:CE26"/>
    <mergeCell ref="CF26:DA26"/>
    <mergeCell ref="DB26:DR26"/>
    <mergeCell ref="DS28:EI28"/>
    <mergeCell ref="EJ28:FE28"/>
    <mergeCell ref="A29:H29"/>
    <mergeCell ref="J29:AW29"/>
    <mergeCell ref="AX29:BN29"/>
    <mergeCell ref="BO29:CE29"/>
    <mergeCell ref="CF29:DA29"/>
    <mergeCell ref="DB29:DR29"/>
    <mergeCell ref="DS29:EI29"/>
    <mergeCell ref="EJ29:FE29"/>
    <mergeCell ref="A28:H28"/>
    <mergeCell ref="J28:AW28"/>
    <mergeCell ref="AX28:BN28"/>
    <mergeCell ref="BO28:CE28"/>
    <mergeCell ref="CF28:DA28"/>
    <mergeCell ref="DB28:DR28"/>
    <mergeCell ref="DS30:EI30"/>
    <mergeCell ref="EJ30:FE30"/>
    <mergeCell ref="A31:H31"/>
    <mergeCell ref="J31:AW31"/>
    <mergeCell ref="AX31:BN31"/>
    <mergeCell ref="BO31:CE31"/>
    <mergeCell ref="CF31:DA31"/>
    <mergeCell ref="DB31:DR31"/>
    <mergeCell ref="DS31:EI31"/>
    <mergeCell ref="EJ31:FE31"/>
    <mergeCell ref="A30:H30"/>
    <mergeCell ref="J30:AW30"/>
    <mergeCell ref="AX30:BN30"/>
    <mergeCell ref="BO30:CE30"/>
    <mergeCell ref="CF30:DA30"/>
    <mergeCell ref="DB30:DR30"/>
    <mergeCell ref="DS32:EI32"/>
    <mergeCell ref="EJ32:FE32"/>
    <mergeCell ref="A33:H33"/>
    <mergeCell ref="J33:AW33"/>
    <mergeCell ref="AX33:BN33"/>
    <mergeCell ref="BO33:CE33"/>
    <mergeCell ref="CF33:DA33"/>
    <mergeCell ref="DB33:DR33"/>
    <mergeCell ref="DS33:EI33"/>
    <mergeCell ref="EJ33:FE33"/>
    <mergeCell ref="A32:H32"/>
    <mergeCell ref="J32:AW32"/>
    <mergeCell ref="AX32:BN32"/>
    <mergeCell ref="BO32:CE32"/>
    <mergeCell ref="CF32:DA32"/>
    <mergeCell ref="DB32:DR32"/>
    <mergeCell ref="DS34:EI34"/>
    <mergeCell ref="EJ34:FE34"/>
    <mergeCell ref="A35:H35"/>
    <mergeCell ref="J35:AW35"/>
    <mergeCell ref="AX35:BN35"/>
    <mergeCell ref="BO35:CE35"/>
    <mergeCell ref="CF35:DA35"/>
    <mergeCell ref="DB35:DR35"/>
    <mergeCell ref="DS35:EI35"/>
    <mergeCell ref="EJ35:FE35"/>
    <mergeCell ref="A34:H34"/>
    <mergeCell ref="J34:AW34"/>
    <mergeCell ref="AX34:BN34"/>
    <mergeCell ref="BO34:CE34"/>
    <mergeCell ref="CF34:DA34"/>
    <mergeCell ref="DB34:DR34"/>
    <mergeCell ref="DS36:EI36"/>
    <mergeCell ref="EJ36:FE36"/>
    <mergeCell ref="A37:H37"/>
    <mergeCell ref="J37:AW37"/>
    <mergeCell ref="AX37:BN37"/>
    <mergeCell ref="BO37:CE37"/>
    <mergeCell ref="CF37:DA37"/>
    <mergeCell ref="DB37:DR37"/>
    <mergeCell ref="DS37:EI37"/>
    <mergeCell ref="EJ37:FE37"/>
    <mergeCell ref="A36:H36"/>
    <mergeCell ref="J36:AW36"/>
    <mergeCell ref="AX36:BN36"/>
    <mergeCell ref="BO36:CE36"/>
    <mergeCell ref="CF36:DA36"/>
    <mergeCell ref="DB36:DR36"/>
    <mergeCell ref="DS38:EI38"/>
    <mergeCell ref="EJ38:FE38"/>
    <mergeCell ref="A39:H39"/>
    <mergeCell ref="J39:AW39"/>
    <mergeCell ref="AX39:BN39"/>
    <mergeCell ref="BO39:CE39"/>
    <mergeCell ref="CF39:DA39"/>
    <mergeCell ref="DB39:DR39"/>
    <mergeCell ref="DS39:EI39"/>
    <mergeCell ref="EJ39:FE39"/>
    <mergeCell ref="A38:H38"/>
    <mergeCell ref="J38:AW38"/>
    <mergeCell ref="AX38:BN38"/>
    <mergeCell ref="BO38:CE38"/>
    <mergeCell ref="CF38:DA38"/>
    <mergeCell ref="DB38:DR38"/>
    <mergeCell ref="DS40:EI40"/>
    <mergeCell ref="EJ40:FE40"/>
    <mergeCell ref="A41:H41"/>
    <mergeCell ref="J41:AW41"/>
    <mergeCell ref="AX41:BN41"/>
    <mergeCell ref="BO41:CE41"/>
    <mergeCell ref="CF41:DA41"/>
    <mergeCell ref="DB41:DR41"/>
    <mergeCell ref="DS41:EI41"/>
    <mergeCell ref="EJ41:FE41"/>
    <mergeCell ref="A40:H40"/>
    <mergeCell ref="J40:AW40"/>
    <mergeCell ref="AX40:BN40"/>
    <mergeCell ref="BO40:CE40"/>
    <mergeCell ref="CF40:DA40"/>
    <mergeCell ref="DB40:DR40"/>
    <mergeCell ref="DS42:EI42"/>
    <mergeCell ref="EJ42:FE42"/>
    <mergeCell ref="A43:H43"/>
    <mergeCell ref="J43:AW43"/>
    <mergeCell ref="AX43:BN43"/>
    <mergeCell ref="BO43:CE43"/>
    <mergeCell ref="CF43:DA43"/>
    <mergeCell ref="DB43:DR43"/>
    <mergeCell ref="DS43:EI43"/>
    <mergeCell ref="EJ43:FE43"/>
    <mergeCell ref="A42:H42"/>
    <mergeCell ref="J42:AW42"/>
    <mergeCell ref="AX42:BN42"/>
    <mergeCell ref="BO42:CE42"/>
    <mergeCell ref="CF42:DA42"/>
    <mergeCell ref="DB42:DR42"/>
    <mergeCell ref="DS44:EI44"/>
    <mergeCell ref="EJ44:FE44"/>
    <mergeCell ref="A45:H45"/>
    <mergeCell ref="J45:AW45"/>
    <mergeCell ref="AX45:BN45"/>
    <mergeCell ref="BO45:CE45"/>
    <mergeCell ref="CF45:DA45"/>
    <mergeCell ref="DB45:DR45"/>
    <mergeCell ref="DS45:EI45"/>
    <mergeCell ref="EJ45:FE45"/>
    <mergeCell ref="A44:H44"/>
    <mergeCell ref="J44:AW44"/>
    <mergeCell ref="AX44:BN44"/>
    <mergeCell ref="BO44:CE44"/>
    <mergeCell ref="CF44:DA44"/>
    <mergeCell ref="DB44:DR44"/>
    <mergeCell ref="DS46:EI46"/>
    <mergeCell ref="EJ46:FE46"/>
    <mergeCell ref="A47:H47"/>
    <mergeCell ref="J47:AW47"/>
    <mergeCell ref="AX47:BN47"/>
    <mergeCell ref="BO47:CE47"/>
    <mergeCell ref="CF47:DA47"/>
    <mergeCell ref="DB47:DR47"/>
    <mergeCell ref="DS47:EI47"/>
    <mergeCell ref="EJ47:FE47"/>
    <mergeCell ref="A46:H46"/>
    <mergeCell ref="J46:AW46"/>
    <mergeCell ref="AX46:BN46"/>
    <mergeCell ref="BO46:CE46"/>
    <mergeCell ref="CF46:DA46"/>
    <mergeCell ref="DB46:DR46"/>
    <mergeCell ref="DS48:EI48"/>
    <mergeCell ref="EJ48:FE48"/>
    <mergeCell ref="A49:H49"/>
    <mergeCell ref="J49:AW49"/>
    <mergeCell ref="AX49:BN49"/>
    <mergeCell ref="BO49:CE49"/>
    <mergeCell ref="CF49:DA49"/>
    <mergeCell ref="DB49:DR49"/>
    <mergeCell ref="DS49:EI49"/>
    <mergeCell ref="EJ49:FE49"/>
    <mergeCell ref="A48:H48"/>
    <mergeCell ref="J48:AW48"/>
    <mergeCell ref="AX48:BN48"/>
    <mergeCell ref="BO48:CE48"/>
    <mergeCell ref="CF48:DA48"/>
    <mergeCell ref="DB48:DR48"/>
    <mergeCell ref="DS50:EI50"/>
    <mergeCell ref="EJ50:FE50"/>
    <mergeCell ref="A51:H51"/>
    <mergeCell ref="J51:AW51"/>
    <mergeCell ref="AX51:BN51"/>
    <mergeCell ref="BO51:CE51"/>
    <mergeCell ref="CF51:DA51"/>
    <mergeCell ref="DB51:DR51"/>
    <mergeCell ref="DS51:EI51"/>
    <mergeCell ref="EJ51:FE51"/>
    <mergeCell ref="A50:H50"/>
    <mergeCell ref="J50:AW50"/>
    <mergeCell ref="AX50:BN50"/>
    <mergeCell ref="BO50:CE50"/>
    <mergeCell ref="CF50:DA50"/>
    <mergeCell ref="DB50:DR50"/>
    <mergeCell ref="DS52:EI52"/>
    <mergeCell ref="EJ52:FE52"/>
    <mergeCell ref="A53:H53"/>
    <mergeCell ref="J53:AW53"/>
    <mergeCell ref="AX53:BN53"/>
    <mergeCell ref="BO53:CE53"/>
    <mergeCell ref="CF53:DA53"/>
    <mergeCell ref="DB53:DR53"/>
    <mergeCell ref="DS53:EI53"/>
    <mergeCell ref="EJ53:FE53"/>
    <mergeCell ref="A52:H52"/>
    <mergeCell ref="J52:AW52"/>
    <mergeCell ref="AX52:BN52"/>
    <mergeCell ref="BO52:CE52"/>
    <mergeCell ref="CF52:DA52"/>
    <mergeCell ref="DB52:DR52"/>
    <mergeCell ref="DS54:EI54"/>
    <mergeCell ref="EJ54:FE54"/>
    <mergeCell ref="A55:H55"/>
    <mergeCell ref="J55:AW55"/>
    <mergeCell ref="AX55:BN55"/>
    <mergeCell ref="BO55:CE55"/>
    <mergeCell ref="CF55:DA55"/>
    <mergeCell ref="DB55:DR55"/>
    <mergeCell ref="DS55:EI55"/>
    <mergeCell ref="EJ55:FE55"/>
    <mergeCell ref="A54:H54"/>
    <mergeCell ref="J54:AW54"/>
    <mergeCell ref="AX54:BN54"/>
    <mergeCell ref="BO54:CE54"/>
    <mergeCell ref="CF54:DA54"/>
    <mergeCell ref="DB54:DR54"/>
    <mergeCell ref="E61:G61"/>
    <mergeCell ref="H61:FE61"/>
    <mergeCell ref="E62:G62"/>
    <mergeCell ref="H62:FE62"/>
    <mergeCell ref="DS56:EI56"/>
    <mergeCell ref="EJ56:FE56"/>
    <mergeCell ref="E59:G59"/>
    <mergeCell ref="H59:FE59"/>
    <mergeCell ref="E60:G60"/>
    <mergeCell ref="H60:FE60"/>
    <mergeCell ref="A56:H56"/>
    <mergeCell ref="J56:AW56"/>
    <mergeCell ref="AX56:BN56"/>
    <mergeCell ref="BO56:CE56"/>
    <mergeCell ref="CF56:DA56"/>
    <mergeCell ref="DB56:DR56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0000"/>
  </sheetPr>
  <dimension ref="A1:DQ35"/>
  <sheetViews>
    <sheetView zoomScaleSheetLayoutView="100" workbookViewId="0">
      <pane xSplit="73" ySplit="6" topLeftCell="BV13" activePane="bottomRight" state="frozen"/>
      <selection pane="topRight" activeCell="BV1" sqref="BV1"/>
      <selection pane="bottomLeft" activeCell="A7" sqref="A7"/>
      <selection pane="bottomRight" activeCell="BV7" sqref="BV7:CK7"/>
    </sheetView>
  </sheetViews>
  <sheetFormatPr defaultColWidth="0.85546875" defaultRowHeight="15"/>
  <cols>
    <col min="1" max="16384" width="0.85546875" style="1"/>
  </cols>
  <sheetData>
    <row r="1" spans="1:121" s="6" customFormat="1" ht="12" customHeight="1">
      <c r="DQ1" s="7" t="s">
        <v>737</v>
      </c>
    </row>
    <row r="2" spans="1:121" s="6" customFormat="1" ht="12.75" customHeight="1">
      <c r="DQ2" s="7"/>
    </row>
    <row r="3" spans="1:121" ht="45.75" customHeight="1">
      <c r="A3" s="1127" t="s">
        <v>738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1127"/>
      <c r="Z3" s="1127"/>
      <c r="AA3" s="1127"/>
      <c r="AB3" s="1127"/>
      <c r="AC3" s="1127"/>
      <c r="AD3" s="1127"/>
      <c r="AE3" s="1127"/>
      <c r="AF3" s="1127"/>
      <c r="AG3" s="1127"/>
      <c r="AH3" s="1127"/>
      <c r="AI3" s="1127"/>
      <c r="AJ3" s="1127"/>
      <c r="AK3" s="1127"/>
      <c r="AL3" s="1127"/>
      <c r="AM3" s="1127"/>
      <c r="AN3" s="1127"/>
      <c r="AO3" s="1127"/>
      <c r="AP3" s="1127"/>
      <c r="AQ3" s="1127"/>
      <c r="AR3" s="1127"/>
      <c r="AS3" s="1127"/>
      <c r="AT3" s="1127"/>
      <c r="AU3" s="1127"/>
      <c r="AV3" s="1127"/>
      <c r="AW3" s="1127"/>
      <c r="AX3" s="1127"/>
      <c r="AY3" s="1127"/>
      <c r="AZ3" s="1127"/>
      <c r="BA3" s="1127"/>
      <c r="BB3" s="1127"/>
      <c r="BC3" s="1127"/>
      <c r="BD3" s="1127"/>
      <c r="BE3" s="1127"/>
      <c r="BF3" s="1127"/>
      <c r="BG3" s="1127"/>
      <c r="BH3" s="1127"/>
      <c r="BI3" s="1127"/>
      <c r="BJ3" s="1127"/>
      <c r="BK3" s="1127"/>
      <c r="BL3" s="1127"/>
      <c r="BM3" s="1127"/>
      <c r="BN3" s="1127"/>
      <c r="BO3" s="1127"/>
      <c r="BP3" s="1127"/>
      <c r="BQ3" s="1127"/>
      <c r="BR3" s="1127"/>
      <c r="BS3" s="1127"/>
      <c r="BT3" s="1127"/>
      <c r="BU3" s="1127"/>
      <c r="BV3" s="1127"/>
      <c r="BW3" s="1127"/>
      <c r="BX3" s="1127"/>
      <c r="BY3" s="1127"/>
      <c r="BZ3" s="1127"/>
      <c r="CA3" s="1127"/>
      <c r="CB3" s="1127"/>
      <c r="CC3" s="1127"/>
      <c r="CD3" s="1127"/>
      <c r="CE3" s="1127"/>
      <c r="CF3" s="1127"/>
      <c r="CG3" s="1127"/>
      <c r="CH3" s="1127"/>
      <c r="CI3" s="1127"/>
      <c r="CJ3" s="1127"/>
      <c r="CK3" s="1127"/>
      <c r="CL3" s="1127"/>
      <c r="CM3" s="1127"/>
      <c r="CN3" s="1127"/>
      <c r="CO3" s="1127"/>
      <c r="CP3" s="1127"/>
      <c r="CQ3" s="1127"/>
      <c r="CR3" s="1127"/>
      <c r="CS3" s="1127"/>
      <c r="CT3" s="1127"/>
      <c r="CU3" s="1127"/>
      <c r="CV3" s="1127"/>
      <c r="CW3" s="1127"/>
      <c r="CX3" s="1127"/>
      <c r="CY3" s="1127"/>
      <c r="CZ3" s="1127"/>
      <c r="DA3" s="1127"/>
      <c r="DB3" s="1127"/>
      <c r="DC3" s="1127"/>
      <c r="DD3" s="1127"/>
      <c r="DE3" s="1127"/>
      <c r="DF3" s="1127"/>
      <c r="DG3" s="1127"/>
      <c r="DH3" s="1127"/>
      <c r="DI3" s="1127"/>
      <c r="DJ3" s="1127"/>
      <c r="DK3" s="1127"/>
      <c r="DL3" s="1127"/>
      <c r="DM3" s="1127"/>
      <c r="DN3" s="1127"/>
      <c r="DO3" s="1127"/>
      <c r="DP3" s="1127"/>
      <c r="DQ3" s="1127"/>
    </row>
    <row r="4" spans="1:121" ht="12.75" customHeight="1"/>
    <row r="5" spans="1:121" s="3" customFormat="1" ht="46.5" customHeight="1">
      <c r="A5" s="729" t="s">
        <v>141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501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789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790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  <c r="DB5" s="729" t="s">
        <v>815</v>
      </c>
      <c r="DC5" s="729"/>
      <c r="DD5" s="729"/>
      <c r="DE5" s="729"/>
      <c r="DF5" s="729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</row>
    <row r="6" spans="1:121" s="2" customFormat="1" ht="14.25" customHeigh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>
        <v>6</v>
      </c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23" customFormat="1" ht="60" customHeight="1">
      <c r="A7" s="747" t="s">
        <v>3</v>
      </c>
      <c r="B7" s="747"/>
      <c r="C7" s="747"/>
      <c r="D7" s="747"/>
      <c r="E7" s="747"/>
      <c r="F7" s="747"/>
      <c r="G7" s="747"/>
      <c r="H7" s="747"/>
      <c r="I7" s="747"/>
      <c r="J7" s="22"/>
      <c r="K7" s="750" t="s">
        <v>739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0"/>
      <c r="Z7" s="750"/>
      <c r="AA7" s="750"/>
      <c r="AB7" s="750"/>
      <c r="AC7" s="750"/>
      <c r="AD7" s="750"/>
      <c r="AE7" s="750"/>
      <c r="AF7" s="750"/>
      <c r="AG7" s="750"/>
      <c r="AH7" s="750"/>
      <c r="AI7" s="750"/>
      <c r="AJ7" s="750"/>
      <c r="AK7" s="750"/>
      <c r="AL7" s="750"/>
      <c r="AM7" s="750"/>
      <c r="AN7" s="750"/>
      <c r="AO7" s="750"/>
      <c r="AP7" s="750"/>
      <c r="AQ7" s="750"/>
      <c r="AR7" s="750"/>
      <c r="AS7" s="750"/>
      <c r="AT7" s="750"/>
      <c r="AU7" s="750"/>
      <c r="AV7" s="750"/>
      <c r="AW7" s="750"/>
      <c r="AX7" s="750"/>
      <c r="AY7" s="750"/>
      <c r="AZ7" s="750"/>
      <c r="BA7" s="750"/>
      <c r="BB7" s="750"/>
      <c r="BC7" s="750"/>
      <c r="BD7" s="750"/>
      <c r="BE7" s="750"/>
      <c r="BF7" s="751"/>
      <c r="BG7" s="668" t="s">
        <v>216</v>
      </c>
      <c r="BH7" s="668"/>
      <c r="BI7" s="668"/>
      <c r="BJ7" s="668"/>
      <c r="BK7" s="668"/>
      <c r="BL7" s="668"/>
      <c r="BM7" s="668"/>
      <c r="BN7" s="668"/>
      <c r="BO7" s="668"/>
      <c r="BP7" s="668"/>
      <c r="BQ7" s="668"/>
      <c r="BR7" s="668"/>
      <c r="BS7" s="668"/>
      <c r="BT7" s="668"/>
      <c r="BU7" s="668"/>
      <c r="BV7" s="1141">
        <f>BV8+BV9+BV10+BV11+BV12+BV13+BV16+BV18+BV19</f>
        <v>0</v>
      </c>
      <c r="BW7" s="668"/>
      <c r="BX7" s="668"/>
      <c r="BY7" s="668"/>
      <c r="BZ7" s="668"/>
      <c r="CA7" s="668"/>
      <c r="CB7" s="668"/>
      <c r="CC7" s="668"/>
      <c r="CD7" s="668"/>
      <c r="CE7" s="668"/>
      <c r="CF7" s="668"/>
      <c r="CG7" s="668"/>
      <c r="CH7" s="668"/>
      <c r="CI7" s="668"/>
      <c r="CJ7" s="668"/>
      <c r="CK7" s="668"/>
      <c r="CL7" s="1141">
        <f>CL8+CL9+CL10+CL11+CL12+CL13+CL16+CL18+CL19</f>
        <v>0</v>
      </c>
      <c r="CM7" s="668"/>
      <c r="CN7" s="668"/>
      <c r="CO7" s="668"/>
      <c r="CP7" s="668"/>
      <c r="CQ7" s="668"/>
      <c r="CR7" s="668"/>
      <c r="CS7" s="668"/>
      <c r="CT7" s="668"/>
      <c r="CU7" s="668"/>
      <c r="CV7" s="668"/>
      <c r="CW7" s="668"/>
      <c r="CX7" s="668"/>
      <c r="CY7" s="668"/>
      <c r="CZ7" s="668"/>
      <c r="DA7" s="668"/>
      <c r="DB7" s="1141">
        <f>DB8+DB9+DB10+DB11+DB12+DB13+DB16+DB18+DB19</f>
        <v>0</v>
      </c>
      <c r="DC7" s="668"/>
      <c r="DD7" s="668"/>
      <c r="DE7" s="668"/>
      <c r="DF7" s="668"/>
      <c r="DG7" s="668"/>
      <c r="DH7" s="668"/>
      <c r="DI7" s="668"/>
      <c r="DJ7" s="668"/>
      <c r="DK7" s="668"/>
      <c r="DL7" s="668"/>
      <c r="DM7" s="668"/>
      <c r="DN7" s="668"/>
      <c r="DO7" s="668"/>
      <c r="DP7" s="668"/>
      <c r="DQ7" s="668"/>
    </row>
    <row r="8" spans="1:121" s="23" customFormat="1">
      <c r="A8" s="747" t="s">
        <v>4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740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668" t="s">
        <v>216</v>
      </c>
      <c r="BH8" s="668"/>
      <c r="BI8" s="668"/>
      <c r="BJ8" s="668"/>
      <c r="BK8" s="668"/>
      <c r="BL8" s="668"/>
      <c r="BM8" s="668"/>
      <c r="BN8" s="668"/>
      <c r="BO8" s="668"/>
      <c r="BP8" s="668"/>
      <c r="BQ8" s="668"/>
      <c r="BR8" s="668"/>
      <c r="BS8" s="668"/>
      <c r="BT8" s="668"/>
      <c r="BU8" s="668"/>
      <c r="BV8" s="1137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1137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  <c r="DB8" s="668"/>
      <c r="DC8" s="668"/>
      <c r="DD8" s="668"/>
      <c r="DE8" s="668"/>
      <c r="DF8" s="668"/>
      <c r="DG8" s="668"/>
      <c r="DH8" s="668"/>
      <c r="DI8" s="668"/>
      <c r="DJ8" s="668"/>
      <c r="DK8" s="668"/>
      <c r="DL8" s="668"/>
      <c r="DM8" s="668"/>
      <c r="DN8" s="668"/>
      <c r="DO8" s="668"/>
      <c r="DP8" s="668"/>
      <c r="DQ8" s="668"/>
    </row>
    <row r="9" spans="1:121" s="23" customFormat="1" ht="44.25" customHeight="1">
      <c r="A9" s="747" t="s">
        <v>9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741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668" t="s">
        <v>216</v>
      </c>
      <c r="BH9" s="668"/>
      <c r="BI9" s="668"/>
      <c r="BJ9" s="668"/>
      <c r="BK9" s="668"/>
      <c r="BL9" s="668"/>
      <c r="BM9" s="668"/>
      <c r="BN9" s="668"/>
      <c r="BO9" s="668"/>
      <c r="BP9" s="668"/>
      <c r="BQ9" s="668"/>
      <c r="BR9" s="668"/>
      <c r="BS9" s="668"/>
      <c r="BT9" s="668"/>
      <c r="BU9" s="668"/>
      <c r="BV9" s="1141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1141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1141"/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</row>
    <row r="10" spans="1:121" s="23" customFormat="1" ht="72.75" customHeight="1">
      <c r="A10" s="747" t="s">
        <v>259</v>
      </c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742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668" t="s">
        <v>216</v>
      </c>
      <c r="BH10" s="668"/>
      <c r="BI10" s="668"/>
      <c r="BJ10" s="668"/>
      <c r="BK10" s="668"/>
      <c r="BL10" s="668"/>
      <c r="BM10" s="668"/>
      <c r="BN10" s="668"/>
      <c r="BO10" s="668"/>
      <c r="BP10" s="668"/>
      <c r="BQ10" s="668"/>
      <c r="BR10" s="668"/>
      <c r="BS10" s="668"/>
      <c r="BT10" s="668"/>
      <c r="BU10" s="668"/>
      <c r="BV10" s="1142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1142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1141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</row>
    <row r="11" spans="1:121" s="23" customFormat="1" ht="44.25" customHeight="1">
      <c r="A11" s="747" t="s">
        <v>260</v>
      </c>
      <c r="B11" s="747"/>
      <c r="C11" s="747"/>
      <c r="D11" s="747"/>
      <c r="E11" s="747"/>
      <c r="F11" s="747"/>
      <c r="G11" s="747"/>
      <c r="H11" s="747"/>
      <c r="I11" s="747"/>
      <c r="J11" s="22"/>
      <c r="K11" s="750" t="s">
        <v>743</v>
      </c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  <c r="AA11" s="750"/>
      <c r="AB11" s="750"/>
      <c r="AC11" s="750"/>
      <c r="AD11" s="750"/>
      <c r="AE11" s="750"/>
      <c r="AF11" s="750"/>
      <c r="AG11" s="750"/>
      <c r="AH11" s="750"/>
      <c r="AI11" s="750"/>
      <c r="AJ11" s="750"/>
      <c r="AK11" s="750"/>
      <c r="AL11" s="750"/>
      <c r="AM11" s="750"/>
      <c r="AN11" s="750"/>
      <c r="AO11" s="750"/>
      <c r="AP11" s="750"/>
      <c r="AQ11" s="750"/>
      <c r="AR11" s="750"/>
      <c r="AS11" s="750"/>
      <c r="AT11" s="750"/>
      <c r="AU11" s="750"/>
      <c r="AV11" s="750"/>
      <c r="AW11" s="750"/>
      <c r="AX11" s="750"/>
      <c r="AY11" s="750"/>
      <c r="AZ11" s="750"/>
      <c r="BA11" s="750"/>
      <c r="BB11" s="750"/>
      <c r="BC11" s="750"/>
      <c r="BD11" s="750"/>
      <c r="BE11" s="750"/>
      <c r="BF11" s="751"/>
      <c r="BG11" s="668" t="s">
        <v>216</v>
      </c>
      <c r="BH11" s="668"/>
      <c r="BI11" s="668"/>
      <c r="BJ11" s="668"/>
      <c r="BK11" s="668"/>
      <c r="BL11" s="668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/>
      <c r="BW11" s="668"/>
      <c r="BX11" s="668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68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68"/>
      <c r="CW11" s="668"/>
      <c r="CX11" s="668"/>
      <c r="CY11" s="668"/>
      <c r="CZ11" s="668"/>
      <c r="DA11" s="668"/>
      <c r="DB11" s="668"/>
      <c r="DC11" s="668"/>
      <c r="DD11" s="668"/>
      <c r="DE11" s="668"/>
      <c r="DF11" s="668"/>
      <c r="DG11" s="668"/>
      <c r="DH11" s="668"/>
      <c r="DI11" s="668"/>
      <c r="DJ11" s="668"/>
      <c r="DK11" s="668"/>
      <c r="DL11" s="668"/>
      <c r="DM11" s="668"/>
      <c r="DN11" s="668"/>
      <c r="DO11" s="668"/>
      <c r="DP11" s="668"/>
      <c r="DQ11" s="668"/>
    </row>
    <row r="12" spans="1:121" s="23" customFormat="1" ht="44.25" customHeight="1">
      <c r="A12" s="747" t="s">
        <v>261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744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668" t="s">
        <v>216</v>
      </c>
      <c r="BH12" s="668"/>
      <c r="BI12" s="668"/>
      <c r="BJ12" s="668"/>
      <c r="BK12" s="668"/>
      <c r="BL12" s="668"/>
      <c r="BM12" s="668"/>
      <c r="BN12" s="668"/>
      <c r="BO12" s="668"/>
      <c r="BP12" s="668"/>
      <c r="BQ12" s="668"/>
      <c r="BR12" s="668"/>
      <c r="BS12" s="668"/>
      <c r="BT12" s="668"/>
      <c r="BU12" s="668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  <c r="DB12" s="668"/>
      <c r="DC12" s="668"/>
      <c r="DD12" s="668"/>
      <c r="DE12" s="668"/>
      <c r="DF12" s="668"/>
      <c r="DG12" s="668"/>
      <c r="DH12" s="668"/>
      <c r="DI12" s="668"/>
      <c r="DJ12" s="668"/>
      <c r="DK12" s="668"/>
      <c r="DL12" s="668"/>
      <c r="DM12" s="668"/>
      <c r="DN12" s="668"/>
      <c r="DO12" s="668"/>
      <c r="DP12" s="668"/>
      <c r="DQ12" s="668"/>
    </row>
    <row r="13" spans="1:121" s="23" customFormat="1" ht="29.25" customHeight="1">
      <c r="A13" s="747" t="s">
        <v>262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745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668" t="s">
        <v>216</v>
      </c>
      <c r="BH13" s="668"/>
      <c r="BI13" s="668"/>
      <c r="BJ13" s="668"/>
      <c r="BK13" s="668"/>
      <c r="BL13" s="668"/>
      <c r="BM13" s="668"/>
      <c r="BN13" s="668"/>
      <c r="BO13" s="668"/>
      <c r="BP13" s="668"/>
      <c r="BQ13" s="668"/>
      <c r="BR13" s="668"/>
      <c r="BS13" s="668"/>
      <c r="BT13" s="668"/>
      <c r="BU13" s="668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  <c r="DB13" s="668"/>
      <c r="DC13" s="668"/>
      <c r="DD13" s="668"/>
      <c r="DE13" s="668"/>
      <c r="DF13" s="668"/>
      <c r="DG13" s="668"/>
      <c r="DH13" s="668"/>
      <c r="DI13" s="668"/>
      <c r="DJ13" s="668"/>
      <c r="DK13" s="668"/>
      <c r="DL13" s="668"/>
      <c r="DM13" s="668"/>
      <c r="DN13" s="668"/>
      <c r="DO13" s="668"/>
      <c r="DP13" s="668"/>
      <c r="DQ13" s="668"/>
    </row>
    <row r="14" spans="1:121" s="137" customFormat="1" ht="29.25" customHeight="1">
      <c r="A14" s="1143" t="s">
        <v>746</v>
      </c>
      <c r="B14" s="1143"/>
      <c r="C14" s="1143"/>
      <c r="D14" s="1143"/>
      <c r="E14" s="1143"/>
      <c r="F14" s="1143"/>
      <c r="G14" s="1143"/>
      <c r="H14" s="1143"/>
      <c r="I14" s="1143"/>
      <c r="J14" s="136"/>
      <c r="K14" s="1144" t="s">
        <v>747</v>
      </c>
      <c r="L14" s="1144"/>
      <c r="M14" s="1144"/>
      <c r="N14" s="1144"/>
      <c r="O14" s="1144"/>
      <c r="P14" s="1144"/>
      <c r="Q14" s="1144"/>
      <c r="R14" s="1144"/>
      <c r="S14" s="1144"/>
      <c r="T14" s="1144"/>
      <c r="U14" s="1144"/>
      <c r="V14" s="1144"/>
      <c r="W14" s="1144"/>
      <c r="X14" s="1144"/>
      <c r="Y14" s="1144"/>
      <c r="Z14" s="1144"/>
      <c r="AA14" s="1144"/>
      <c r="AB14" s="1144"/>
      <c r="AC14" s="1144"/>
      <c r="AD14" s="1144"/>
      <c r="AE14" s="1144"/>
      <c r="AF14" s="1144"/>
      <c r="AG14" s="1144"/>
      <c r="AH14" s="1144"/>
      <c r="AI14" s="1144"/>
      <c r="AJ14" s="1144"/>
      <c r="AK14" s="1144"/>
      <c r="AL14" s="1144"/>
      <c r="AM14" s="1144"/>
      <c r="AN14" s="1144"/>
      <c r="AO14" s="1144"/>
      <c r="AP14" s="1144"/>
      <c r="AQ14" s="1144"/>
      <c r="AR14" s="1144"/>
      <c r="AS14" s="1144"/>
      <c r="AT14" s="1144"/>
      <c r="AU14" s="1144"/>
      <c r="AV14" s="1144"/>
      <c r="AW14" s="1144"/>
      <c r="AX14" s="1144"/>
      <c r="AY14" s="1144"/>
      <c r="AZ14" s="1144"/>
      <c r="BA14" s="1144"/>
      <c r="BB14" s="1144"/>
      <c r="BC14" s="1144"/>
      <c r="BD14" s="1144"/>
      <c r="BE14" s="1144"/>
      <c r="BF14" s="1145"/>
      <c r="BG14" s="1146" t="s">
        <v>327</v>
      </c>
      <c r="BH14" s="1146"/>
      <c r="BI14" s="1146"/>
      <c r="BJ14" s="1146"/>
      <c r="BK14" s="1146"/>
      <c r="BL14" s="1146"/>
      <c r="BM14" s="1146"/>
      <c r="BN14" s="1146"/>
      <c r="BO14" s="1146"/>
      <c r="BP14" s="1146"/>
      <c r="BQ14" s="1146"/>
      <c r="BR14" s="1146"/>
      <c r="BS14" s="1146"/>
      <c r="BT14" s="1146"/>
      <c r="BU14" s="1146"/>
      <c r="BV14" s="1146"/>
      <c r="BW14" s="1146"/>
      <c r="BX14" s="1146"/>
      <c r="BY14" s="1146"/>
      <c r="BZ14" s="1146"/>
      <c r="CA14" s="1146"/>
      <c r="CB14" s="1146"/>
      <c r="CC14" s="1146"/>
      <c r="CD14" s="1146"/>
      <c r="CE14" s="1146"/>
      <c r="CF14" s="1146"/>
      <c r="CG14" s="1146"/>
      <c r="CH14" s="1146"/>
      <c r="CI14" s="1146"/>
      <c r="CJ14" s="1146"/>
      <c r="CK14" s="1146"/>
      <c r="CL14" s="1146"/>
      <c r="CM14" s="1146"/>
      <c r="CN14" s="1146"/>
      <c r="CO14" s="1146"/>
      <c r="CP14" s="1146"/>
      <c r="CQ14" s="1146"/>
      <c r="CR14" s="1146"/>
      <c r="CS14" s="1146"/>
      <c r="CT14" s="1146"/>
      <c r="CU14" s="1146"/>
      <c r="CV14" s="1146"/>
      <c r="CW14" s="1146"/>
      <c r="CX14" s="1146"/>
      <c r="CY14" s="1146"/>
      <c r="CZ14" s="1146"/>
      <c r="DA14" s="1146"/>
      <c r="DB14" s="1146"/>
      <c r="DC14" s="1146"/>
      <c r="DD14" s="1146"/>
      <c r="DE14" s="1146"/>
      <c r="DF14" s="1146"/>
      <c r="DG14" s="1146"/>
      <c r="DH14" s="1146"/>
      <c r="DI14" s="1146"/>
      <c r="DJ14" s="1146"/>
      <c r="DK14" s="1146"/>
      <c r="DL14" s="1146"/>
      <c r="DM14" s="1146"/>
      <c r="DN14" s="1146"/>
      <c r="DO14" s="1146"/>
      <c r="DP14" s="1146"/>
      <c r="DQ14" s="1146"/>
    </row>
    <row r="15" spans="1:121" s="137" customFormat="1" ht="29.25" customHeight="1">
      <c r="A15" s="1143" t="s">
        <v>746</v>
      </c>
      <c r="B15" s="1143"/>
      <c r="C15" s="1143"/>
      <c r="D15" s="1143"/>
      <c r="E15" s="1143"/>
      <c r="F15" s="1143"/>
      <c r="G15" s="1143"/>
      <c r="H15" s="1143"/>
      <c r="I15" s="1143"/>
      <c r="J15" s="136"/>
      <c r="K15" s="1144" t="s">
        <v>748</v>
      </c>
      <c r="L15" s="1144"/>
      <c r="M15" s="1144"/>
      <c r="N15" s="1144"/>
      <c r="O15" s="1144"/>
      <c r="P15" s="1144"/>
      <c r="Q15" s="1144"/>
      <c r="R15" s="1144"/>
      <c r="S15" s="1144"/>
      <c r="T15" s="1144"/>
      <c r="U15" s="1144"/>
      <c r="V15" s="1144"/>
      <c r="W15" s="1144"/>
      <c r="X15" s="1144"/>
      <c r="Y15" s="1144"/>
      <c r="Z15" s="1144"/>
      <c r="AA15" s="1144"/>
      <c r="AB15" s="1144"/>
      <c r="AC15" s="1144"/>
      <c r="AD15" s="1144"/>
      <c r="AE15" s="1144"/>
      <c r="AF15" s="1144"/>
      <c r="AG15" s="1144"/>
      <c r="AH15" s="1144"/>
      <c r="AI15" s="1144"/>
      <c r="AJ15" s="1144"/>
      <c r="AK15" s="1144"/>
      <c r="AL15" s="1144"/>
      <c r="AM15" s="1144"/>
      <c r="AN15" s="1144"/>
      <c r="AO15" s="1144"/>
      <c r="AP15" s="1144"/>
      <c r="AQ15" s="1144"/>
      <c r="AR15" s="1144"/>
      <c r="AS15" s="1144"/>
      <c r="AT15" s="1144"/>
      <c r="AU15" s="1144"/>
      <c r="AV15" s="1144"/>
      <c r="AW15" s="1144"/>
      <c r="AX15" s="1144"/>
      <c r="AY15" s="1144"/>
      <c r="AZ15" s="1144"/>
      <c r="BA15" s="1144"/>
      <c r="BB15" s="1144"/>
      <c r="BC15" s="1144"/>
      <c r="BD15" s="1144"/>
      <c r="BE15" s="1144"/>
      <c r="BF15" s="1145"/>
      <c r="BG15" s="1146" t="s">
        <v>749</v>
      </c>
      <c r="BH15" s="1146"/>
      <c r="BI15" s="1146"/>
      <c r="BJ15" s="1146"/>
      <c r="BK15" s="1146"/>
      <c r="BL15" s="1146"/>
      <c r="BM15" s="1146"/>
      <c r="BN15" s="1146"/>
      <c r="BO15" s="1146"/>
      <c r="BP15" s="1146"/>
      <c r="BQ15" s="1146"/>
      <c r="BR15" s="1146"/>
      <c r="BS15" s="1146"/>
      <c r="BT15" s="1146"/>
      <c r="BU15" s="1146"/>
      <c r="BV15" s="1146" t="e">
        <f>BV13/BV14/12*1000</f>
        <v>#DIV/0!</v>
      </c>
      <c r="BW15" s="1146"/>
      <c r="BX15" s="1146"/>
      <c r="BY15" s="1146"/>
      <c r="BZ15" s="1146"/>
      <c r="CA15" s="1146"/>
      <c r="CB15" s="1146"/>
      <c r="CC15" s="1146"/>
      <c r="CD15" s="1146"/>
      <c r="CE15" s="1146"/>
      <c r="CF15" s="1146"/>
      <c r="CG15" s="1146"/>
      <c r="CH15" s="1146"/>
      <c r="CI15" s="1146"/>
      <c r="CJ15" s="1146"/>
      <c r="CK15" s="1146"/>
      <c r="CL15" s="1146" t="e">
        <f>CL13/CL14/12*1000</f>
        <v>#DIV/0!</v>
      </c>
      <c r="CM15" s="1146"/>
      <c r="CN15" s="1146"/>
      <c r="CO15" s="1146"/>
      <c r="CP15" s="1146"/>
      <c r="CQ15" s="1146"/>
      <c r="CR15" s="1146"/>
      <c r="CS15" s="1146"/>
      <c r="CT15" s="1146"/>
      <c r="CU15" s="1146"/>
      <c r="CV15" s="1146"/>
      <c r="CW15" s="1146"/>
      <c r="CX15" s="1146"/>
      <c r="CY15" s="1146"/>
      <c r="CZ15" s="1146"/>
      <c r="DA15" s="1146"/>
      <c r="DB15" s="1146" t="e">
        <f>DB13/DB14/12*1000</f>
        <v>#DIV/0!</v>
      </c>
      <c r="DC15" s="1146"/>
      <c r="DD15" s="1146"/>
      <c r="DE15" s="1146"/>
      <c r="DF15" s="1146"/>
      <c r="DG15" s="1146"/>
      <c r="DH15" s="1146"/>
      <c r="DI15" s="1146"/>
      <c r="DJ15" s="1146"/>
      <c r="DK15" s="1146"/>
      <c r="DL15" s="1146"/>
      <c r="DM15" s="1146"/>
      <c r="DN15" s="1146"/>
      <c r="DO15" s="1146"/>
      <c r="DP15" s="1146"/>
      <c r="DQ15" s="1146"/>
    </row>
    <row r="16" spans="1:121" s="23" customFormat="1" ht="29.25" customHeight="1">
      <c r="A16" s="747" t="s">
        <v>263</v>
      </c>
      <c r="B16" s="747"/>
      <c r="C16" s="747"/>
      <c r="D16" s="747"/>
      <c r="E16" s="747"/>
      <c r="F16" s="747"/>
      <c r="G16" s="747"/>
      <c r="H16" s="747"/>
      <c r="I16" s="747"/>
      <c r="J16" s="22"/>
      <c r="K16" s="750" t="s">
        <v>362</v>
      </c>
      <c r="L16" s="750"/>
      <c r="M16" s="750"/>
      <c r="N16" s="750"/>
      <c r="O16" s="750"/>
      <c r="P16" s="750"/>
      <c r="Q16" s="750"/>
      <c r="R16" s="750"/>
      <c r="S16" s="750"/>
      <c r="T16" s="750"/>
      <c r="U16" s="750"/>
      <c r="V16" s="750"/>
      <c r="W16" s="750"/>
      <c r="X16" s="750"/>
      <c r="Y16" s="750"/>
      <c r="Z16" s="750"/>
      <c r="AA16" s="750"/>
      <c r="AB16" s="750"/>
      <c r="AC16" s="750"/>
      <c r="AD16" s="750"/>
      <c r="AE16" s="750"/>
      <c r="AF16" s="750"/>
      <c r="AG16" s="750"/>
      <c r="AH16" s="750"/>
      <c r="AI16" s="750"/>
      <c r="AJ16" s="750"/>
      <c r="AK16" s="750"/>
      <c r="AL16" s="750"/>
      <c r="AM16" s="750"/>
      <c r="AN16" s="750"/>
      <c r="AO16" s="750"/>
      <c r="AP16" s="750"/>
      <c r="AQ16" s="750"/>
      <c r="AR16" s="750"/>
      <c r="AS16" s="750"/>
      <c r="AT16" s="750"/>
      <c r="AU16" s="750"/>
      <c r="AV16" s="750"/>
      <c r="AW16" s="750"/>
      <c r="AX16" s="750"/>
      <c r="AY16" s="750"/>
      <c r="AZ16" s="750"/>
      <c r="BA16" s="750"/>
      <c r="BB16" s="750"/>
      <c r="BC16" s="750"/>
      <c r="BD16" s="750"/>
      <c r="BE16" s="750"/>
      <c r="BF16" s="751"/>
      <c r="BG16" s="668" t="s">
        <v>216</v>
      </c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1137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1137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  <c r="DB16" s="1137"/>
      <c r="DC16" s="668"/>
      <c r="DD16" s="668"/>
      <c r="DE16" s="668"/>
      <c r="DF16" s="668"/>
      <c r="DG16" s="668"/>
      <c r="DH16" s="668"/>
      <c r="DI16" s="668"/>
      <c r="DJ16" s="668"/>
      <c r="DK16" s="668"/>
      <c r="DL16" s="668"/>
      <c r="DM16" s="668"/>
      <c r="DN16" s="668"/>
      <c r="DO16" s="668"/>
      <c r="DP16" s="668"/>
      <c r="DQ16" s="668"/>
    </row>
    <row r="17" spans="1:121" s="137" customFormat="1" ht="29.25" customHeight="1">
      <c r="A17" s="1143" t="s">
        <v>750</v>
      </c>
      <c r="B17" s="1143"/>
      <c r="C17" s="1143"/>
      <c r="D17" s="1143"/>
      <c r="E17" s="1143"/>
      <c r="F17" s="1143"/>
      <c r="G17" s="1143"/>
      <c r="H17" s="1143"/>
      <c r="I17" s="1143"/>
      <c r="J17" s="136"/>
      <c r="K17" s="1144" t="s">
        <v>751</v>
      </c>
      <c r="L17" s="1144"/>
      <c r="M17" s="1144"/>
      <c r="N17" s="1144"/>
      <c r="O17" s="1144"/>
      <c r="P17" s="1144"/>
      <c r="Q17" s="1144"/>
      <c r="R17" s="1144"/>
      <c r="S17" s="1144"/>
      <c r="T17" s="1144"/>
      <c r="U17" s="1144"/>
      <c r="V17" s="1144"/>
      <c r="W17" s="1144"/>
      <c r="X17" s="1144"/>
      <c r="Y17" s="1144"/>
      <c r="Z17" s="1144"/>
      <c r="AA17" s="1144"/>
      <c r="AB17" s="1144"/>
      <c r="AC17" s="1144"/>
      <c r="AD17" s="1144"/>
      <c r="AE17" s="1144"/>
      <c r="AF17" s="1144"/>
      <c r="AG17" s="1144"/>
      <c r="AH17" s="1144"/>
      <c r="AI17" s="1144"/>
      <c r="AJ17" s="1144"/>
      <c r="AK17" s="1144"/>
      <c r="AL17" s="1144"/>
      <c r="AM17" s="1144"/>
      <c r="AN17" s="1144"/>
      <c r="AO17" s="1144"/>
      <c r="AP17" s="1144"/>
      <c r="AQ17" s="1144"/>
      <c r="AR17" s="1144"/>
      <c r="AS17" s="1144"/>
      <c r="AT17" s="1144"/>
      <c r="AU17" s="1144"/>
      <c r="AV17" s="1144"/>
      <c r="AW17" s="1144"/>
      <c r="AX17" s="1144"/>
      <c r="AY17" s="1144"/>
      <c r="AZ17" s="1144"/>
      <c r="BA17" s="1144"/>
      <c r="BB17" s="1144"/>
      <c r="BC17" s="1144"/>
      <c r="BD17" s="1144"/>
      <c r="BE17" s="1144"/>
      <c r="BF17" s="1145"/>
      <c r="BG17" s="1146" t="s">
        <v>147</v>
      </c>
      <c r="BH17" s="1146"/>
      <c r="BI17" s="1146"/>
      <c r="BJ17" s="1146"/>
      <c r="BK17" s="1146"/>
      <c r="BL17" s="1146"/>
      <c r="BM17" s="1146"/>
      <c r="BN17" s="1146"/>
      <c r="BO17" s="1146"/>
      <c r="BP17" s="1146"/>
      <c r="BQ17" s="1146"/>
      <c r="BR17" s="1146"/>
      <c r="BS17" s="1146"/>
      <c r="BT17" s="1146"/>
      <c r="BU17" s="1146"/>
      <c r="BV17" s="1147" t="e">
        <f>BV16/BV13*100</f>
        <v>#DIV/0!</v>
      </c>
      <c r="BW17" s="1146"/>
      <c r="BX17" s="1146"/>
      <c r="BY17" s="1146"/>
      <c r="BZ17" s="1146"/>
      <c r="CA17" s="1146"/>
      <c r="CB17" s="1146"/>
      <c r="CC17" s="1146"/>
      <c r="CD17" s="1146"/>
      <c r="CE17" s="1146"/>
      <c r="CF17" s="1146"/>
      <c r="CG17" s="1146"/>
      <c r="CH17" s="1146"/>
      <c r="CI17" s="1146"/>
      <c r="CJ17" s="1146"/>
      <c r="CK17" s="1146"/>
      <c r="CL17" s="1147" t="e">
        <f>CL16/CL13*100</f>
        <v>#DIV/0!</v>
      </c>
      <c r="CM17" s="1146"/>
      <c r="CN17" s="1146"/>
      <c r="CO17" s="1146"/>
      <c r="CP17" s="1146"/>
      <c r="CQ17" s="1146"/>
      <c r="CR17" s="1146"/>
      <c r="CS17" s="1146"/>
      <c r="CT17" s="1146"/>
      <c r="CU17" s="1146"/>
      <c r="CV17" s="1146"/>
      <c r="CW17" s="1146"/>
      <c r="CX17" s="1146"/>
      <c r="CY17" s="1146"/>
      <c r="CZ17" s="1146"/>
      <c r="DA17" s="1146"/>
      <c r="DB17" s="1147" t="e">
        <f>DB16/DB13*100</f>
        <v>#DIV/0!</v>
      </c>
      <c r="DC17" s="1146"/>
      <c r="DD17" s="1146"/>
      <c r="DE17" s="1146"/>
      <c r="DF17" s="1146"/>
      <c r="DG17" s="1146"/>
      <c r="DH17" s="1146"/>
      <c r="DI17" s="1146"/>
      <c r="DJ17" s="1146"/>
      <c r="DK17" s="1146"/>
      <c r="DL17" s="1146"/>
      <c r="DM17" s="1146"/>
      <c r="DN17" s="1146"/>
      <c r="DO17" s="1146"/>
      <c r="DP17" s="1146"/>
      <c r="DQ17" s="1146"/>
    </row>
    <row r="18" spans="1:121" s="23" customFormat="1" ht="29.25" customHeight="1">
      <c r="A18" s="747" t="s">
        <v>266</v>
      </c>
      <c r="B18" s="747"/>
      <c r="C18" s="747"/>
      <c r="D18" s="747"/>
      <c r="E18" s="747"/>
      <c r="F18" s="747"/>
      <c r="G18" s="747"/>
      <c r="H18" s="747"/>
      <c r="I18" s="747"/>
      <c r="J18" s="22"/>
      <c r="K18" s="750" t="s">
        <v>752</v>
      </c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  <c r="AA18" s="750"/>
      <c r="AB18" s="750"/>
      <c r="AC18" s="750"/>
      <c r="AD18" s="750"/>
      <c r="AE18" s="750"/>
      <c r="AF18" s="750"/>
      <c r="AG18" s="750"/>
      <c r="AH18" s="750"/>
      <c r="AI18" s="750"/>
      <c r="AJ18" s="750"/>
      <c r="AK18" s="750"/>
      <c r="AL18" s="750"/>
      <c r="AM18" s="750"/>
      <c r="AN18" s="750"/>
      <c r="AO18" s="750"/>
      <c r="AP18" s="750"/>
      <c r="AQ18" s="750"/>
      <c r="AR18" s="750"/>
      <c r="AS18" s="750"/>
      <c r="AT18" s="750"/>
      <c r="AU18" s="750"/>
      <c r="AV18" s="750"/>
      <c r="AW18" s="750"/>
      <c r="AX18" s="750"/>
      <c r="AY18" s="750"/>
      <c r="AZ18" s="750"/>
      <c r="BA18" s="750"/>
      <c r="BB18" s="750"/>
      <c r="BC18" s="750"/>
      <c r="BD18" s="750"/>
      <c r="BE18" s="750"/>
      <c r="BF18" s="751"/>
      <c r="BG18" s="668" t="s">
        <v>216</v>
      </c>
      <c r="BH18" s="668"/>
      <c r="BI18" s="668"/>
      <c r="BJ18" s="668"/>
      <c r="BK18" s="668"/>
      <c r="BL18" s="668"/>
      <c r="BM18" s="668"/>
      <c r="BN18" s="668"/>
      <c r="BO18" s="668"/>
      <c r="BP18" s="668"/>
      <c r="BQ18" s="668"/>
      <c r="BR18" s="668"/>
      <c r="BS18" s="668"/>
      <c r="BT18" s="668"/>
      <c r="BU18" s="668"/>
      <c r="BV18" s="1137"/>
      <c r="BW18" s="668"/>
      <c r="BX18" s="668"/>
      <c r="BY18" s="668"/>
      <c r="BZ18" s="668"/>
      <c r="CA18" s="668"/>
      <c r="CB18" s="668"/>
      <c r="CC18" s="668"/>
      <c r="CD18" s="668"/>
      <c r="CE18" s="668"/>
      <c r="CF18" s="668"/>
      <c r="CG18" s="668"/>
      <c r="CH18" s="668"/>
      <c r="CI18" s="668"/>
      <c r="CJ18" s="668"/>
      <c r="CK18" s="668"/>
      <c r="CL18" s="1137"/>
      <c r="CM18" s="668"/>
      <c r="CN18" s="668"/>
      <c r="CO18" s="668"/>
      <c r="CP18" s="668"/>
      <c r="CQ18" s="668"/>
      <c r="CR18" s="668"/>
      <c r="CS18" s="668"/>
      <c r="CT18" s="668"/>
      <c r="CU18" s="668"/>
      <c r="CV18" s="668"/>
      <c r="CW18" s="668"/>
      <c r="CX18" s="668"/>
      <c r="CY18" s="668"/>
      <c r="CZ18" s="668"/>
      <c r="DA18" s="668"/>
      <c r="DB18" s="1137"/>
      <c r="DC18" s="668"/>
      <c r="DD18" s="668"/>
      <c r="DE18" s="668"/>
      <c r="DF18" s="668"/>
      <c r="DG18" s="668"/>
      <c r="DH18" s="668"/>
      <c r="DI18" s="668"/>
      <c r="DJ18" s="668"/>
      <c r="DK18" s="668"/>
      <c r="DL18" s="668"/>
      <c r="DM18" s="668"/>
      <c r="DN18" s="668"/>
      <c r="DO18" s="668"/>
      <c r="DP18" s="668"/>
      <c r="DQ18" s="668"/>
    </row>
    <row r="19" spans="1:121" s="23" customFormat="1" ht="29.25" customHeight="1">
      <c r="A19" s="747" t="s">
        <v>753</v>
      </c>
      <c r="B19" s="747"/>
      <c r="C19" s="747"/>
      <c r="D19" s="747"/>
      <c r="E19" s="747"/>
      <c r="F19" s="747"/>
      <c r="G19" s="747"/>
      <c r="H19" s="747"/>
      <c r="I19" s="747"/>
      <c r="J19" s="22"/>
      <c r="K19" s="750" t="s">
        <v>754</v>
      </c>
      <c r="L19" s="750"/>
      <c r="M19" s="750"/>
      <c r="N19" s="750"/>
      <c r="O19" s="750"/>
      <c r="P19" s="750"/>
      <c r="Q19" s="750"/>
      <c r="R19" s="750"/>
      <c r="S19" s="750"/>
      <c r="T19" s="750"/>
      <c r="U19" s="750"/>
      <c r="V19" s="750"/>
      <c r="W19" s="750"/>
      <c r="X19" s="750"/>
      <c r="Y19" s="750"/>
      <c r="Z19" s="750"/>
      <c r="AA19" s="750"/>
      <c r="AB19" s="750"/>
      <c r="AC19" s="750"/>
      <c r="AD19" s="750"/>
      <c r="AE19" s="750"/>
      <c r="AF19" s="750"/>
      <c r="AG19" s="750"/>
      <c r="AH19" s="750"/>
      <c r="AI19" s="750"/>
      <c r="AJ19" s="750"/>
      <c r="AK19" s="750"/>
      <c r="AL19" s="750"/>
      <c r="AM19" s="750"/>
      <c r="AN19" s="750"/>
      <c r="AO19" s="750"/>
      <c r="AP19" s="750"/>
      <c r="AQ19" s="750"/>
      <c r="AR19" s="750"/>
      <c r="AS19" s="750"/>
      <c r="AT19" s="750"/>
      <c r="AU19" s="750"/>
      <c r="AV19" s="750"/>
      <c r="AW19" s="750"/>
      <c r="AX19" s="750"/>
      <c r="AY19" s="750"/>
      <c r="AZ19" s="750"/>
      <c r="BA19" s="750"/>
      <c r="BB19" s="750"/>
      <c r="BC19" s="750"/>
      <c r="BD19" s="750"/>
      <c r="BE19" s="750"/>
      <c r="BF19" s="751"/>
      <c r="BG19" s="668" t="s">
        <v>216</v>
      </c>
      <c r="BH19" s="668"/>
      <c r="BI19" s="668"/>
      <c r="BJ19" s="668"/>
      <c r="BK19" s="668"/>
      <c r="BL19" s="668"/>
      <c r="BM19" s="668"/>
      <c r="BN19" s="668"/>
      <c r="BO19" s="668"/>
      <c r="BP19" s="668"/>
      <c r="BQ19" s="668"/>
      <c r="BR19" s="668"/>
      <c r="BS19" s="668"/>
      <c r="BT19" s="668"/>
      <c r="BU19" s="668"/>
      <c r="BV19" s="668">
        <f>SUM(BV20:CK22)</f>
        <v>0</v>
      </c>
      <c r="BW19" s="668"/>
      <c r="BX19" s="668"/>
      <c r="BY19" s="668"/>
      <c r="BZ19" s="668"/>
      <c r="CA19" s="668"/>
      <c r="CB19" s="668"/>
      <c r="CC19" s="668"/>
      <c r="CD19" s="668"/>
      <c r="CE19" s="668"/>
      <c r="CF19" s="668"/>
      <c r="CG19" s="668"/>
      <c r="CH19" s="668"/>
      <c r="CI19" s="668"/>
      <c r="CJ19" s="668"/>
      <c r="CK19" s="668"/>
      <c r="CL19" s="668">
        <f>SUM(CL20:DA22)</f>
        <v>0</v>
      </c>
      <c r="CM19" s="668"/>
      <c r="CN19" s="668"/>
      <c r="CO19" s="668"/>
      <c r="CP19" s="668"/>
      <c r="CQ19" s="668"/>
      <c r="CR19" s="668"/>
      <c r="CS19" s="668"/>
      <c r="CT19" s="668"/>
      <c r="CU19" s="668"/>
      <c r="CV19" s="668"/>
      <c r="CW19" s="668"/>
      <c r="CX19" s="668"/>
      <c r="CY19" s="668"/>
      <c r="CZ19" s="668"/>
      <c r="DA19" s="668"/>
      <c r="DB19" s="668">
        <f>SUM(DB20:DQ22)</f>
        <v>0</v>
      </c>
      <c r="DC19" s="668"/>
      <c r="DD19" s="668"/>
      <c r="DE19" s="668"/>
      <c r="DF19" s="668"/>
      <c r="DG19" s="668"/>
      <c r="DH19" s="668"/>
      <c r="DI19" s="668"/>
      <c r="DJ19" s="668"/>
      <c r="DK19" s="668"/>
      <c r="DL19" s="668"/>
      <c r="DM19" s="668"/>
      <c r="DN19" s="668"/>
      <c r="DO19" s="668"/>
      <c r="DP19" s="668"/>
      <c r="DQ19" s="668"/>
    </row>
    <row r="20" spans="1:121" s="23" customFormat="1">
      <c r="A20" s="747" t="s">
        <v>755</v>
      </c>
      <c r="B20" s="747"/>
      <c r="C20" s="747"/>
      <c r="D20" s="747"/>
      <c r="E20" s="747"/>
      <c r="F20" s="747"/>
      <c r="G20" s="747"/>
      <c r="H20" s="747"/>
      <c r="I20" s="747"/>
      <c r="J20" s="22"/>
      <c r="K20" s="750" t="s">
        <v>756</v>
      </c>
      <c r="L20" s="750"/>
      <c r="M20" s="750"/>
      <c r="N20" s="750"/>
      <c r="O20" s="750"/>
      <c r="P20" s="750"/>
      <c r="Q20" s="750"/>
      <c r="R20" s="750"/>
      <c r="S20" s="750"/>
      <c r="T20" s="750"/>
      <c r="U20" s="750"/>
      <c r="V20" s="750"/>
      <c r="W20" s="750"/>
      <c r="X20" s="750"/>
      <c r="Y20" s="750"/>
      <c r="Z20" s="750"/>
      <c r="AA20" s="750"/>
      <c r="AB20" s="750"/>
      <c r="AC20" s="750"/>
      <c r="AD20" s="750"/>
      <c r="AE20" s="750"/>
      <c r="AF20" s="750"/>
      <c r="AG20" s="750"/>
      <c r="AH20" s="750"/>
      <c r="AI20" s="750"/>
      <c r="AJ20" s="750"/>
      <c r="AK20" s="750"/>
      <c r="AL20" s="750"/>
      <c r="AM20" s="750"/>
      <c r="AN20" s="750"/>
      <c r="AO20" s="750"/>
      <c r="AP20" s="750"/>
      <c r="AQ20" s="750"/>
      <c r="AR20" s="750"/>
      <c r="AS20" s="750"/>
      <c r="AT20" s="750"/>
      <c r="AU20" s="750"/>
      <c r="AV20" s="750"/>
      <c r="AW20" s="750"/>
      <c r="AX20" s="750"/>
      <c r="AY20" s="750"/>
      <c r="AZ20" s="750"/>
      <c r="BA20" s="750"/>
      <c r="BB20" s="750"/>
      <c r="BC20" s="750"/>
      <c r="BD20" s="750"/>
      <c r="BE20" s="750"/>
      <c r="BF20" s="751"/>
      <c r="BG20" s="668" t="s">
        <v>216</v>
      </c>
      <c r="BH20" s="668"/>
      <c r="BI20" s="668"/>
      <c r="BJ20" s="668"/>
      <c r="BK20" s="668"/>
      <c r="BL20" s="668"/>
      <c r="BM20" s="668"/>
      <c r="BN20" s="668"/>
      <c r="BO20" s="668"/>
      <c r="BP20" s="668"/>
      <c r="BQ20" s="668"/>
      <c r="BR20" s="668"/>
      <c r="BS20" s="668"/>
      <c r="BT20" s="668"/>
      <c r="BU20" s="668"/>
      <c r="BV20" s="668"/>
      <c r="BW20" s="668"/>
      <c r="BX20" s="668"/>
      <c r="BY20" s="668"/>
      <c r="BZ20" s="668"/>
      <c r="CA20" s="668"/>
      <c r="CB20" s="668"/>
      <c r="CC20" s="668"/>
      <c r="CD20" s="668"/>
      <c r="CE20" s="668"/>
      <c r="CF20" s="668"/>
      <c r="CG20" s="668"/>
      <c r="CH20" s="668"/>
      <c r="CI20" s="668"/>
      <c r="CJ20" s="668"/>
      <c r="CK20" s="668"/>
      <c r="CL20" s="668"/>
      <c r="CM20" s="668"/>
      <c r="CN20" s="668"/>
      <c r="CO20" s="668"/>
      <c r="CP20" s="668"/>
      <c r="CQ20" s="668"/>
      <c r="CR20" s="668"/>
      <c r="CS20" s="668"/>
      <c r="CT20" s="668"/>
      <c r="CU20" s="668"/>
      <c r="CV20" s="668"/>
      <c r="CW20" s="668"/>
      <c r="CX20" s="668"/>
      <c r="CY20" s="668"/>
      <c r="CZ20" s="668"/>
      <c r="DA20" s="668"/>
      <c r="DB20" s="1137"/>
      <c r="DC20" s="668"/>
      <c r="DD20" s="668"/>
      <c r="DE20" s="668"/>
      <c r="DF20" s="668"/>
      <c r="DG20" s="668"/>
      <c r="DH20" s="668"/>
      <c r="DI20" s="668"/>
      <c r="DJ20" s="668"/>
      <c r="DK20" s="668"/>
      <c r="DL20" s="668"/>
      <c r="DM20" s="668"/>
      <c r="DN20" s="668"/>
      <c r="DO20" s="668"/>
      <c r="DP20" s="668"/>
      <c r="DQ20" s="668"/>
    </row>
    <row r="21" spans="1:121" s="23" customFormat="1" ht="29.25" customHeight="1">
      <c r="A21" s="747" t="s">
        <v>757</v>
      </c>
      <c r="B21" s="747"/>
      <c r="C21" s="747"/>
      <c r="D21" s="747"/>
      <c r="E21" s="747"/>
      <c r="F21" s="747"/>
      <c r="G21" s="747"/>
      <c r="H21" s="747"/>
      <c r="I21" s="747"/>
      <c r="J21" s="22"/>
      <c r="K21" s="750" t="s">
        <v>758</v>
      </c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1"/>
      <c r="BG21" s="668" t="s">
        <v>216</v>
      </c>
      <c r="BH21" s="668"/>
      <c r="BI21" s="668"/>
      <c r="BJ21" s="668"/>
      <c r="BK21" s="668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68"/>
      <c r="BX21" s="668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68"/>
      <c r="CJ21" s="668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68"/>
      <c r="CV21" s="668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68"/>
      <c r="DH21" s="668"/>
      <c r="DI21" s="668"/>
      <c r="DJ21" s="668"/>
      <c r="DK21" s="668"/>
      <c r="DL21" s="668"/>
      <c r="DM21" s="668"/>
      <c r="DN21" s="668"/>
      <c r="DO21" s="668"/>
      <c r="DP21" s="668"/>
      <c r="DQ21" s="668"/>
    </row>
    <row r="22" spans="1:121" s="23" customFormat="1">
      <c r="A22" s="747" t="s">
        <v>759</v>
      </c>
      <c r="B22" s="747"/>
      <c r="C22" s="747"/>
      <c r="D22" s="747"/>
      <c r="E22" s="747"/>
      <c r="F22" s="747"/>
      <c r="G22" s="747"/>
      <c r="H22" s="747"/>
      <c r="I22" s="747"/>
      <c r="J22" s="22"/>
      <c r="K22" s="750" t="s">
        <v>760</v>
      </c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/>
      <c r="AP22" s="750"/>
      <c r="AQ22" s="750"/>
      <c r="AR22" s="750"/>
      <c r="AS22" s="750"/>
      <c r="AT22" s="750"/>
      <c r="AU22" s="750"/>
      <c r="AV22" s="750"/>
      <c r="AW22" s="750"/>
      <c r="AX22" s="750"/>
      <c r="AY22" s="750"/>
      <c r="AZ22" s="750"/>
      <c r="BA22" s="750"/>
      <c r="BB22" s="750"/>
      <c r="BC22" s="750"/>
      <c r="BD22" s="750"/>
      <c r="BE22" s="750"/>
      <c r="BF22" s="751"/>
      <c r="BG22" s="668" t="s">
        <v>216</v>
      </c>
      <c r="BH22" s="668"/>
      <c r="BI22" s="668"/>
      <c r="BJ22" s="668"/>
      <c r="BK22" s="668"/>
      <c r="BL22" s="668"/>
      <c r="BM22" s="668"/>
      <c r="BN22" s="668"/>
      <c r="BO22" s="668"/>
      <c r="BP22" s="668"/>
      <c r="BQ22" s="668"/>
      <c r="BR22" s="668"/>
      <c r="BS22" s="668"/>
      <c r="BT22" s="668"/>
      <c r="BU22" s="668"/>
      <c r="BV22" s="1137"/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1137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CZ22" s="668"/>
      <c r="DA22" s="668"/>
      <c r="DB22" s="1137"/>
      <c r="DC22" s="668"/>
      <c r="DD22" s="668"/>
      <c r="DE22" s="668"/>
      <c r="DF22" s="668"/>
      <c r="DG22" s="668"/>
      <c r="DH22" s="668"/>
      <c r="DI22" s="668"/>
      <c r="DJ22" s="668"/>
      <c r="DK22" s="668"/>
      <c r="DL22" s="668"/>
      <c r="DM22" s="668"/>
      <c r="DN22" s="668"/>
      <c r="DO22" s="668"/>
      <c r="DP22" s="668"/>
      <c r="DQ22" s="668"/>
    </row>
    <row r="23" spans="1:121" s="23" customFormat="1" ht="44.25" customHeight="1">
      <c r="A23" s="747" t="s">
        <v>19</v>
      </c>
      <c r="B23" s="747"/>
      <c r="C23" s="747"/>
      <c r="D23" s="747"/>
      <c r="E23" s="747"/>
      <c r="F23" s="747"/>
      <c r="G23" s="747"/>
      <c r="H23" s="747"/>
      <c r="I23" s="747"/>
      <c r="J23" s="22"/>
      <c r="K23" s="750" t="s">
        <v>761</v>
      </c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/>
      <c r="AP23" s="750"/>
      <c r="AQ23" s="750"/>
      <c r="AR23" s="750"/>
      <c r="AS23" s="750"/>
      <c r="AT23" s="750"/>
      <c r="AU23" s="750"/>
      <c r="AV23" s="750"/>
      <c r="AW23" s="750"/>
      <c r="AX23" s="750"/>
      <c r="AY23" s="750"/>
      <c r="AZ23" s="750"/>
      <c r="BA23" s="750"/>
      <c r="BB23" s="750"/>
      <c r="BC23" s="750"/>
      <c r="BD23" s="750"/>
      <c r="BE23" s="750"/>
      <c r="BF23" s="751"/>
      <c r="BG23" s="668" t="s">
        <v>203</v>
      </c>
      <c r="BH23" s="668"/>
      <c r="BI23" s="668"/>
      <c r="BJ23" s="668"/>
      <c r="BK23" s="668"/>
      <c r="BL23" s="668"/>
      <c r="BM23" s="668"/>
      <c r="BN23" s="668"/>
      <c r="BO23" s="668"/>
      <c r="BP23" s="668"/>
      <c r="BQ23" s="668"/>
      <c r="BR23" s="668"/>
      <c r="BS23" s="668"/>
      <c r="BT23" s="668"/>
      <c r="BU23" s="668"/>
      <c r="BV23" s="1137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1137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CZ23" s="668"/>
      <c r="DA23" s="668"/>
      <c r="DB23" s="668"/>
      <c r="DC23" s="668"/>
      <c r="DD23" s="668"/>
      <c r="DE23" s="668"/>
      <c r="DF23" s="668"/>
      <c r="DG23" s="668"/>
      <c r="DH23" s="668"/>
      <c r="DI23" s="668"/>
      <c r="DJ23" s="668"/>
      <c r="DK23" s="668"/>
      <c r="DL23" s="668"/>
      <c r="DM23" s="668"/>
      <c r="DN23" s="668"/>
      <c r="DO23" s="668"/>
      <c r="DP23" s="668"/>
      <c r="DQ23" s="668"/>
    </row>
    <row r="24" spans="1:121" s="23" customFormat="1" ht="29.25" customHeight="1">
      <c r="A24" s="747" t="s">
        <v>23</v>
      </c>
      <c r="B24" s="747"/>
      <c r="C24" s="747"/>
      <c r="D24" s="747"/>
      <c r="E24" s="747"/>
      <c r="F24" s="747"/>
      <c r="G24" s="747"/>
      <c r="H24" s="747"/>
      <c r="I24" s="747"/>
      <c r="J24" s="22"/>
      <c r="K24" s="750" t="s">
        <v>762</v>
      </c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1"/>
      <c r="BG24" s="668" t="s">
        <v>216</v>
      </c>
      <c r="BH24" s="668"/>
      <c r="BI24" s="668"/>
      <c r="BJ24" s="668"/>
      <c r="BK24" s="668"/>
      <c r="BL24" s="668"/>
      <c r="BM24" s="668"/>
      <c r="BN24" s="668"/>
      <c r="BO24" s="668"/>
      <c r="BP24" s="668"/>
      <c r="BQ24" s="668"/>
      <c r="BR24" s="668"/>
      <c r="BS24" s="668"/>
      <c r="BT24" s="668"/>
      <c r="BU24" s="668"/>
      <c r="BV24" s="1141"/>
      <c r="BW24" s="668"/>
      <c r="BX24" s="668"/>
      <c r="BY24" s="668"/>
      <c r="BZ24" s="668"/>
      <c r="CA24" s="668"/>
      <c r="CB24" s="668"/>
      <c r="CC24" s="668"/>
      <c r="CD24" s="668"/>
      <c r="CE24" s="668"/>
      <c r="CF24" s="668"/>
      <c r="CG24" s="668"/>
      <c r="CH24" s="668"/>
      <c r="CI24" s="668"/>
      <c r="CJ24" s="668"/>
      <c r="CK24" s="668"/>
      <c r="CL24" s="1141"/>
      <c r="CM24" s="668"/>
      <c r="CN24" s="668"/>
      <c r="CO24" s="668"/>
      <c r="CP24" s="668"/>
      <c r="CQ24" s="668"/>
      <c r="CR24" s="668"/>
      <c r="CS24" s="668"/>
      <c r="CT24" s="668"/>
      <c r="CU24" s="668"/>
      <c r="CV24" s="668"/>
      <c r="CW24" s="668"/>
      <c r="CX24" s="668"/>
      <c r="CY24" s="668"/>
      <c r="CZ24" s="668"/>
      <c r="DA24" s="668"/>
      <c r="DB24" s="1142"/>
      <c r="DC24" s="668"/>
      <c r="DD24" s="668"/>
      <c r="DE24" s="668"/>
      <c r="DF24" s="668"/>
      <c r="DG24" s="668"/>
      <c r="DH24" s="668"/>
      <c r="DI24" s="668"/>
      <c r="DJ24" s="668"/>
      <c r="DK24" s="668"/>
      <c r="DL24" s="668"/>
      <c r="DM24" s="668"/>
      <c r="DN24" s="668"/>
      <c r="DO24" s="668"/>
      <c r="DP24" s="668"/>
      <c r="DQ24" s="668"/>
    </row>
    <row r="25" spans="1:121" s="23" customFormat="1" ht="29.25" customHeight="1">
      <c r="A25" s="747" t="s">
        <v>26</v>
      </c>
      <c r="B25" s="747"/>
      <c r="C25" s="747"/>
      <c r="D25" s="747"/>
      <c r="E25" s="747"/>
      <c r="F25" s="747"/>
      <c r="G25" s="747"/>
      <c r="H25" s="747"/>
      <c r="I25" s="747"/>
      <c r="J25" s="22"/>
      <c r="K25" s="750" t="s">
        <v>763</v>
      </c>
      <c r="L25" s="750"/>
      <c r="M25" s="750"/>
      <c r="N25" s="750"/>
      <c r="O25" s="750"/>
      <c r="P25" s="750"/>
      <c r="Q25" s="750"/>
      <c r="R25" s="750"/>
      <c r="S25" s="750"/>
      <c r="T25" s="750"/>
      <c r="U25" s="750"/>
      <c r="V25" s="750"/>
      <c r="W25" s="750"/>
      <c r="X25" s="750"/>
      <c r="Y25" s="750"/>
      <c r="Z25" s="750"/>
      <c r="AA25" s="750"/>
      <c r="AB25" s="750"/>
      <c r="AC25" s="750"/>
      <c r="AD25" s="750"/>
      <c r="AE25" s="750"/>
      <c r="AF25" s="750"/>
      <c r="AG25" s="750"/>
      <c r="AH25" s="750"/>
      <c r="AI25" s="750"/>
      <c r="AJ25" s="750"/>
      <c r="AK25" s="750"/>
      <c r="AL25" s="750"/>
      <c r="AM25" s="750"/>
      <c r="AN25" s="750"/>
      <c r="AO25" s="750"/>
      <c r="AP25" s="750"/>
      <c r="AQ25" s="750"/>
      <c r="AR25" s="750"/>
      <c r="AS25" s="750"/>
      <c r="AT25" s="750"/>
      <c r="AU25" s="750"/>
      <c r="AV25" s="750"/>
      <c r="AW25" s="750"/>
      <c r="AX25" s="750"/>
      <c r="AY25" s="750"/>
      <c r="AZ25" s="750"/>
      <c r="BA25" s="750"/>
      <c r="BB25" s="750"/>
      <c r="BC25" s="750"/>
      <c r="BD25" s="750"/>
      <c r="BE25" s="750"/>
      <c r="BF25" s="751"/>
      <c r="BG25" s="668" t="s">
        <v>203</v>
      </c>
      <c r="BH25" s="668"/>
      <c r="BI25" s="668"/>
      <c r="BJ25" s="668"/>
      <c r="BK25" s="668"/>
      <c r="BL25" s="668"/>
      <c r="BM25" s="668"/>
      <c r="BN25" s="668"/>
      <c r="BO25" s="668"/>
      <c r="BP25" s="668"/>
      <c r="BQ25" s="668"/>
      <c r="BR25" s="668"/>
      <c r="BS25" s="668"/>
      <c r="BT25" s="668"/>
      <c r="BU25" s="668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68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68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68"/>
      <c r="DI25" s="668"/>
      <c r="DJ25" s="668"/>
      <c r="DK25" s="668"/>
      <c r="DL25" s="668"/>
      <c r="DM25" s="668"/>
      <c r="DN25" s="668"/>
      <c r="DO25" s="668"/>
      <c r="DP25" s="668"/>
      <c r="DQ25" s="668"/>
    </row>
    <row r="26" spans="1:121" s="23" customFormat="1" ht="59.25" customHeight="1">
      <c r="A26" s="747" t="s">
        <v>87</v>
      </c>
      <c r="B26" s="747"/>
      <c r="C26" s="747"/>
      <c r="D26" s="747"/>
      <c r="E26" s="747"/>
      <c r="F26" s="747"/>
      <c r="G26" s="747"/>
      <c r="H26" s="747"/>
      <c r="I26" s="747"/>
      <c r="J26" s="22"/>
      <c r="K26" s="750" t="s">
        <v>764</v>
      </c>
      <c r="L26" s="750"/>
      <c r="M26" s="750"/>
      <c r="N26" s="750"/>
      <c r="O26" s="750"/>
      <c r="P26" s="750"/>
      <c r="Q26" s="750"/>
      <c r="R26" s="750"/>
      <c r="S26" s="750"/>
      <c r="T26" s="750"/>
      <c r="U26" s="750"/>
      <c r="V26" s="750"/>
      <c r="W26" s="750"/>
      <c r="X26" s="750"/>
      <c r="Y26" s="750"/>
      <c r="Z26" s="750"/>
      <c r="AA26" s="750"/>
      <c r="AB26" s="750"/>
      <c r="AC26" s="750"/>
      <c r="AD26" s="750"/>
      <c r="AE26" s="750"/>
      <c r="AF26" s="750"/>
      <c r="AG26" s="750"/>
      <c r="AH26" s="750"/>
      <c r="AI26" s="750"/>
      <c r="AJ26" s="750"/>
      <c r="AK26" s="750"/>
      <c r="AL26" s="750"/>
      <c r="AM26" s="750"/>
      <c r="AN26" s="750"/>
      <c r="AO26" s="750"/>
      <c r="AP26" s="750"/>
      <c r="AQ26" s="750"/>
      <c r="AR26" s="750"/>
      <c r="AS26" s="750"/>
      <c r="AT26" s="750"/>
      <c r="AU26" s="750"/>
      <c r="AV26" s="750"/>
      <c r="AW26" s="750"/>
      <c r="AX26" s="750"/>
      <c r="AY26" s="750"/>
      <c r="AZ26" s="750"/>
      <c r="BA26" s="750"/>
      <c r="BB26" s="750"/>
      <c r="BC26" s="750"/>
      <c r="BD26" s="750"/>
      <c r="BE26" s="750"/>
      <c r="BF26" s="751"/>
      <c r="BG26" s="668" t="s">
        <v>216</v>
      </c>
      <c r="BH26" s="668"/>
      <c r="BI26" s="668"/>
      <c r="BJ26" s="668"/>
      <c r="BK26" s="668"/>
      <c r="BL26" s="668"/>
      <c r="BM26" s="668"/>
      <c r="BN26" s="668"/>
      <c r="BO26" s="668"/>
      <c r="BP26" s="668"/>
      <c r="BQ26" s="668"/>
      <c r="BR26" s="668"/>
      <c r="BS26" s="668"/>
      <c r="BT26" s="668"/>
      <c r="BU26" s="668"/>
      <c r="BV26" s="1137"/>
      <c r="BW26" s="668"/>
      <c r="BX26" s="668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68"/>
      <c r="CK26" s="668"/>
      <c r="CL26" s="1137"/>
      <c r="CM26" s="668"/>
      <c r="CN26" s="668"/>
      <c r="CO26" s="668"/>
      <c r="CP26" s="668"/>
      <c r="CQ26" s="668"/>
      <c r="CR26" s="668"/>
      <c r="CS26" s="668"/>
      <c r="CT26" s="668"/>
      <c r="CU26" s="668"/>
      <c r="CV26" s="668"/>
      <c r="CW26" s="668"/>
      <c r="CX26" s="668"/>
      <c r="CY26" s="668"/>
      <c r="CZ26" s="668"/>
      <c r="DA26" s="668"/>
      <c r="DB26" s="1137"/>
      <c r="DC26" s="668"/>
      <c r="DD26" s="668"/>
      <c r="DE26" s="668"/>
      <c r="DF26" s="668"/>
      <c r="DG26" s="668"/>
      <c r="DH26" s="668"/>
      <c r="DI26" s="668"/>
      <c r="DJ26" s="668"/>
      <c r="DK26" s="668"/>
      <c r="DL26" s="668"/>
      <c r="DM26" s="668"/>
      <c r="DN26" s="668"/>
      <c r="DO26" s="668"/>
      <c r="DP26" s="668"/>
      <c r="DQ26" s="668"/>
    </row>
    <row r="27" spans="1:121" s="23" customFormat="1" ht="29.25" customHeight="1">
      <c r="A27" s="747" t="s">
        <v>89</v>
      </c>
      <c r="B27" s="747"/>
      <c r="C27" s="747"/>
      <c r="D27" s="747"/>
      <c r="E27" s="747"/>
      <c r="F27" s="747"/>
      <c r="G27" s="747"/>
      <c r="H27" s="747"/>
      <c r="I27" s="747"/>
      <c r="J27" s="22"/>
      <c r="K27" s="750" t="s">
        <v>765</v>
      </c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0"/>
      <c r="W27" s="750"/>
      <c r="X27" s="750"/>
      <c r="Y27" s="750"/>
      <c r="Z27" s="750"/>
      <c r="AA27" s="750"/>
      <c r="AB27" s="750"/>
      <c r="AC27" s="750"/>
      <c r="AD27" s="750"/>
      <c r="AE27" s="750"/>
      <c r="AF27" s="750"/>
      <c r="AG27" s="750"/>
      <c r="AH27" s="750"/>
      <c r="AI27" s="750"/>
      <c r="AJ27" s="750"/>
      <c r="AK27" s="750"/>
      <c r="AL27" s="750"/>
      <c r="AM27" s="750"/>
      <c r="AN27" s="750"/>
      <c r="AO27" s="750"/>
      <c r="AP27" s="750"/>
      <c r="AQ27" s="750"/>
      <c r="AR27" s="750"/>
      <c r="AS27" s="750"/>
      <c r="AT27" s="750"/>
      <c r="AU27" s="750"/>
      <c r="AV27" s="750"/>
      <c r="AW27" s="750"/>
      <c r="AX27" s="750"/>
      <c r="AY27" s="750"/>
      <c r="AZ27" s="750"/>
      <c r="BA27" s="750"/>
      <c r="BB27" s="750"/>
      <c r="BC27" s="750"/>
      <c r="BD27" s="750"/>
      <c r="BE27" s="750"/>
      <c r="BF27" s="751"/>
      <c r="BG27" s="668" t="s">
        <v>216</v>
      </c>
      <c r="BH27" s="668"/>
      <c r="BI27" s="668"/>
      <c r="BJ27" s="668"/>
      <c r="BK27" s="668"/>
      <c r="BL27" s="668"/>
      <c r="BM27" s="668"/>
      <c r="BN27" s="668"/>
      <c r="BO27" s="668"/>
      <c r="BP27" s="668"/>
      <c r="BQ27" s="668"/>
      <c r="BR27" s="668"/>
      <c r="BS27" s="668"/>
      <c r="BT27" s="668"/>
      <c r="BU27" s="668"/>
      <c r="BV27" s="1141">
        <f>BV7+BV24+BV26</f>
        <v>0</v>
      </c>
      <c r="BW27" s="668"/>
      <c r="BX27" s="668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68"/>
      <c r="CK27" s="668"/>
      <c r="CL27" s="1141">
        <f>CL7+CL24+CL26</f>
        <v>0</v>
      </c>
      <c r="CM27" s="668"/>
      <c r="CN27" s="668"/>
      <c r="CO27" s="668"/>
      <c r="CP27" s="668"/>
      <c r="CQ27" s="668"/>
      <c r="CR27" s="668"/>
      <c r="CS27" s="668"/>
      <c r="CT27" s="668"/>
      <c r="CU27" s="668"/>
      <c r="CV27" s="668"/>
      <c r="CW27" s="668"/>
      <c r="CX27" s="668"/>
      <c r="CY27" s="668"/>
      <c r="CZ27" s="668"/>
      <c r="DA27" s="668"/>
      <c r="DB27" s="668">
        <f>DB7+DB24+DB26</f>
        <v>0</v>
      </c>
      <c r="DC27" s="668"/>
      <c r="DD27" s="668"/>
      <c r="DE27" s="668"/>
      <c r="DF27" s="668"/>
      <c r="DG27" s="668"/>
      <c r="DH27" s="668"/>
      <c r="DI27" s="668"/>
      <c r="DJ27" s="668"/>
      <c r="DK27" s="668"/>
      <c r="DL27" s="668"/>
      <c r="DM27" s="668"/>
      <c r="DN27" s="668"/>
      <c r="DO27" s="668"/>
      <c r="DP27" s="668"/>
      <c r="DQ27" s="668"/>
    </row>
    <row r="28" spans="1:121" s="23" customFormat="1" ht="59.25" customHeight="1">
      <c r="A28" s="747" t="s">
        <v>93</v>
      </c>
      <c r="B28" s="747"/>
      <c r="C28" s="747"/>
      <c r="D28" s="747"/>
      <c r="E28" s="747"/>
      <c r="F28" s="747"/>
      <c r="G28" s="747"/>
      <c r="H28" s="747"/>
      <c r="I28" s="747"/>
      <c r="J28" s="22"/>
      <c r="K28" s="750" t="s">
        <v>766</v>
      </c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50"/>
      <c r="AH28" s="750"/>
      <c r="AI28" s="750"/>
      <c r="AJ28" s="750"/>
      <c r="AK28" s="750"/>
      <c r="AL28" s="750"/>
      <c r="AM28" s="750"/>
      <c r="AN28" s="750"/>
      <c r="AO28" s="750"/>
      <c r="AP28" s="750"/>
      <c r="AQ28" s="750"/>
      <c r="AR28" s="750"/>
      <c r="AS28" s="750"/>
      <c r="AT28" s="750"/>
      <c r="AU28" s="750"/>
      <c r="AV28" s="750"/>
      <c r="AW28" s="750"/>
      <c r="AX28" s="750"/>
      <c r="AY28" s="750"/>
      <c r="AZ28" s="750"/>
      <c r="BA28" s="750"/>
      <c r="BB28" s="750"/>
      <c r="BC28" s="750"/>
      <c r="BD28" s="750"/>
      <c r="BE28" s="750"/>
      <c r="BF28" s="751"/>
      <c r="BG28" s="668" t="s">
        <v>213</v>
      </c>
      <c r="BH28" s="668"/>
      <c r="BI28" s="668"/>
      <c r="BJ28" s="668"/>
      <c r="BK28" s="668"/>
      <c r="BL28" s="668"/>
      <c r="BM28" s="668"/>
      <c r="BN28" s="668"/>
      <c r="BO28" s="668"/>
      <c r="BP28" s="668"/>
      <c r="BQ28" s="668"/>
      <c r="BR28" s="668"/>
      <c r="BS28" s="668"/>
      <c r="BT28" s="668"/>
      <c r="BU28" s="668"/>
      <c r="BV28" s="668" t="e">
        <f>BV27/(BV23+BV25)</f>
        <v>#DIV/0!</v>
      </c>
      <c r="BW28" s="668"/>
      <c r="BX28" s="668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68"/>
      <c r="CK28" s="668"/>
      <c r="CL28" s="668" t="e">
        <f>CL27/(CL23+CL25)</f>
        <v>#DIV/0!</v>
      </c>
      <c r="CM28" s="668"/>
      <c r="CN28" s="668"/>
      <c r="CO28" s="668"/>
      <c r="CP28" s="668"/>
      <c r="CQ28" s="668"/>
      <c r="CR28" s="668"/>
      <c r="CS28" s="668"/>
      <c r="CT28" s="668"/>
      <c r="CU28" s="668"/>
      <c r="CV28" s="668"/>
      <c r="CW28" s="668"/>
      <c r="CX28" s="668"/>
      <c r="CY28" s="668"/>
      <c r="CZ28" s="668"/>
      <c r="DA28" s="668"/>
      <c r="DB28" s="668" t="e">
        <f>DB27/(DB23+DB25)</f>
        <v>#DIV/0!</v>
      </c>
      <c r="DC28" s="668"/>
      <c r="DD28" s="668"/>
      <c r="DE28" s="668"/>
      <c r="DF28" s="668"/>
      <c r="DG28" s="668"/>
      <c r="DH28" s="668"/>
      <c r="DI28" s="668"/>
      <c r="DJ28" s="668"/>
      <c r="DK28" s="668"/>
      <c r="DL28" s="668"/>
      <c r="DM28" s="668"/>
      <c r="DN28" s="668"/>
      <c r="DO28" s="668"/>
      <c r="DP28" s="668"/>
      <c r="DQ28" s="668"/>
    </row>
    <row r="29" spans="1:121" s="23" customFormat="1" ht="59.25" customHeight="1">
      <c r="A29" s="747" t="s">
        <v>161</v>
      </c>
      <c r="B29" s="747"/>
      <c r="C29" s="747"/>
      <c r="D29" s="747"/>
      <c r="E29" s="747"/>
      <c r="F29" s="747"/>
      <c r="G29" s="747"/>
      <c r="H29" s="747"/>
      <c r="I29" s="747"/>
      <c r="J29" s="22"/>
      <c r="K29" s="750" t="s">
        <v>767</v>
      </c>
      <c r="L29" s="750"/>
      <c r="M29" s="750"/>
      <c r="N29" s="750"/>
      <c r="O29" s="750"/>
      <c r="P29" s="750"/>
      <c r="Q29" s="750"/>
      <c r="R29" s="750"/>
      <c r="S29" s="750"/>
      <c r="T29" s="750"/>
      <c r="U29" s="750"/>
      <c r="V29" s="750"/>
      <c r="W29" s="750"/>
      <c r="X29" s="750"/>
      <c r="Y29" s="750"/>
      <c r="Z29" s="750"/>
      <c r="AA29" s="750"/>
      <c r="AB29" s="750"/>
      <c r="AC29" s="750"/>
      <c r="AD29" s="750"/>
      <c r="AE29" s="750"/>
      <c r="AF29" s="750"/>
      <c r="AG29" s="750"/>
      <c r="AH29" s="750"/>
      <c r="AI29" s="750"/>
      <c r="AJ29" s="750"/>
      <c r="AK29" s="750"/>
      <c r="AL29" s="750"/>
      <c r="AM29" s="750"/>
      <c r="AN29" s="750"/>
      <c r="AO29" s="750"/>
      <c r="AP29" s="750"/>
      <c r="AQ29" s="750"/>
      <c r="AR29" s="750"/>
      <c r="AS29" s="750"/>
      <c r="AT29" s="750"/>
      <c r="AU29" s="750"/>
      <c r="AV29" s="750"/>
      <c r="AW29" s="750"/>
      <c r="AX29" s="750"/>
      <c r="AY29" s="750"/>
      <c r="AZ29" s="750"/>
      <c r="BA29" s="750"/>
      <c r="BB29" s="750"/>
      <c r="BC29" s="750"/>
      <c r="BD29" s="750"/>
      <c r="BE29" s="750"/>
      <c r="BF29" s="751"/>
      <c r="BG29" s="668" t="s">
        <v>213</v>
      </c>
      <c r="BH29" s="668"/>
      <c r="BI29" s="668"/>
      <c r="BJ29" s="668"/>
      <c r="BK29" s="668"/>
      <c r="BL29" s="668"/>
      <c r="BM29" s="668"/>
      <c r="BN29" s="668"/>
      <c r="BO29" s="668"/>
      <c r="BP29" s="668"/>
      <c r="BQ29" s="668"/>
      <c r="BR29" s="668"/>
      <c r="BS29" s="668"/>
      <c r="BT29" s="668"/>
      <c r="BU29" s="668"/>
      <c r="BV29" s="668" t="e">
        <f>BV28</f>
        <v>#DIV/0!</v>
      </c>
      <c r="BW29" s="668"/>
      <c r="BX29" s="668"/>
      <c r="BY29" s="668"/>
      <c r="BZ29" s="668"/>
      <c r="CA29" s="668"/>
      <c r="CB29" s="668"/>
      <c r="CC29" s="668"/>
      <c r="CD29" s="668"/>
      <c r="CE29" s="668"/>
      <c r="CF29" s="668"/>
      <c r="CG29" s="668"/>
      <c r="CH29" s="668"/>
      <c r="CI29" s="668"/>
      <c r="CJ29" s="668"/>
      <c r="CK29" s="668"/>
      <c r="CL29" s="668" t="e">
        <f>CL28</f>
        <v>#DIV/0!</v>
      </c>
      <c r="CM29" s="668"/>
      <c r="CN29" s="668"/>
      <c r="CO29" s="668"/>
      <c r="CP29" s="668"/>
      <c r="CQ29" s="668"/>
      <c r="CR29" s="668"/>
      <c r="CS29" s="668"/>
      <c r="CT29" s="668"/>
      <c r="CU29" s="668"/>
      <c r="CV29" s="668"/>
      <c r="CW29" s="668"/>
      <c r="CX29" s="668"/>
      <c r="CY29" s="668"/>
      <c r="CZ29" s="668"/>
      <c r="DA29" s="668"/>
      <c r="DB29" s="668" t="e">
        <f>DB28</f>
        <v>#DIV/0!</v>
      </c>
      <c r="DC29" s="668"/>
      <c r="DD29" s="668"/>
      <c r="DE29" s="668"/>
      <c r="DF29" s="668"/>
      <c r="DG29" s="668"/>
      <c r="DH29" s="668"/>
      <c r="DI29" s="668"/>
      <c r="DJ29" s="668"/>
      <c r="DK29" s="668"/>
      <c r="DL29" s="668"/>
      <c r="DM29" s="668"/>
      <c r="DN29" s="668"/>
      <c r="DO29" s="668"/>
      <c r="DP29" s="668"/>
      <c r="DQ29" s="668"/>
    </row>
    <row r="31" spans="1:121" s="134" customFormat="1">
      <c r="H31" s="134" t="s">
        <v>109</v>
      </c>
    </row>
    <row r="32" spans="1:121" s="111" customFormat="1" ht="45" customHeight="1">
      <c r="F32" s="111" t="s">
        <v>110</v>
      </c>
      <c r="I32" s="685" t="s">
        <v>768</v>
      </c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5"/>
      <c r="V32" s="685"/>
      <c r="W32" s="685"/>
      <c r="X32" s="685"/>
      <c r="Y32" s="685"/>
      <c r="Z32" s="685"/>
      <c r="AA32" s="685"/>
      <c r="AB32" s="685"/>
      <c r="AC32" s="685"/>
      <c r="AD32" s="685"/>
      <c r="AE32" s="685"/>
      <c r="AF32" s="685"/>
      <c r="AG32" s="685"/>
      <c r="AH32" s="685"/>
      <c r="AI32" s="685"/>
      <c r="AJ32" s="685"/>
      <c r="AK32" s="685"/>
      <c r="AL32" s="685"/>
      <c r="AM32" s="685"/>
      <c r="AN32" s="685"/>
      <c r="AO32" s="685"/>
      <c r="AP32" s="685"/>
      <c r="AQ32" s="685"/>
      <c r="AR32" s="685"/>
      <c r="AS32" s="685"/>
      <c r="AT32" s="685"/>
      <c r="AU32" s="685"/>
      <c r="AV32" s="685"/>
      <c r="AW32" s="685"/>
      <c r="AX32" s="685"/>
      <c r="AY32" s="685"/>
      <c r="AZ32" s="685"/>
      <c r="BA32" s="685"/>
      <c r="BB32" s="685"/>
      <c r="BC32" s="685"/>
      <c r="BD32" s="685"/>
      <c r="BE32" s="685"/>
      <c r="BF32" s="685"/>
      <c r="BG32" s="685"/>
      <c r="BH32" s="685"/>
      <c r="BI32" s="685"/>
      <c r="BJ32" s="685"/>
      <c r="BK32" s="685"/>
      <c r="BL32" s="685"/>
      <c r="BM32" s="685"/>
      <c r="BN32" s="685"/>
      <c r="BO32" s="685"/>
      <c r="BP32" s="685"/>
      <c r="BQ32" s="685"/>
      <c r="BR32" s="685"/>
      <c r="BS32" s="685"/>
      <c r="BT32" s="685"/>
      <c r="BU32" s="685"/>
      <c r="BV32" s="685"/>
      <c r="BW32" s="685"/>
      <c r="BX32" s="685"/>
      <c r="BY32" s="685"/>
      <c r="BZ32" s="685"/>
      <c r="CA32" s="685"/>
      <c r="CB32" s="685"/>
      <c r="CC32" s="685"/>
      <c r="CD32" s="685"/>
      <c r="CE32" s="685"/>
      <c r="CF32" s="685"/>
      <c r="CG32" s="685"/>
      <c r="CH32" s="685"/>
      <c r="CI32" s="685"/>
      <c r="CJ32" s="685"/>
      <c r="CK32" s="685"/>
      <c r="CL32" s="685"/>
      <c r="CM32" s="685"/>
      <c r="CN32" s="685"/>
      <c r="CO32" s="685"/>
      <c r="CP32" s="685"/>
      <c r="CQ32" s="685"/>
      <c r="CR32" s="685"/>
      <c r="CS32" s="685"/>
      <c r="CT32" s="685"/>
      <c r="CU32" s="685"/>
      <c r="CV32" s="685"/>
      <c r="CW32" s="685"/>
      <c r="CX32" s="685"/>
      <c r="CY32" s="685"/>
      <c r="CZ32" s="685"/>
      <c r="DA32" s="685"/>
      <c r="DB32" s="685"/>
      <c r="DC32" s="685"/>
      <c r="DD32" s="685"/>
      <c r="DE32" s="685"/>
      <c r="DF32" s="685"/>
      <c r="DG32" s="685"/>
      <c r="DH32" s="685"/>
      <c r="DI32" s="685"/>
      <c r="DJ32" s="685"/>
      <c r="DK32" s="685"/>
      <c r="DL32" s="685"/>
      <c r="DM32" s="685"/>
      <c r="DN32" s="685"/>
      <c r="DO32" s="685"/>
      <c r="DP32" s="685"/>
      <c r="DQ32" s="685"/>
    </row>
    <row r="33" spans="6:9" s="134" customFormat="1">
      <c r="F33" s="134" t="s">
        <v>112</v>
      </c>
      <c r="I33" s="134" t="s">
        <v>769</v>
      </c>
    </row>
    <row r="34" spans="6:9" s="134" customFormat="1">
      <c r="F34" s="134" t="s">
        <v>114</v>
      </c>
      <c r="I34" s="134" t="s">
        <v>770</v>
      </c>
    </row>
    <row r="35" spans="6:9" s="134" customFormat="1">
      <c r="F35" s="134" t="s">
        <v>116</v>
      </c>
      <c r="I35" s="134" t="s">
        <v>771</v>
      </c>
    </row>
  </sheetData>
  <mergeCells count="152">
    <mergeCell ref="A3:DQ3"/>
    <mergeCell ref="A5:I5"/>
    <mergeCell ref="J5:BF5"/>
    <mergeCell ref="BG5:BU5"/>
    <mergeCell ref="BV5:CK5"/>
    <mergeCell ref="CL5:DA5"/>
    <mergeCell ref="DB5:DQ5"/>
    <mergeCell ref="A7:I7"/>
    <mergeCell ref="K7:BF7"/>
    <mergeCell ref="BG7:BU7"/>
    <mergeCell ref="BV7:CK7"/>
    <mergeCell ref="CL7:DA7"/>
    <mergeCell ref="DB7:DQ7"/>
    <mergeCell ref="A6:I6"/>
    <mergeCell ref="J6:BF6"/>
    <mergeCell ref="BG6:BU6"/>
    <mergeCell ref="BV6:CK6"/>
    <mergeCell ref="CL6:DA6"/>
    <mergeCell ref="DB6:DQ6"/>
    <mergeCell ref="A9:I9"/>
    <mergeCell ref="K9:BF9"/>
    <mergeCell ref="BG9:BU9"/>
    <mergeCell ref="BV9:CK9"/>
    <mergeCell ref="CL9:DA9"/>
    <mergeCell ref="DB9:DQ9"/>
    <mergeCell ref="A8:I8"/>
    <mergeCell ref="K8:BF8"/>
    <mergeCell ref="BG8:BU8"/>
    <mergeCell ref="BV8:CK8"/>
    <mergeCell ref="CL8:DA8"/>
    <mergeCell ref="DB8:DQ8"/>
    <mergeCell ref="A11:I11"/>
    <mergeCell ref="K11:BF11"/>
    <mergeCell ref="BG11:BU11"/>
    <mergeCell ref="BV11:CK11"/>
    <mergeCell ref="CL11:DA11"/>
    <mergeCell ref="DB11:DQ11"/>
    <mergeCell ref="A10:I10"/>
    <mergeCell ref="K10:BF10"/>
    <mergeCell ref="BG10:BU10"/>
    <mergeCell ref="BV10:CK10"/>
    <mergeCell ref="CL10:DA10"/>
    <mergeCell ref="DB10:DQ10"/>
    <mergeCell ref="A13:I13"/>
    <mergeCell ref="K13:BF13"/>
    <mergeCell ref="BG13:BU13"/>
    <mergeCell ref="BV13:CK13"/>
    <mergeCell ref="CL13:DA13"/>
    <mergeCell ref="DB13:DQ13"/>
    <mergeCell ref="A12:I12"/>
    <mergeCell ref="K12:BF12"/>
    <mergeCell ref="BG12:BU12"/>
    <mergeCell ref="BV12:CK12"/>
    <mergeCell ref="CL12:DA12"/>
    <mergeCell ref="DB12:DQ12"/>
    <mergeCell ref="A15:I15"/>
    <mergeCell ref="K15:BF15"/>
    <mergeCell ref="BG15:BU15"/>
    <mergeCell ref="BV15:CK15"/>
    <mergeCell ref="CL15:DA15"/>
    <mergeCell ref="DB15:DQ15"/>
    <mergeCell ref="A14:I14"/>
    <mergeCell ref="K14:BF14"/>
    <mergeCell ref="BG14:BU14"/>
    <mergeCell ref="BV14:CK14"/>
    <mergeCell ref="CL14:DA14"/>
    <mergeCell ref="DB14:DQ14"/>
    <mergeCell ref="A17:I17"/>
    <mergeCell ref="K17:BF17"/>
    <mergeCell ref="BG17:BU17"/>
    <mergeCell ref="BV17:CK17"/>
    <mergeCell ref="CL17:DA17"/>
    <mergeCell ref="DB17:DQ17"/>
    <mergeCell ref="A16:I16"/>
    <mergeCell ref="K16:BF16"/>
    <mergeCell ref="BG16:BU16"/>
    <mergeCell ref="BV16:CK16"/>
    <mergeCell ref="CL16:DA16"/>
    <mergeCell ref="DB16:DQ16"/>
    <mergeCell ref="A19:I19"/>
    <mergeCell ref="K19:BF19"/>
    <mergeCell ref="BG19:BU19"/>
    <mergeCell ref="BV19:CK19"/>
    <mergeCell ref="CL19:DA19"/>
    <mergeCell ref="DB19:DQ19"/>
    <mergeCell ref="A18:I18"/>
    <mergeCell ref="K18:BF18"/>
    <mergeCell ref="BG18:BU18"/>
    <mergeCell ref="BV18:CK18"/>
    <mergeCell ref="CL18:DA18"/>
    <mergeCell ref="DB18:DQ18"/>
    <mergeCell ref="A21:I21"/>
    <mergeCell ref="K21:BF21"/>
    <mergeCell ref="BG21:BU21"/>
    <mergeCell ref="BV21:CK21"/>
    <mergeCell ref="CL21:DA21"/>
    <mergeCell ref="DB21:DQ21"/>
    <mergeCell ref="A20:I20"/>
    <mergeCell ref="K20:BF20"/>
    <mergeCell ref="BG20:BU20"/>
    <mergeCell ref="BV20:CK20"/>
    <mergeCell ref="CL20:DA20"/>
    <mergeCell ref="DB20:DQ20"/>
    <mergeCell ref="A23:I23"/>
    <mergeCell ref="K23:BF23"/>
    <mergeCell ref="BG23:BU23"/>
    <mergeCell ref="BV23:CK23"/>
    <mergeCell ref="CL23:DA23"/>
    <mergeCell ref="DB23:DQ23"/>
    <mergeCell ref="A22:I22"/>
    <mergeCell ref="K22:BF22"/>
    <mergeCell ref="BG22:BU22"/>
    <mergeCell ref="BV22:CK22"/>
    <mergeCell ref="CL22:DA22"/>
    <mergeCell ref="DB22:DQ22"/>
    <mergeCell ref="A25:I25"/>
    <mergeCell ref="K25:BF25"/>
    <mergeCell ref="BG25:BU25"/>
    <mergeCell ref="BV25:CK25"/>
    <mergeCell ref="CL25:DA25"/>
    <mergeCell ref="DB25:DQ25"/>
    <mergeCell ref="A24:I24"/>
    <mergeCell ref="K24:BF24"/>
    <mergeCell ref="BG24:BU24"/>
    <mergeCell ref="BV24:CK24"/>
    <mergeCell ref="CL24:DA24"/>
    <mergeCell ref="DB24:DQ24"/>
    <mergeCell ref="A27:I27"/>
    <mergeCell ref="K27:BF27"/>
    <mergeCell ref="BG27:BU27"/>
    <mergeCell ref="BV27:CK27"/>
    <mergeCell ref="CL27:DA27"/>
    <mergeCell ref="DB27:DQ27"/>
    <mergeCell ref="A26:I26"/>
    <mergeCell ref="K26:BF26"/>
    <mergeCell ref="BG26:BU26"/>
    <mergeCell ref="BV26:CK26"/>
    <mergeCell ref="CL26:DA26"/>
    <mergeCell ref="DB26:DQ26"/>
    <mergeCell ref="I32:DQ32"/>
    <mergeCell ref="A29:I29"/>
    <mergeCell ref="K29:BF29"/>
    <mergeCell ref="BG29:BU29"/>
    <mergeCell ref="BV29:CK29"/>
    <mergeCell ref="CL29:DA29"/>
    <mergeCell ref="DB29:DQ29"/>
    <mergeCell ref="A28:I28"/>
    <mergeCell ref="K28:BF28"/>
    <mergeCell ref="BG28:BU28"/>
    <mergeCell ref="BV28:CK28"/>
    <mergeCell ref="CL28:DA28"/>
    <mergeCell ref="DB28:DQ28"/>
  </mergeCells>
  <pageMargins left="0.78740157480314965" right="0.51181102362204722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0000"/>
  </sheetPr>
  <dimension ref="A1:DA21"/>
  <sheetViews>
    <sheetView view="pageBreakPreview" workbookViewId="0">
      <selection activeCell="BV11" sqref="BV11:CK11"/>
    </sheetView>
  </sheetViews>
  <sheetFormatPr defaultColWidth="0.85546875" defaultRowHeight="15"/>
  <cols>
    <col min="1" max="16384" width="0.85546875" style="1"/>
  </cols>
  <sheetData>
    <row r="1" spans="1:105" s="6" customFormat="1" ht="12" customHeight="1">
      <c r="DA1" s="7" t="s">
        <v>586</v>
      </c>
    </row>
    <row r="2" spans="1:105" s="6" customFormat="1" ht="12.75" customHeight="1">
      <c r="DA2" s="7"/>
    </row>
    <row r="3" spans="1:105" ht="15.75">
      <c r="A3" s="1148" t="s">
        <v>587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1148"/>
      <c r="AA3" s="1148"/>
      <c r="AB3" s="1148"/>
      <c r="AC3" s="1148"/>
      <c r="AD3" s="1148"/>
      <c r="AE3" s="1148"/>
      <c r="AF3" s="1148"/>
      <c r="AG3" s="1148"/>
      <c r="AH3" s="1148"/>
      <c r="AI3" s="1148"/>
      <c r="AJ3" s="1148"/>
      <c r="AK3" s="1148"/>
      <c r="AL3" s="1148"/>
      <c r="AM3" s="1148"/>
      <c r="AN3" s="1148"/>
      <c r="AO3" s="1148"/>
      <c r="AP3" s="1148"/>
      <c r="AQ3" s="1148"/>
      <c r="AR3" s="1148"/>
      <c r="AS3" s="1148"/>
      <c r="AT3" s="1148"/>
      <c r="AU3" s="1148"/>
      <c r="AV3" s="1148"/>
      <c r="AW3" s="1148"/>
      <c r="AX3" s="1148"/>
      <c r="AY3" s="1148"/>
      <c r="AZ3" s="1148"/>
      <c r="BA3" s="1148"/>
      <c r="BB3" s="1148"/>
      <c r="BC3" s="1148"/>
      <c r="BD3" s="1148"/>
      <c r="BE3" s="1148"/>
      <c r="BF3" s="1148"/>
      <c r="BG3" s="1148"/>
      <c r="BH3" s="1148"/>
      <c r="BI3" s="1148"/>
      <c r="BJ3" s="1148"/>
      <c r="BK3" s="1148"/>
      <c r="BL3" s="1148"/>
      <c r="BM3" s="1148"/>
      <c r="BN3" s="1148"/>
      <c r="BO3" s="1148"/>
      <c r="BP3" s="1148"/>
      <c r="BQ3" s="1148"/>
      <c r="BR3" s="1148"/>
      <c r="BS3" s="1148"/>
      <c r="BT3" s="1148"/>
      <c r="BU3" s="1148"/>
      <c r="BV3" s="1148"/>
      <c r="BW3" s="1148"/>
      <c r="BX3" s="1148"/>
      <c r="BY3" s="1148"/>
      <c r="BZ3" s="1148"/>
      <c r="CA3" s="1148"/>
      <c r="CB3" s="1148"/>
      <c r="CC3" s="1148"/>
      <c r="CD3" s="1148"/>
      <c r="CE3" s="1148"/>
      <c r="CF3" s="1148"/>
      <c r="CG3" s="1148"/>
      <c r="CH3" s="1148"/>
      <c r="CI3" s="1148"/>
      <c r="CJ3" s="1148"/>
      <c r="CK3" s="1148"/>
      <c r="CL3" s="1148"/>
      <c r="CM3" s="1148"/>
      <c r="CN3" s="1148"/>
      <c r="CO3" s="1148"/>
      <c r="CP3" s="1148"/>
      <c r="CQ3" s="1148"/>
      <c r="CR3" s="1148"/>
      <c r="CS3" s="1148"/>
      <c r="CT3" s="1148"/>
      <c r="CU3" s="1148"/>
      <c r="CV3" s="1148"/>
      <c r="CW3" s="1148"/>
      <c r="CX3" s="1148"/>
      <c r="CY3" s="1148"/>
      <c r="CZ3" s="1148"/>
      <c r="DA3" s="1148"/>
    </row>
    <row r="4" spans="1:105" ht="12.75" customHeight="1"/>
    <row r="5" spans="1:105" s="3" customFormat="1" ht="45.75" customHeight="1">
      <c r="A5" s="729" t="s">
        <v>141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501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790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815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</row>
    <row r="6" spans="1:105" s="2" customFormat="1" ht="14.25" customHeigh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</row>
    <row r="7" spans="1:105" ht="29.25" customHeight="1">
      <c r="A7" s="747" t="s">
        <v>3</v>
      </c>
      <c r="B7" s="747"/>
      <c r="C7" s="747"/>
      <c r="D7" s="747"/>
      <c r="E7" s="747"/>
      <c r="F7" s="747"/>
      <c r="G7" s="747"/>
      <c r="H7" s="747"/>
      <c r="I7" s="747"/>
      <c r="J7" s="22"/>
      <c r="K7" s="750" t="s">
        <v>588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0"/>
      <c r="Z7" s="750"/>
      <c r="AA7" s="750"/>
      <c r="AB7" s="750"/>
      <c r="AC7" s="750"/>
      <c r="AD7" s="750"/>
      <c r="AE7" s="750"/>
      <c r="AF7" s="750"/>
      <c r="AG7" s="750"/>
      <c r="AH7" s="750"/>
      <c r="AI7" s="750"/>
      <c r="AJ7" s="750"/>
      <c r="AK7" s="750"/>
      <c r="AL7" s="750"/>
      <c r="AM7" s="750"/>
      <c r="AN7" s="750"/>
      <c r="AO7" s="750"/>
      <c r="AP7" s="750"/>
      <c r="AQ7" s="750"/>
      <c r="AR7" s="750"/>
      <c r="AS7" s="750"/>
      <c r="AT7" s="750"/>
      <c r="AU7" s="750"/>
      <c r="AV7" s="750"/>
      <c r="AW7" s="750"/>
      <c r="AX7" s="750"/>
      <c r="AY7" s="750"/>
      <c r="AZ7" s="750"/>
      <c r="BA7" s="750"/>
      <c r="BB7" s="750"/>
      <c r="BC7" s="750"/>
      <c r="BD7" s="750"/>
      <c r="BE7" s="750"/>
      <c r="BF7" s="751"/>
      <c r="BG7" s="668"/>
      <c r="BH7" s="668"/>
      <c r="BI7" s="668"/>
      <c r="BJ7" s="668"/>
      <c r="BK7" s="668"/>
      <c r="BL7" s="668"/>
      <c r="BM7" s="668"/>
      <c r="BN7" s="668"/>
      <c r="BO7" s="668"/>
      <c r="BP7" s="668"/>
      <c r="BQ7" s="668"/>
      <c r="BR7" s="668"/>
      <c r="BS7" s="668"/>
      <c r="BT7" s="668"/>
      <c r="BU7" s="668"/>
      <c r="BV7" s="668"/>
      <c r="BW7" s="668"/>
      <c r="BX7" s="668"/>
      <c r="BY7" s="668"/>
      <c r="BZ7" s="668"/>
      <c r="CA7" s="668"/>
      <c r="CB7" s="668"/>
      <c r="CC7" s="668"/>
      <c r="CD7" s="668"/>
      <c r="CE7" s="668"/>
      <c r="CF7" s="668"/>
      <c r="CG7" s="668"/>
      <c r="CH7" s="668"/>
      <c r="CI7" s="668"/>
      <c r="CJ7" s="668"/>
      <c r="CK7" s="668"/>
      <c r="CL7" s="668"/>
      <c r="CM7" s="668"/>
      <c r="CN7" s="668"/>
      <c r="CO7" s="668"/>
      <c r="CP7" s="668"/>
      <c r="CQ7" s="668"/>
      <c r="CR7" s="668"/>
      <c r="CS7" s="668"/>
      <c r="CT7" s="668"/>
      <c r="CU7" s="668"/>
      <c r="CV7" s="668"/>
      <c r="CW7" s="668"/>
      <c r="CX7" s="668"/>
      <c r="CY7" s="668"/>
      <c r="CZ7" s="668"/>
      <c r="DA7" s="668"/>
    </row>
    <row r="8" spans="1:105">
      <c r="A8" s="747" t="s">
        <v>4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589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668" t="s">
        <v>213</v>
      </c>
      <c r="BH8" s="668"/>
      <c r="BI8" s="668"/>
      <c r="BJ8" s="668"/>
      <c r="BK8" s="668"/>
      <c r="BL8" s="668"/>
      <c r="BM8" s="668"/>
      <c r="BN8" s="668"/>
      <c r="BO8" s="668"/>
      <c r="BP8" s="668"/>
      <c r="BQ8" s="668"/>
      <c r="BR8" s="668"/>
      <c r="BS8" s="668"/>
      <c r="BT8" s="668"/>
      <c r="BU8" s="668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</row>
    <row r="9" spans="1:105" ht="44.25" customHeight="1">
      <c r="A9" s="747" t="s">
        <v>9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590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668" t="s">
        <v>203</v>
      </c>
      <c r="BH9" s="668"/>
      <c r="BI9" s="668"/>
      <c r="BJ9" s="668"/>
      <c r="BK9" s="668"/>
      <c r="BL9" s="668"/>
      <c r="BM9" s="668"/>
      <c r="BN9" s="668"/>
      <c r="BO9" s="668"/>
      <c r="BP9" s="668"/>
      <c r="BQ9" s="668"/>
      <c r="BR9" s="668"/>
      <c r="BS9" s="668"/>
      <c r="BT9" s="668"/>
      <c r="BU9" s="668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</row>
    <row r="10" spans="1:105">
      <c r="A10" s="747"/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22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668"/>
      <c r="BH10" s="668"/>
      <c r="BI10" s="668"/>
      <c r="BJ10" s="668"/>
      <c r="BK10" s="668"/>
      <c r="BL10" s="668"/>
      <c r="BM10" s="668"/>
      <c r="BN10" s="668"/>
      <c r="BO10" s="668"/>
      <c r="BP10" s="668"/>
      <c r="BQ10" s="668"/>
      <c r="BR10" s="668"/>
      <c r="BS10" s="668"/>
      <c r="BT10" s="668"/>
      <c r="BU10" s="668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</row>
    <row r="11" spans="1:105" ht="29.25" customHeight="1">
      <c r="A11" s="747" t="s">
        <v>298</v>
      </c>
      <c r="B11" s="747"/>
      <c r="C11" s="747"/>
      <c r="D11" s="747"/>
      <c r="E11" s="747"/>
      <c r="F11" s="747"/>
      <c r="G11" s="747"/>
      <c r="H11" s="747"/>
      <c r="I11" s="747"/>
      <c r="J11" s="22"/>
      <c r="K11" s="750" t="s">
        <v>591</v>
      </c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  <c r="AA11" s="750"/>
      <c r="AB11" s="750"/>
      <c r="AC11" s="750"/>
      <c r="AD11" s="750"/>
      <c r="AE11" s="750"/>
      <c r="AF11" s="750"/>
      <c r="AG11" s="750"/>
      <c r="AH11" s="750"/>
      <c r="AI11" s="750"/>
      <c r="AJ11" s="750"/>
      <c r="AK11" s="750"/>
      <c r="AL11" s="750"/>
      <c r="AM11" s="750"/>
      <c r="AN11" s="750"/>
      <c r="AO11" s="750"/>
      <c r="AP11" s="750"/>
      <c r="AQ11" s="750"/>
      <c r="AR11" s="750"/>
      <c r="AS11" s="750"/>
      <c r="AT11" s="750"/>
      <c r="AU11" s="750"/>
      <c r="AV11" s="750"/>
      <c r="AW11" s="750"/>
      <c r="AX11" s="750"/>
      <c r="AY11" s="750"/>
      <c r="AZ11" s="750"/>
      <c r="BA11" s="750"/>
      <c r="BB11" s="750"/>
      <c r="BC11" s="750"/>
      <c r="BD11" s="750"/>
      <c r="BE11" s="750"/>
      <c r="BF11" s="751"/>
      <c r="BG11" s="668"/>
      <c r="BH11" s="668"/>
      <c r="BI11" s="668"/>
      <c r="BJ11" s="668"/>
      <c r="BK11" s="668"/>
      <c r="BL11" s="668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/>
      <c r="BW11" s="668"/>
      <c r="BX11" s="668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68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68"/>
      <c r="CW11" s="668"/>
      <c r="CX11" s="668"/>
      <c r="CY11" s="668"/>
      <c r="CZ11" s="668"/>
      <c r="DA11" s="668"/>
    </row>
    <row r="12" spans="1:105">
      <c r="A12" s="747" t="s">
        <v>592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589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668" t="s">
        <v>213</v>
      </c>
      <c r="BH12" s="668"/>
      <c r="BI12" s="668"/>
      <c r="BJ12" s="668"/>
      <c r="BK12" s="668"/>
      <c r="BL12" s="668"/>
      <c r="BM12" s="668"/>
      <c r="BN12" s="668"/>
      <c r="BO12" s="668"/>
      <c r="BP12" s="668"/>
      <c r="BQ12" s="668"/>
      <c r="BR12" s="668"/>
      <c r="BS12" s="668"/>
      <c r="BT12" s="668"/>
      <c r="BU12" s="668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</row>
    <row r="13" spans="1:105" ht="44.25" customHeight="1">
      <c r="A13" s="747" t="s">
        <v>593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594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668" t="s">
        <v>203</v>
      </c>
      <c r="BH13" s="668"/>
      <c r="BI13" s="668"/>
      <c r="BJ13" s="668"/>
      <c r="BK13" s="668"/>
      <c r="BL13" s="668"/>
      <c r="BM13" s="668"/>
      <c r="BN13" s="668"/>
      <c r="BO13" s="668"/>
      <c r="BP13" s="668"/>
      <c r="BQ13" s="668"/>
      <c r="BR13" s="668"/>
      <c r="BS13" s="668"/>
      <c r="BT13" s="668"/>
      <c r="BU13" s="668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</row>
    <row r="14" spans="1:105">
      <c r="A14" s="747"/>
      <c r="B14" s="747"/>
      <c r="C14" s="747"/>
      <c r="D14" s="747"/>
      <c r="E14" s="747"/>
      <c r="F14" s="747"/>
      <c r="G14" s="747"/>
      <c r="H14" s="747"/>
      <c r="I14" s="747"/>
      <c r="J14" s="22"/>
      <c r="K14" s="750" t="s">
        <v>22</v>
      </c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  <c r="Z14" s="750"/>
      <c r="AA14" s="750"/>
      <c r="AB14" s="750"/>
      <c r="AC14" s="750"/>
      <c r="AD14" s="750"/>
      <c r="AE14" s="750"/>
      <c r="AF14" s="750"/>
      <c r="AG14" s="750"/>
      <c r="AH14" s="750"/>
      <c r="AI14" s="750"/>
      <c r="AJ14" s="750"/>
      <c r="AK14" s="750"/>
      <c r="AL14" s="750"/>
      <c r="AM14" s="750"/>
      <c r="AN14" s="750"/>
      <c r="AO14" s="750"/>
      <c r="AP14" s="750"/>
      <c r="AQ14" s="750"/>
      <c r="AR14" s="750"/>
      <c r="AS14" s="750"/>
      <c r="AT14" s="750"/>
      <c r="AU14" s="750"/>
      <c r="AV14" s="750"/>
      <c r="AW14" s="750"/>
      <c r="AX14" s="750"/>
      <c r="AY14" s="750"/>
      <c r="AZ14" s="750"/>
      <c r="BA14" s="750"/>
      <c r="BB14" s="750"/>
      <c r="BC14" s="750"/>
      <c r="BD14" s="750"/>
      <c r="BE14" s="750"/>
      <c r="BF14" s="751"/>
      <c r="BG14" s="668"/>
      <c r="BH14" s="668"/>
      <c r="BI14" s="668"/>
      <c r="BJ14" s="668"/>
      <c r="BK14" s="668"/>
      <c r="BL14" s="668"/>
      <c r="BM14" s="668"/>
      <c r="BN14" s="668"/>
      <c r="BO14" s="668"/>
      <c r="BP14" s="668"/>
      <c r="BQ14" s="668"/>
      <c r="BR14" s="668"/>
      <c r="BS14" s="668"/>
      <c r="BT14" s="668"/>
      <c r="BU14" s="668"/>
      <c r="BV14" s="668"/>
      <c r="BW14" s="668"/>
      <c r="BX14" s="668"/>
      <c r="BY14" s="668"/>
      <c r="BZ14" s="668"/>
      <c r="CA14" s="668"/>
      <c r="CB14" s="668"/>
      <c r="CC14" s="668"/>
      <c r="CD14" s="668"/>
      <c r="CE14" s="668"/>
      <c r="CF14" s="668"/>
      <c r="CG14" s="668"/>
      <c r="CH14" s="668"/>
      <c r="CI14" s="668"/>
      <c r="CJ14" s="668"/>
      <c r="CK14" s="668"/>
      <c r="CL14" s="668"/>
      <c r="CM14" s="668"/>
      <c r="CN14" s="668"/>
      <c r="CO14" s="668"/>
      <c r="CP14" s="668"/>
      <c r="CQ14" s="668"/>
      <c r="CR14" s="668"/>
      <c r="CS14" s="668"/>
      <c r="CT14" s="668"/>
      <c r="CU14" s="668"/>
      <c r="CV14" s="668"/>
      <c r="CW14" s="668"/>
      <c r="CX14" s="668"/>
      <c r="CY14" s="668"/>
      <c r="CZ14" s="668"/>
      <c r="DA14" s="668"/>
    </row>
    <row r="15" spans="1:105" ht="44.25" customHeight="1">
      <c r="A15" s="747" t="s">
        <v>23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595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668" t="s">
        <v>203</v>
      </c>
      <c r="BH15" s="668"/>
      <c r="BI15" s="668"/>
      <c r="BJ15" s="668"/>
      <c r="BK15" s="668"/>
      <c r="BL15" s="668"/>
      <c r="BM15" s="668"/>
      <c r="BN15" s="668"/>
      <c r="BO15" s="668"/>
      <c r="BP15" s="668"/>
      <c r="BQ15" s="668"/>
      <c r="BR15" s="668"/>
      <c r="BS15" s="668"/>
      <c r="BT15" s="668"/>
      <c r="BU15" s="668"/>
      <c r="BV15" s="668">
        <f>BV9+BV13</f>
        <v>0</v>
      </c>
      <c r="BW15" s="668"/>
      <c r="BX15" s="668"/>
      <c r="BY15" s="668"/>
      <c r="BZ15" s="668"/>
      <c r="CA15" s="668"/>
      <c r="CB15" s="668"/>
      <c r="CC15" s="668"/>
      <c r="CD15" s="668"/>
      <c r="CE15" s="668"/>
      <c r="CF15" s="668"/>
      <c r="CG15" s="668"/>
      <c r="CH15" s="668"/>
      <c r="CI15" s="668"/>
      <c r="CJ15" s="668"/>
      <c r="CK15" s="668"/>
      <c r="CL15" s="668">
        <f>CL9+CL13</f>
        <v>0</v>
      </c>
      <c r="CM15" s="668"/>
      <c r="CN15" s="668"/>
      <c r="CO15" s="668"/>
      <c r="CP15" s="668"/>
      <c r="CQ15" s="668"/>
      <c r="CR15" s="668"/>
      <c r="CS15" s="668"/>
      <c r="CT15" s="668"/>
      <c r="CU15" s="668"/>
      <c r="CV15" s="668"/>
      <c r="CW15" s="668"/>
      <c r="CX15" s="668"/>
      <c r="CY15" s="668"/>
      <c r="CZ15" s="668"/>
      <c r="DA15" s="668"/>
    </row>
    <row r="16" spans="1:105" ht="29.25" customHeight="1">
      <c r="A16" s="747" t="s">
        <v>26</v>
      </c>
      <c r="B16" s="747"/>
      <c r="C16" s="747"/>
      <c r="D16" s="747"/>
      <c r="E16" s="747"/>
      <c r="F16" s="747"/>
      <c r="G16" s="747"/>
      <c r="H16" s="747"/>
      <c r="I16" s="747"/>
      <c r="J16" s="22"/>
      <c r="K16" s="750" t="s">
        <v>596</v>
      </c>
      <c r="L16" s="750"/>
      <c r="M16" s="750"/>
      <c r="N16" s="750"/>
      <c r="O16" s="750"/>
      <c r="P16" s="750"/>
      <c r="Q16" s="750"/>
      <c r="R16" s="750"/>
      <c r="S16" s="750"/>
      <c r="T16" s="750"/>
      <c r="U16" s="750"/>
      <c r="V16" s="750"/>
      <c r="W16" s="750"/>
      <c r="X16" s="750"/>
      <c r="Y16" s="750"/>
      <c r="Z16" s="750"/>
      <c r="AA16" s="750"/>
      <c r="AB16" s="750"/>
      <c r="AC16" s="750"/>
      <c r="AD16" s="750"/>
      <c r="AE16" s="750"/>
      <c r="AF16" s="750"/>
      <c r="AG16" s="750"/>
      <c r="AH16" s="750"/>
      <c r="AI16" s="750"/>
      <c r="AJ16" s="750"/>
      <c r="AK16" s="750"/>
      <c r="AL16" s="750"/>
      <c r="AM16" s="750"/>
      <c r="AN16" s="750"/>
      <c r="AO16" s="750"/>
      <c r="AP16" s="750"/>
      <c r="AQ16" s="750"/>
      <c r="AR16" s="750"/>
      <c r="AS16" s="750"/>
      <c r="AT16" s="750"/>
      <c r="AU16" s="750"/>
      <c r="AV16" s="750"/>
      <c r="AW16" s="750"/>
      <c r="AX16" s="750"/>
      <c r="AY16" s="750"/>
      <c r="AZ16" s="750"/>
      <c r="BA16" s="750"/>
      <c r="BB16" s="750"/>
      <c r="BC16" s="750"/>
      <c r="BD16" s="750"/>
      <c r="BE16" s="750"/>
      <c r="BF16" s="751"/>
      <c r="BG16" s="668" t="s">
        <v>213</v>
      </c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668" t="e">
        <f>(BV8*BV9+BV12*BV13)/BV15</f>
        <v>#DIV/0!</v>
      </c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 t="e">
        <f>(CL8*CL9+CL12*CL13)/CL15</f>
        <v>#DIV/0!</v>
      </c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</row>
    <row r="18" spans="6:105" s="13" customFormat="1">
      <c r="H18" s="13" t="s">
        <v>109</v>
      </c>
    </row>
    <row r="19" spans="6:105" s="16" customFormat="1" ht="87.75" customHeight="1">
      <c r="F19" s="16" t="s">
        <v>110</v>
      </c>
      <c r="I19" s="685" t="s">
        <v>597</v>
      </c>
      <c r="J19" s="685"/>
      <c r="K19" s="685"/>
      <c r="L19" s="685"/>
      <c r="M19" s="685"/>
      <c r="N19" s="685"/>
      <c r="O19" s="685"/>
      <c r="P19" s="685"/>
      <c r="Q19" s="685"/>
      <c r="R19" s="685"/>
      <c r="S19" s="685"/>
      <c r="T19" s="685"/>
      <c r="U19" s="685"/>
      <c r="V19" s="685"/>
      <c r="W19" s="685"/>
      <c r="X19" s="685"/>
      <c r="Y19" s="685"/>
      <c r="Z19" s="685"/>
      <c r="AA19" s="685"/>
      <c r="AB19" s="685"/>
      <c r="AC19" s="685"/>
      <c r="AD19" s="685"/>
      <c r="AE19" s="685"/>
      <c r="AF19" s="685"/>
      <c r="AG19" s="685"/>
      <c r="AH19" s="685"/>
      <c r="AI19" s="685"/>
      <c r="AJ19" s="685"/>
      <c r="AK19" s="685"/>
      <c r="AL19" s="685"/>
      <c r="AM19" s="685"/>
      <c r="AN19" s="685"/>
      <c r="AO19" s="685"/>
      <c r="AP19" s="685"/>
      <c r="AQ19" s="685"/>
      <c r="AR19" s="685"/>
      <c r="AS19" s="685"/>
      <c r="AT19" s="685"/>
      <c r="AU19" s="685"/>
      <c r="AV19" s="685"/>
      <c r="AW19" s="685"/>
      <c r="AX19" s="685"/>
      <c r="AY19" s="685"/>
      <c r="AZ19" s="685"/>
      <c r="BA19" s="685"/>
      <c r="BB19" s="685"/>
      <c r="BC19" s="685"/>
      <c r="BD19" s="685"/>
      <c r="BE19" s="685"/>
      <c r="BF19" s="685"/>
      <c r="BG19" s="685"/>
      <c r="BH19" s="685"/>
      <c r="BI19" s="685"/>
      <c r="BJ19" s="685"/>
      <c r="BK19" s="685"/>
      <c r="BL19" s="685"/>
      <c r="BM19" s="685"/>
      <c r="BN19" s="685"/>
      <c r="BO19" s="685"/>
      <c r="BP19" s="685"/>
      <c r="BQ19" s="685"/>
      <c r="BR19" s="685"/>
      <c r="BS19" s="685"/>
      <c r="BT19" s="685"/>
      <c r="BU19" s="685"/>
      <c r="BV19" s="685"/>
      <c r="BW19" s="685"/>
      <c r="BX19" s="685"/>
      <c r="BY19" s="685"/>
      <c r="BZ19" s="685"/>
      <c r="CA19" s="685"/>
      <c r="CB19" s="685"/>
      <c r="CC19" s="685"/>
      <c r="CD19" s="685"/>
      <c r="CE19" s="685"/>
      <c r="CF19" s="685"/>
      <c r="CG19" s="685"/>
      <c r="CH19" s="685"/>
      <c r="CI19" s="685"/>
      <c r="CJ19" s="685"/>
      <c r="CK19" s="685"/>
      <c r="CL19" s="685"/>
      <c r="CM19" s="685"/>
      <c r="CN19" s="685"/>
      <c r="CO19" s="685"/>
      <c r="CP19" s="685"/>
      <c r="CQ19" s="685"/>
      <c r="CR19" s="685"/>
      <c r="CS19" s="685"/>
      <c r="CT19" s="685"/>
      <c r="CU19" s="685"/>
      <c r="CV19" s="685"/>
      <c r="CW19" s="685"/>
      <c r="CX19" s="685"/>
      <c r="CY19" s="685"/>
      <c r="CZ19" s="685"/>
      <c r="DA19" s="685"/>
    </row>
    <row r="20" spans="6:105" s="13" customFormat="1">
      <c r="F20" s="13" t="s">
        <v>112</v>
      </c>
      <c r="I20" s="13" t="s">
        <v>598</v>
      </c>
    </row>
    <row r="21" spans="6:105" s="13" customFormat="1">
      <c r="F21" s="13" t="s">
        <v>114</v>
      </c>
      <c r="I21" s="13" t="s">
        <v>599</v>
      </c>
    </row>
  </sheetData>
  <mergeCells count="62">
    <mergeCell ref="A3:DA3"/>
    <mergeCell ref="A5:I5"/>
    <mergeCell ref="J5:BF5"/>
    <mergeCell ref="BG5:BU5"/>
    <mergeCell ref="BV5:CK5"/>
    <mergeCell ref="CL5:DA5"/>
    <mergeCell ref="A7:I7"/>
    <mergeCell ref="K7:BF7"/>
    <mergeCell ref="BG7:BU7"/>
    <mergeCell ref="BV7:CK7"/>
    <mergeCell ref="CL7:DA7"/>
    <mergeCell ref="A6:I6"/>
    <mergeCell ref="J6:BF6"/>
    <mergeCell ref="BG6:BU6"/>
    <mergeCell ref="BV6:CK6"/>
    <mergeCell ref="CL6:DA6"/>
    <mergeCell ref="A9:I9"/>
    <mergeCell ref="K9:BF9"/>
    <mergeCell ref="BG9:BU9"/>
    <mergeCell ref="BV9:CK9"/>
    <mergeCell ref="CL9:DA9"/>
    <mergeCell ref="A8:I8"/>
    <mergeCell ref="K8:BF8"/>
    <mergeCell ref="BG8:BU8"/>
    <mergeCell ref="BV8:CK8"/>
    <mergeCell ref="CL8:DA8"/>
    <mergeCell ref="A11:I11"/>
    <mergeCell ref="K11:BF11"/>
    <mergeCell ref="BG11:BU11"/>
    <mergeCell ref="BV11:CK11"/>
    <mergeCell ref="CL11:DA11"/>
    <mergeCell ref="A10:I10"/>
    <mergeCell ref="K10:BF10"/>
    <mergeCell ref="BG10:BU10"/>
    <mergeCell ref="BV10:CK10"/>
    <mergeCell ref="CL10:DA10"/>
    <mergeCell ref="A13:I13"/>
    <mergeCell ref="K13:BF13"/>
    <mergeCell ref="BG13:BU13"/>
    <mergeCell ref="BV13:CK13"/>
    <mergeCell ref="CL13:DA13"/>
    <mergeCell ref="A12:I12"/>
    <mergeCell ref="K12:BF12"/>
    <mergeCell ref="BG12:BU12"/>
    <mergeCell ref="BV12:CK12"/>
    <mergeCell ref="CL12:DA12"/>
    <mergeCell ref="I19:DA19"/>
    <mergeCell ref="A14:I14"/>
    <mergeCell ref="K14:BF14"/>
    <mergeCell ref="BG14:BU14"/>
    <mergeCell ref="BV14:CK14"/>
    <mergeCell ref="CL14:DA14"/>
    <mergeCell ref="A15:I15"/>
    <mergeCell ref="K15:BF15"/>
    <mergeCell ref="BG15:BU15"/>
    <mergeCell ref="BV15:CK15"/>
    <mergeCell ref="CL15:DA15"/>
    <mergeCell ref="A16:I16"/>
    <mergeCell ref="K16:BF16"/>
    <mergeCell ref="BG16:BU16"/>
    <mergeCell ref="BV16:CK16"/>
    <mergeCell ref="CL16:DA16"/>
  </mergeCells>
  <pageMargins left="0.78740157480314965" right="0.51181102362204722" top="0.59055118110236227" bottom="0.39370078740157483" header="0.19685039370078741" footer="0.19685039370078741"/>
  <pageSetup paperSize="9" scale="97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0000"/>
  </sheetPr>
  <dimension ref="A1:DA21"/>
  <sheetViews>
    <sheetView view="pageBreakPreview" zoomScaleSheetLayoutView="100" workbookViewId="0">
      <selection activeCell="EB21" sqref="EB21"/>
    </sheetView>
  </sheetViews>
  <sheetFormatPr defaultColWidth="0.85546875" defaultRowHeight="15"/>
  <cols>
    <col min="1" max="16384" width="0.85546875" style="1"/>
  </cols>
  <sheetData>
    <row r="1" spans="1:105" s="6" customFormat="1" ht="12" customHeight="1">
      <c r="DA1" s="7" t="s">
        <v>600</v>
      </c>
    </row>
    <row r="2" spans="1:105" s="6" customFormat="1" ht="12.75" customHeight="1">
      <c r="DA2" s="7"/>
    </row>
    <row r="3" spans="1:105" ht="46.5" customHeight="1">
      <c r="A3" s="1148" t="s">
        <v>601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1148"/>
      <c r="AA3" s="1148"/>
      <c r="AB3" s="1148"/>
      <c r="AC3" s="1148"/>
      <c r="AD3" s="1148"/>
      <c r="AE3" s="1148"/>
      <c r="AF3" s="1148"/>
      <c r="AG3" s="1148"/>
      <c r="AH3" s="1148"/>
      <c r="AI3" s="1148"/>
      <c r="AJ3" s="1148"/>
      <c r="AK3" s="1148"/>
      <c r="AL3" s="1148"/>
      <c r="AM3" s="1148"/>
      <c r="AN3" s="1148"/>
      <c r="AO3" s="1148"/>
      <c r="AP3" s="1148"/>
      <c r="AQ3" s="1148"/>
      <c r="AR3" s="1148"/>
      <c r="AS3" s="1148"/>
      <c r="AT3" s="1148"/>
      <c r="AU3" s="1148"/>
      <c r="AV3" s="1148"/>
      <c r="AW3" s="1148"/>
      <c r="AX3" s="1148"/>
      <c r="AY3" s="1148"/>
      <c r="AZ3" s="1148"/>
      <c r="BA3" s="1148"/>
      <c r="BB3" s="1148"/>
      <c r="BC3" s="1148"/>
      <c r="BD3" s="1148"/>
      <c r="BE3" s="1148"/>
      <c r="BF3" s="1148"/>
      <c r="BG3" s="1148"/>
      <c r="BH3" s="1148"/>
      <c r="BI3" s="1148"/>
      <c r="BJ3" s="1148"/>
      <c r="BK3" s="1148"/>
      <c r="BL3" s="1148"/>
      <c r="BM3" s="1148"/>
      <c r="BN3" s="1148"/>
      <c r="BO3" s="1148"/>
      <c r="BP3" s="1148"/>
      <c r="BQ3" s="1148"/>
      <c r="BR3" s="1148"/>
      <c r="BS3" s="1148"/>
      <c r="BT3" s="1148"/>
      <c r="BU3" s="1148"/>
      <c r="BV3" s="1148"/>
      <c r="BW3" s="1148"/>
      <c r="BX3" s="1148"/>
      <c r="BY3" s="1148"/>
      <c r="BZ3" s="1148"/>
      <c r="CA3" s="1148"/>
      <c r="CB3" s="1148"/>
      <c r="CC3" s="1148"/>
      <c r="CD3" s="1148"/>
      <c r="CE3" s="1148"/>
      <c r="CF3" s="1148"/>
      <c r="CG3" s="1148"/>
      <c r="CH3" s="1148"/>
      <c r="CI3" s="1148"/>
      <c r="CJ3" s="1148"/>
      <c r="CK3" s="1148"/>
      <c r="CL3" s="1148"/>
      <c r="CM3" s="1148"/>
      <c r="CN3" s="1148"/>
      <c r="CO3" s="1148"/>
      <c r="CP3" s="1148"/>
      <c r="CQ3" s="1148"/>
      <c r="CR3" s="1148"/>
      <c r="CS3" s="1148"/>
      <c r="CT3" s="1148"/>
      <c r="CU3" s="1148"/>
      <c r="CV3" s="1148"/>
      <c r="CW3" s="1148"/>
      <c r="CX3" s="1148"/>
      <c r="CY3" s="1148"/>
      <c r="CZ3" s="1148"/>
      <c r="DA3" s="1148"/>
    </row>
    <row r="4" spans="1:105" ht="12.75" customHeight="1"/>
    <row r="5" spans="1:105" s="3" customFormat="1" ht="45" customHeight="1">
      <c r="A5" s="729" t="s">
        <v>141</v>
      </c>
      <c r="B5" s="729"/>
      <c r="C5" s="729"/>
      <c r="D5" s="729"/>
      <c r="E5" s="729"/>
      <c r="F5" s="729"/>
      <c r="G5" s="729"/>
      <c r="H5" s="729"/>
      <c r="I5" s="729"/>
      <c r="J5" s="730" t="s">
        <v>1</v>
      </c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2"/>
      <c r="BG5" s="729" t="s">
        <v>501</v>
      </c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 t="s">
        <v>790</v>
      </c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 t="s">
        <v>815</v>
      </c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29"/>
      <c r="CX5" s="729"/>
      <c r="CY5" s="729"/>
      <c r="CZ5" s="729"/>
      <c r="DA5" s="729"/>
    </row>
    <row r="6" spans="1:105" s="2" customFormat="1" ht="14.25" customHeight="1">
      <c r="A6" s="668">
        <v>1</v>
      </c>
      <c r="B6" s="668"/>
      <c r="C6" s="668"/>
      <c r="D6" s="668"/>
      <c r="E6" s="668"/>
      <c r="F6" s="668"/>
      <c r="G6" s="668"/>
      <c r="H6" s="668"/>
      <c r="I6" s="668"/>
      <c r="J6" s="669">
        <v>2</v>
      </c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0"/>
      <c r="AS6" s="670"/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727"/>
      <c r="BG6" s="668">
        <v>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>
        <v>4</v>
      </c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>
        <v>5</v>
      </c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</row>
    <row r="7" spans="1:105" s="23" customFormat="1">
      <c r="A7" s="747" t="s">
        <v>258</v>
      </c>
      <c r="B7" s="747"/>
      <c r="C7" s="747"/>
      <c r="D7" s="747"/>
      <c r="E7" s="747"/>
      <c r="F7" s="747"/>
      <c r="G7" s="747"/>
      <c r="H7" s="747"/>
      <c r="I7" s="747"/>
      <c r="J7" s="22"/>
      <c r="K7" s="750" t="s">
        <v>602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0"/>
      <c r="Z7" s="750"/>
      <c r="AA7" s="750"/>
      <c r="AB7" s="750"/>
      <c r="AC7" s="750"/>
      <c r="AD7" s="750"/>
      <c r="AE7" s="750"/>
      <c r="AF7" s="750"/>
      <c r="AG7" s="750"/>
      <c r="AH7" s="750"/>
      <c r="AI7" s="750"/>
      <c r="AJ7" s="750"/>
      <c r="AK7" s="750"/>
      <c r="AL7" s="750"/>
      <c r="AM7" s="750"/>
      <c r="AN7" s="750"/>
      <c r="AO7" s="750"/>
      <c r="AP7" s="750"/>
      <c r="AQ7" s="750"/>
      <c r="AR7" s="750"/>
      <c r="AS7" s="750"/>
      <c r="AT7" s="750"/>
      <c r="AU7" s="750"/>
      <c r="AV7" s="750"/>
      <c r="AW7" s="750"/>
      <c r="AX7" s="750"/>
      <c r="AY7" s="750"/>
      <c r="AZ7" s="750"/>
      <c r="BA7" s="750"/>
      <c r="BB7" s="750"/>
      <c r="BC7" s="750"/>
      <c r="BD7" s="750"/>
      <c r="BE7" s="750"/>
      <c r="BF7" s="751"/>
      <c r="BG7" s="668" t="s">
        <v>213</v>
      </c>
      <c r="BH7" s="668"/>
      <c r="BI7" s="668"/>
      <c r="BJ7" s="668"/>
      <c r="BK7" s="668"/>
      <c r="BL7" s="668"/>
      <c r="BM7" s="668"/>
      <c r="BN7" s="668"/>
      <c r="BO7" s="668"/>
      <c r="BP7" s="668"/>
      <c r="BQ7" s="668"/>
      <c r="BR7" s="668"/>
      <c r="BS7" s="668"/>
      <c r="BT7" s="668"/>
      <c r="BU7" s="668"/>
      <c r="BV7" s="668"/>
      <c r="BW7" s="668"/>
      <c r="BX7" s="668"/>
      <c r="BY7" s="668"/>
      <c r="BZ7" s="668"/>
      <c r="CA7" s="668"/>
      <c r="CB7" s="668"/>
      <c r="CC7" s="668"/>
      <c r="CD7" s="668"/>
      <c r="CE7" s="668"/>
      <c r="CF7" s="668"/>
      <c r="CG7" s="668"/>
      <c r="CH7" s="668"/>
      <c r="CI7" s="668"/>
      <c r="CJ7" s="668"/>
      <c r="CK7" s="668"/>
      <c r="CL7" s="668"/>
      <c r="CM7" s="668"/>
      <c r="CN7" s="668"/>
      <c r="CO7" s="668"/>
      <c r="CP7" s="668"/>
      <c r="CQ7" s="668"/>
      <c r="CR7" s="668"/>
      <c r="CS7" s="668"/>
      <c r="CT7" s="668"/>
      <c r="CU7" s="668"/>
      <c r="CV7" s="668"/>
      <c r="CW7" s="668"/>
      <c r="CX7" s="668"/>
      <c r="CY7" s="668"/>
      <c r="CZ7" s="668"/>
      <c r="DA7" s="668"/>
    </row>
    <row r="8" spans="1:105" s="23" customFormat="1" ht="29.25" customHeight="1">
      <c r="A8" s="747" t="s">
        <v>4</v>
      </c>
      <c r="B8" s="747"/>
      <c r="C8" s="747"/>
      <c r="D8" s="747"/>
      <c r="E8" s="747"/>
      <c r="F8" s="747"/>
      <c r="G8" s="747"/>
      <c r="H8" s="747"/>
      <c r="I8" s="747"/>
      <c r="J8" s="22"/>
      <c r="K8" s="750" t="s">
        <v>603</v>
      </c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1"/>
      <c r="BG8" s="668" t="s">
        <v>213</v>
      </c>
      <c r="BH8" s="668"/>
      <c r="BI8" s="668"/>
      <c r="BJ8" s="668"/>
      <c r="BK8" s="668"/>
      <c r="BL8" s="668"/>
      <c r="BM8" s="668"/>
      <c r="BN8" s="668"/>
      <c r="BO8" s="668"/>
      <c r="BP8" s="668"/>
      <c r="BQ8" s="668"/>
      <c r="BR8" s="668"/>
      <c r="BS8" s="668"/>
      <c r="BT8" s="668"/>
      <c r="BU8" s="668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</row>
    <row r="9" spans="1:105" s="23" customFormat="1" ht="44.25" customHeight="1">
      <c r="A9" s="747" t="s">
        <v>9</v>
      </c>
      <c r="B9" s="747"/>
      <c r="C9" s="747"/>
      <c r="D9" s="747"/>
      <c r="E9" s="747"/>
      <c r="F9" s="747"/>
      <c r="G9" s="747"/>
      <c r="H9" s="747"/>
      <c r="I9" s="747"/>
      <c r="J9" s="22"/>
      <c r="K9" s="750" t="s">
        <v>604</v>
      </c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0"/>
      <c r="BA9" s="750"/>
      <c r="BB9" s="750"/>
      <c r="BC9" s="750"/>
      <c r="BD9" s="750"/>
      <c r="BE9" s="750"/>
      <c r="BF9" s="751"/>
      <c r="BG9" s="668" t="s">
        <v>203</v>
      </c>
      <c r="BH9" s="668"/>
      <c r="BI9" s="668"/>
      <c r="BJ9" s="668"/>
      <c r="BK9" s="668"/>
      <c r="BL9" s="668"/>
      <c r="BM9" s="668"/>
      <c r="BN9" s="668"/>
      <c r="BO9" s="668"/>
      <c r="BP9" s="668"/>
      <c r="BQ9" s="668"/>
      <c r="BR9" s="668"/>
      <c r="BS9" s="668"/>
      <c r="BT9" s="668"/>
      <c r="BU9" s="668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</row>
    <row r="10" spans="1:105" s="23" customFormat="1">
      <c r="A10" s="747"/>
      <c r="B10" s="747"/>
      <c r="C10" s="747"/>
      <c r="D10" s="747"/>
      <c r="E10" s="747"/>
      <c r="F10" s="747"/>
      <c r="G10" s="747"/>
      <c r="H10" s="747"/>
      <c r="I10" s="747"/>
      <c r="J10" s="22"/>
      <c r="K10" s="750" t="s">
        <v>22</v>
      </c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1"/>
      <c r="BG10" s="668"/>
      <c r="BH10" s="668"/>
      <c r="BI10" s="668"/>
      <c r="BJ10" s="668"/>
      <c r="BK10" s="668"/>
      <c r="BL10" s="668"/>
      <c r="BM10" s="668"/>
      <c r="BN10" s="668"/>
      <c r="BO10" s="668"/>
      <c r="BP10" s="668"/>
      <c r="BQ10" s="668"/>
      <c r="BR10" s="668"/>
      <c r="BS10" s="668"/>
      <c r="BT10" s="668"/>
      <c r="BU10" s="668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</row>
    <row r="11" spans="1:105" s="23" customFormat="1" ht="29.25" customHeight="1">
      <c r="A11" s="747" t="s">
        <v>605</v>
      </c>
      <c r="B11" s="747"/>
      <c r="C11" s="747"/>
      <c r="D11" s="747"/>
      <c r="E11" s="747"/>
      <c r="F11" s="747"/>
      <c r="G11" s="747"/>
      <c r="H11" s="747"/>
      <c r="I11" s="747"/>
      <c r="J11" s="22"/>
      <c r="K11" s="750" t="s">
        <v>606</v>
      </c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  <c r="AA11" s="750"/>
      <c r="AB11" s="750"/>
      <c r="AC11" s="750"/>
      <c r="AD11" s="750"/>
      <c r="AE11" s="750"/>
      <c r="AF11" s="750"/>
      <c r="AG11" s="750"/>
      <c r="AH11" s="750"/>
      <c r="AI11" s="750"/>
      <c r="AJ11" s="750"/>
      <c r="AK11" s="750"/>
      <c r="AL11" s="750"/>
      <c r="AM11" s="750"/>
      <c r="AN11" s="750"/>
      <c r="AO11" s="750"/>
      <c r="AP11" s="750"/>
      <c r="AQ11" s="750"/>
      <c r="AR11" s="750"/>
      <c r="AS11" s="750"/>
      <c r="AT11" s="750"/>
      <c r="AU11" s="750"/>
      <c r="AV11" s="750"/>
      <c r="AW11" s="750"/>
      <c r="AX11" s="750"/>
      <c r="AY11" s="750"/>
      <c r="AZ11" s="750"/>
      <c r="BA11" s="750"/>
      <c r="BB11" s="750"/>
      <c r="BC11" s="750"/>
      <c r="BD11" s="750"/>
      <c r="BE11" s="750"/>
      <c r="BF11" s="751"/>
      <c r="BG11" s="668" t="s">
        <v>213</v>
      </c>
      <c r="BH11" s="668"/>
      <c r="BI11" s="668"/>
      <c r="BJ11" s="668"/>
      <c r="BK11" s="668"/>
      <c r="BL11" s="668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/>
      <c r="BW11" s="668"/>
      <c r="BX11" s="668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68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68"/>
      <c r="CW11" s="668"/>
      <c r="CX11" s="668"/>
      <c r="CY11" s="668"/>
      <c r="CZ11" s="668"/>
      <c r="DA11" s="668"/>
    </row>
    <row r="12" spans="1:105" s="23" customFormat="1" ht="44.25" customHeight="1">
      <c r="A12" s="747" t="s">
        <v>607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608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668" t="s">
        <v>203</v>
      </c>
      <c r="BH12" s="668"/>
      <c r="BI12" s="668"/>
      <c r="BJ12" s="668"/>
      <c r="BK12" s="668"/>
      <c r="BL12" s="668"/>
      <c r="BM12" s="668"/>
      <c r="BN12" s="668"/>
      <c r="BO12" s="668"/>
      <c r="BP12" s="668"/>
      <c r="BQ12" s="668"/>
      <c r="BR12" s="668"/>
      <c r="BS12" s="668"/>
      <c r="BT12" s="668"/>
      <c r="BU12" s="668"/>
      <c r="BV12" s="668"/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/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</row>
    <row r="13" spans="1:105" s="23" customFormat="1">
      <c r="A13" s="747" t="s">
        <v>272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609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668"/>
      <c r="BH13" s="668"/>
      <c r="BI13" s="668"/>
      <c r="BJ13" s="668"/>
      <c r="BK13" s="668"/>
      <c r="BL13" s="668"/>
      <c r="BM13" s="668"/>
      <c r="BN13" s="668"/>
      <c r="BO13" s="668"/>
      <c r="BP13" s="668"/>
      <c r="BQ13" s="668"/>
      <c r="BR13" s="668"/>
      <c r="BS13" s="668"/>
      <c r="BT13" s="668"/>
      <c r="BU13" s="668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</row>
    <row r="14" spans="1:105" s="23" customFormat="1" ht="29.25" customHeight="1">
      <c r="A14" s="747" t="s">
        <v>3</v>
      </c>
      <c r="B14" s="747"/>
      <c r="C14" s="747"/>
      <c r="D14" s="747"/>
      <c r="E14" s="747"/>
      <c r="F14" s="747"/>
      <c r="G14" s="747"/>
      <c r="H14" s="747"/>
      <c r="I14" s="747"/>
      <c r="J14" s="22"/>
      <c r="K14" s="750" t="s">
        <v>610</v>
      </c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  <c r="Z14" s="750"/>
      <c r="AA14" s="750"/>
      <c r="AB14" s="750"/>
      <c r="AC14" s="750"/>
      <c r="AD14" s="750"/>
      <c r="AE14" s="750"/>
      <c r="AF14" s="750"/>
      <c r="AG14" s="750"/>
      <c r="AH14" s="750"/>
      <c r="AI14" s="750"/>
      <c r="AJ14" s="750"/>
      <c r="AK14" s="750"/>
      <c r="AL14" s="750"/>
      <c r="AM14" s="750"/>
      <c r="AN14" s="750"/>
      <c r="AO14" s="750"/>
      <c r="AP14" s="750"/>
      <c r="AQ14" s="750"/>
      <c r="AR14" s="750"/>
      <c r="AS14" s="750"/>
      <c r="AT14" s="750"/>
      <c r="AU14" s="750"/>
      <c r="AV14" s="750"/>
      <c r="AW14" s="750"/>
      <c r="AX14" s="750"/>
      <c r="AY14" s="750"/>
      <c r="AZ14" s="750"/>
      <c r="BA14" s="750"/>
      <c r="BB14" s="750"/>
      <c r="BC14" s="750"/>
      <c r="BD14" s="750"/>
      <c r="BE14" s="750"/>
      <c r="BF14" s="751"/>
      <c r="BG14" s="668" t="s">
        <v>255</v>
      </c>
      <c r="BH14" s="668"/>
      <c r="BI14" s="668"/>
      <c r="BJ14" s="668"/>
      <c r="BK14" s="668"/>
      <c r="BL14" s="668"/>
      <c r="BM14" s="668"/>
      <c r="BN14" s="668"/>
      <c r="BO14" s="668"/>
      <c r="BP14" s="668"/>
      <c r="BQ14" s="668"/>
      <c r="BR14" s="668"/>
      <c r="BS14" s="668"/>
      <c r="BT14" s="668"/>
      <c r="BU14" s="668"/>
      <c r="BV14" s="668"/>
      <c r="BW14" s="668"/>
      <c r="BX14" s="668"/>
      <c r="BY14" s="668"/>
      <c r="BZ14" s="668"/>
      <c r="CA14" s="668"/>
      <c r="CB14" s="668"/>
      <c r="CC14" s="668"/>
      <c r="CD14" s="668"/>
      <c r="CE14" s="668"/>
      <c r="CF14" s="668"/>
      <c r="CG14" s="668"/>
      <c r="CH14" s="668"/>
      <c r="CI14" s="668"/>
      <c r="CJ14" s="668"/>
      <c r="CK14" s="668"/>
      <c r="CL14" s="668"/>
      <c r="CM14" s="668"/>
      <c r="CN14" s="668"/>
      <c r="CO14" s="668"/>
      <c r="CP14" s="668"/>
      <c r="CQ14" s="668"/>
      <c r="CR14" s="668"/>
      <c r="CS14" s="668"/>
      <c r="CT14" s="668"/>
      <c r="CU14" s="668"/>
      <c r="CV14" s="668"/>
      <c r="CW14" s="668"/>
      <c r="CX14" s="668"/>
      <c r="CY14" s="668"/>
      <c r="CZ14" s="668"/>
      <c r="DA14" s="668"/>
    </row>
    <row r="15" spans="1:105" s="23" customFormat="1" ht="29.25" customHeight="1">
      <c r="A15" s="747" t="s">
        <v>19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611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668"/>
      <c r="BH15" s="668"/>
      <c r="BI15" s="668"/>
      <c r="BJ15" s="668"/>
      <c r="BK15" s="668"/>
      <c r="BL15" s="668"/>
      <c r="BM15" s="668"/>
      <c r="BN15" s="668"/>
      <c r="BO15" s="668"/>
      <c r="BP15" s="668"/>
      <c r="BQ15" s="668"/>
      <c r="BR15" s="668"/>
      <c r="BS15" s="668"/>
      <c r="BT15" s="668"/>
      <c r="BU15" s="668"/>
      <c r="BV15" s="668"/>
      <c r="BW15" s="668"/>
      <c r="BX15" s="668"/>
      <c r="BY15" s="668"/>
      <c r="BZ15" s="668"/>
      <c r="CA15" s="668"/>
      <c r="CB15" s="668"/>
      <c r="CC15" s="668"/>
      <c r="CD15" s="668"/>
      <c r="CE15" s="668"/>
      <c r="CF15" s="668"/>
      <c r="CG15" s="668"/>
      <c r="CH15" s="668"/>
      <c r="CI15" s="668"/>
      <c r="CJ15" s="668"/>
      <c r="CK15" s="668"/>
      <c r="CL15" s="668"/>
      <c r="CM15" s="668"/>
      <c r="CN15" s="668"/>
      <c r="CO15" s="668"/>
      <c r="CP15" s="668"/>
      <c r="CQ15" s="668"/>
      <c r="CR15" s="668"/>
      <c r="CS15" s="668"/>
      <c r="CT15" s="668"/>
      <c r="CU15" s="668"/>
      <c r="CV15" s="668"/>
      <c r="CW15" s="668"/>
      <c r="CX15" s="668"/>
      <c r="CY15" s="668"/>
      <c r="CZ15" s="668"/>
      <c r="DA15" s="668"/>
    </row>
    <row r="16" spans="1:105" s="23" customFormat="1">
      <c r="A16" s="747"/>
      <c r="B16" s="747"/>
      <c r="C16" s="747"/>
      <c r="D16" s="747"/>
      <c r="E16" s="747"/>
      <c r="F16" s="747"/>
      <c r="G16" s="747"/>
      <c r="H16" s="747"/>
      <c r="I16" s="747"/>
      <c r="J16" s="22"/>
      <c r="K16" s="1014" t="s">
        <v>513</v>
      </c>
      <c r="L16" s="1014"/>
      <c r="M16" s="1014"/>
      <c r="N16" s="1014"/>
      <c r="O16" s="1014"/>
      <c r="P16" s="1014"/>
      <c r="Q16" s="1014"/>
      <c r="R16" s="1014"/>
      <c r="S16" s="1014"/>
      <c r="T16" s="1014"/>
      <c r="U16" s="1014"/>
      <c r="V16" s="1014"/>
      <c r="W16" s="1014"/>
      <c r="X16" s="1014"/>
      <c r="Y16" s="1014"/>
      <c r="Z16" s="1014"/>
      <c r="AA16" s="1014"/>
      <c r="AB16" s="1014"/>
      <c r="AC16" s="1014"/>
      <c r="AD16" s="1014"/>
      <c r="AE16" s="1014"/>
      <c r="AF16" s="1014"/>
      <c r="AG16" s="1014"/>
      <c r="AH16" s="1014"/>
      <c r="AI16" s="1014"/>
      <c r="AJ16" s="1014"/>
      <c r="AK16" s="1014"/>
      <c r="AL16" s="1014"/>
      <c r="AM16" s="1014"/>
      <c r="AN16" s="1014"/>
      <c r="AO16" s="1014"/>
      <c r="AP16" s="1014"/>
      <c r="AQ16" s="1014"/>
      <c r="AR16" s="1014"/>
      <c r="AS16" s="1014"/>
      <c r="AT16" s="1014"/>
      <c r="AU16" s="1014"/>
      <c r="AV16" s="1014"/>
      <c r="AW16" s="1014"/>
      <c r="AX16" s="1014"/>
      <c r="AY16" s="1014"/>
      <c r="AZ16" s="1014"/>
      <c r="BA16" s="1014"/>
      <c r="BB16" s="1014"/>
      <c r="BC16" s="1014"/>
      <c r="BD16" s="1014"/>
      <c r="BE16" s="1014"/>
      <c r="BF16" s="1015"/>
      <c r="BG16" s="668" t="s">
        <v>255</v>
      </c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</row>
    <row r="17" spans="1:105" s="23" customFormat="1" ht="29.25" customHeight="1">
      <c r="A17" s="747"/>
      <c r="B17" s="747"/>
      <c r="C17" s="747"/>
      <c r="D17" s="747"/>
      <c r="E17" s="747"/>
      <c r="F17" s="747"/>
      <c r="G17" s="747"/>
      <c r="H17" s="747"/>
      <c r="I17" s="747"/>
      <c r="J17" s="22"/>
      <c r="K17" s="1014" t="s">
        <v>612</v>
      </c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1014"/>
      <c r="AL17" s="1014"/>
      <c r="AM17" s="1014"/>
      <c r="AN17" s="1014"/>
      <c r="AO17" s="1014"/>
      <c r="AP17" s="1014"/>
      <c r="AQ17" s="1014"/>
      <c r="AR17" s="1014"/>
      <c r="AS17" s="1014"/>
      <c r="AT17" s="1014"/>
      <c r="AU17" s="1014"/>
      <c r="AV17" s="1014"/>
      <c r="AW17" s="1014"/>
      <c r="AX17" s="1014"/>
      <c r="AY17" s="1014"/>
      <c r="AZ17" s="1014"/>
      <c r="BA17" s="1014"/>
      <c r="BB17" s="1014"/>
      <c r="BC17" s="1014"/>
      <c r="BD17" s="1014"/>
      <c r="BE17" s="1014"/>
      <c r="BF17" s="1015"/>
      <c r="BG17" s="1134" t="s">
        <v>613</v>
      </c>
      <c r="BH17" s="1135"/>
      <c r="BI17" s="1135"/>
      <c r="BJ17" s="1135"/>
      <c r="BK17" s="1135"/>
      <c r="BL17" s="1135"/>
      <c r="BM17" s="1135"/>
      <c r="BN17" s="1135"/>
      <c r="BO17" s="1135"/>
      <c r="BP17" s="1135"/>
      <c r="BQ17" s="1135"/>
      <c r="BR17" s="1135"/>
      <c r="BS17" s="1135"/>
      <c r="BT17" s="1135"/>
      <c r="BU17" s="1136"/>
      <c r="BV17" s="668"/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/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</row>
    <row r="19" spans="1:105" s="13" customFormat="1" ht="15.75" customHeight="1">
      <c r="H19" s="16" t="s">
        <v>109</v>
      </c>
    </row>
    <row r="20" spans="1:105" s="16" customFormat="1" ht="90" customHeight="1">
      <c r="F20" s="16" t="s">
        <v>110</v>
      </c>
      <c r="I20" s="685" t="s">
        <v>614</v>
      </c>
      <c r="J20" s="685"/>
      <c r="K20" s="685"/>
      <c r="L20" s="685"/>
      <c r="M20" s="685"/>
      <c r="N20" s="685"/>
      <c r="O20" s="685"/>
      <c r="P20" s="685"/>
      <c r="Q20" s="685"/>
      <c r="R20" s="685"/>
      <c r="S20" s="685"/>
      <c r="T20" s="685"/>
      <c r="U20" s="685"/>
      <c r="V20" s="685"/>
      <c r="W20" s="685"/>
      <c r="X20" s="685"/>
      <c r="Y20" s="685"/>
      <c r="Z20" s="685"/>
      <c r="AA20" s="685"/>
      <c r="AB20" s="685"/>
      <c r="AC20" s="685"/>
      <c r="AD20" s="685"/>
      <c r="AE20" s="685"/>
      <c r="AF20" s="685"/>
      <c r="AG20" s="685"/>
      <c r="AH20" s="685"/>
      <c r="AI20" s="685"/>
      <c r="AJ20" s="685"/>
      <c r="AK20" s="685"/>
      <c r="AL20" s="685"/>
      <c r="AM20" s="685"/>
      <c r="AN20" s="685"/>
      <c r="AO20" s="685"/>
      <c r="AP20" s="685"/>
      <c r="AQ20" s="685"/>
      <c r="AR20" s="685"/>
      <c r="AS20" s="685"/>
      <c r="AT20" s="685"/>
      <c r="AU20" s="685"/>
      <c r="AV20" s="685"/>
      <c r="AW20" s="685"/>
      <c r="AX20" s="685"/>
      <c r="AY20" s="685"/>
      <c r="AZ20" s="685"/>
      <c r="BA20" s="685"/>
      <c r="BB20" s="685"/>
      <c r="BC20" s="685"/>
      <c r="BD20" s="685"/>
      <c r="BE20" s="685"/>
      <c r="BF20" s="685"/>
      <c r="BG20" s="685"/>
      <c r="BH20" s="685"/>
      <c r="BI20" s="685"/>
      <c r="BJ20" s="685"/>
      <c r="BK20" s="685"/>
      <c r="BL20" s="685"/>
      <c r="BM20" s="685"/>
      <c r="BN20" s="685"/>
      <c r="BO20" s="685"/>
      <c r="BP20" s="685"/>
      <c r="BQ20" s="685"/>
      <c r="BR20" s="685"/>
      <c r="BS20" s="685"/>
      <c r="BT20" s="685"/>
      <c r="BU20" s="6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5"/>
      <c r="CF20" s="685"/>
      <c r="CG20" s="685"/>
      <c r="CH20" s="685"/>
      <c r="CI20" s="685"/>
      <c r="CJ20" s="685"/>
      <c r="CK20" s="685"/>
      <c r="CL20" s="685"/>
      <c r="CM20" s="685"/>
      <c r="CN20" s="685"/>
      <c r="CO20" s="685"/>
      <c r="CP20" s="685"/>
      <c r="CQ20" s="685"/>
      <c r="CR20" s="685"/>
      <c r="CS20" s="685"/>
      <c r="CT20" s="685"/>
      <c r="CU20" s="685"/>
      <c r="CV20" s="685"/>
      <c r="CW20" s="685"/>
      <c r="CX20" s="685"/>
      <c r="CY20" s="685"/>
      <c r="CZ20" s="685"/>
      <c r="DA20" s="685"/>
    </row>
    <row r="21" spans="1:105" s="13" customFormat="1">
      <c r="F21" s="13" t="s">
        <v>112</v>
      </c>
      <c r="I21" s="13" t="s">
        <v>615</v>
      </c>
    </row>
  </sheetData>
  <mergeCells count="67">
    <mergeCell ref="A3:DA3"/>
    <mergeCell ref="A5:I5"/>
    <mergeCell ref="J5:BF5"/>
    <mergeCell ref="BG5:BU5"/>
    <mergeCell ref="BV5:CK5"/>
    <mergeCell ref="CL5:DA5"/>
    <mergeCell ref="A7:I7"/>
    <mergeCell ref="K7:BF7"/>
    <mergeCell ref="BG7:BU7"/>
    <mergeCell ref="BV7:CK7"/>
    <mergeCell ref="CL7:DA7"/>
    <mergeCell ref="A6:I6"/>
    <mergeCell ref="J6:BF6"/>
    <mergeCell ref="BG6:BU6"/>
    <mergeCell ref="BV6:CK6"/>
    <mergeCell ref="CL6:DA6"/>
    <mergeCell ref="A9:I9"/>
    <mergeCell ref="K9:BF9"/>
    <mergeCell ref="BG9:BU9"/>
    <mergeCell ref="BV9:CK9"/>
    <mergeCell ref="CL9:DA9"/>
    <mergeCell ref="A8:I8"/>
    <mergeCell ref="K8:BF8"/>
    <mergeCell ref="BG8:BU8"/>
    <mergeCell ref="BV8:CK8"/>
    <mergeCell ref="CL8:DA8"/>
    <mergeCell ref="A11:I11"/>
    <mergeCell ref="K11:BF11"/>
    <mergeCell ref="BG11:BU11"/>
    <mergeCell ref="BV11:CK11"/>
    <mergeCell ref="CL11:DA11"/>
    <mergeCell ref="A10:I10"/>
    <mergeCell ref="K10:BF10"/>
    <mergeCell ref="BG10:BU10"/>
    <mergeCell ref="BV10:CK10"/>
    <mergeCell ref="CL10:DA10"/>
    <mergeCell ref="A13:I13"/>
    <mergeCell ref="K13:BF13"/>
    <mergeCell ref="BG13:BU13"/>
    <mergeCell ref="BV13:CK13"/>
    <mergeCell ref="CL13:DA13"/>
    <mergeCell ref="A12:I12"/>
    <mergeCell ref="K12:BF12"/>
    <mergeCell ref="BG12:BU12"/>
    <mergeCell ref="BV12:CK12"/>
    <mergeCell ref="CL12:DA12"/>
    <mergeCell ref="A15:I15"/>
    <mergeCell ref="K15:BF15"/>
    <mergeCell ref="BG15:BU15"/>
    <mergeCell ref="BV15:CK15"/>
    <mergeCell ref="CL15:DA15"/>
    <mergeCell ref="A14:I14"/>
    <mergeCell ref="K14:BF14"/>
    <mergeCell ref="BG14:BU14"/>
    <mergeCell ref="BV14:CK14"/>
    <mergeCell ref="CL14:DA14"/>
    <mergeCell ref="I20:DA20"/>
    <mergeCell ref="A16:I16"/>
    <mergeCell ref="K16:BF16"/>
    <mergeCell ref="BG16:BU16"/>
    <mergeCell ref="BV16:CK16"/>
    <mergeCell ref="CL16:DA16"/>
    <mergeCell ref="A17:I17"/>
    <mergeCell ref="K17:BF17"/>
    <mergeCell ref="BG17:BU17"/>
    <mergeCell ref="BV17:CK17"/>
    <mergeCell ref="CL17:DA17"/>
  </mergeCells>
  <pageMargins left="0.78740157480314965" right="0.51181102362204722" top="0.59055118110236227" bottom="0.39370078740157483" header="0.19685039370078741" footer="0.19685039370078741"/>
  <pageSetup paperSize="9" scale="97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:H10"/>
  <sheetViews>
    <sheetView tabSelected="1" workbookViewId="0">
      <selection activeCell="Q41" sqref="Q41"/>
    </sheetView>
  </sheetViews>
  <sheetFormatPr defaultRowHeight="12.75"/>
  <cols>
    <col min="4" max="4" width="12.5703125" customWidth="1"/>
    <col min="5" max="5" width="18" customWidth="1"/>
    <col min="6" max="6" width="17.85546875" customWidth="1"/>
  </cols>
  <sheetData>
    <row r="3" spans="2:8">
      <c r="E3" s="333">
        <v>0.59</v>
      </c>
      <c r="F3" s="333">
        <v>0.41</v>
      </c>
    </row>
    <row r="4" spans="2:8">
      <c r="B4" t="s">
        <v>418</v>
      </c>
      <c r="D4" s="333" t="s">
        <v>1418</v>
      </c>
      <c r="E4" s="333" t="s">
        <v>1204</v>
      </c>
      <c r="F4" s="333" t="s">
        <v>1205</v>
      </c>
    </row>
    <row r="5" spans="2:8">
      <c r="B5" t="s">
        <v>1206</v>
      </c>
      <c r="C5" t="s">
        <v>216</v>
      </c>
      <c r="D5" s="168">
        <v>98978.081762836024</v>
      </c>
      <c r="E5" s="168">
        <v>52847.757861842474</v>
      </c>
      <c r="F5" s="168">
        <v>46130.32390099355</v>
      </c>
    </row>
    <row r="6" spans="2:8">
      <c r="B6" t="s">
        <v>1207</v>
      </c>
      <c r="C6" t="s">
        <v>160</v>
      </c>
      <c r="D6" s="168">
        <v>38588.863929120882</v>
      </c>
      <c r="E6" s="168">
        <v>22767.42971818132</v>
      </c>
      <c r="F6" s="168">
        <v>15821.43421093956</v>
      </c>
    </row>
    <row r="7" spans="2:8">
      <c r="B7" t="s">
        <v>286</v>
      </c>
      <c r="C7" t="s">
        <v>330</v>
      </c>
      <c r="D7" s="168">
        <v>2564.9389923641352</v>
      </c>
      <c r="E7" s="334">
        <v>2321.1999999999998</v>
      </c>
      <c r="F7" s="334">
        <v>2915.6853472295979</v>
      </c>
      <c r="H7">
        <v>125.61112128337059</v>
      </c>
    </row>
    <row r="10" spans="2:8">
      <c r="E10">
        <v>2357</v>
      </c>
      <c r="F10" s="582">
        <v>1.088221888996239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59"/>
  <sheetViews>
    <sheetView topLeftCell="A14" workbookViewId="0">
      <selection activeCell="U56" sqref="U56"/>
    </sheetView>
  </sheetViews>
  <sheetFormatPr defaultRowHeight="12.75"/>
  <cols>
    <col min="1" max="1" width="4.42578125" style="513" customWidth="1"/>
    <col min="2" max="2" width="19.85546875" style="513" customWidth="1"/>
    <col min="3" max="3" width="13.28515625" style="513" customWidth="1"/>
    <col min="4" max="5" width="9.140625" style="513" customWidth="1"/>
    <col min="6" max="6" width="10.5703125" style="513" customWidth="1"/>
    <col min="7" max="7" width="12.7109375" style="513" customWidth="1"/>
    <col min="8" max="8" width="13.28515625" style="513" customWidth="1"/>
    <col min="9" max="9" width="10.42578125" style="513" customWidth="1"/>
    <col min="10" max="10" width="12.7109375" style="513" customWidth="1"/>
    <col min="11" max="11" width="12.85546875" style="513" hidden="1" customWidth="1"/>
    <col min="12" max="12" width="11.42578125" style="513" hidden="1" customWidth="1"/>
    <col min="13" max="13" width="12.140625" style="513" hidden="1" customWidth="1"/>
    <col min="14" max="14" width="12.7109375" style="513" customWidth="1"/>
    <col min="15" max="16" width="13.28515625" style="513" customWidth="1"/>
    <col min="17" max="23" width="13.7109375" style="513" customWidth="1"/>
    <col min="24" max="24" width="14.5703125" style="513" hidden="1" customWidth="1"/>
    <col min="25" max="25" width="11.28515625" style="513" hidden="1" customWidth="1"/>
    <col min="26" max="26" width="14.140625" style="513" hidden="1" customWidth="1"/>
    <col min="27" max="31" width="14.140625" style="513" customWidth="1"/>
    <col min="32" max="32" width="12" style="513" customWidth="1"/>
    <col min="33" max="33" width="13" style="513" customWidth="1"/>
    <col min="34" max="34" width="10.7109375" style="513" hidden="1" customWidth="1"/>
    <col min="35" max="35" width="12" style="513" customWidth="1"/>
    <col min="36" max="36" width="13.28515625" style="513" customWidth="1"/>
    <col min="37" max="37" width="12.140625" style="513" customWidth="1"/>
    <col min="38" max="38" width="11.7109375" style="513" customWidth="1"/>
    <col min="39" max="39" width="12.85546875" style="513" customWidth="1"/>
    <col min="40" max="40" width="12.5703125" style="513" customWidth="1"/>
    <col min="41" max="41" width="10.7109375" style="513" customWidth="1"/>
    <col min="42" max="42" width="10.42578125" style="513" hidden="1" customWidth="1"/>
    <col min="43" max="43" width="13.140625" style="513" hidden="1" customWidth="1"/>
    <col min="44" max="44" width="12.7109375" style="513" hidden="1" customWidth="1"/>
    <col min="45" max="48" width="10.7109375" style="513" customWidth="1"/>
    <col min="49" max="49" width="13.42578125" style="513" customWidth="1"/>
    <col min="50" max="53" width="11.5703125" style="513" customWidth="1"/>
    <col min="54" max="285" width="9.140625" style="513"/>
    <col min="286" max="286" width="4.42578125" style="513" customWidth="1"/>
    <col min="287" max="287" width="19.85546875" style="513" customWidth="1"/>
    <col min="288" max="288" width="13.28515625" style="513" customWidth="1"/>
    <col min="289" max="289" width="9.140625" style="513" customWidth="1"/>
    <col min="290" max="290" width="10.5703125" style="513" customWidth="1"/>
    <col min="291" max="291" width="12.7109375" style="513" customWidth="1"/>
    <col min="292" max="292" width="13.28515625" style="513" customWidth="1"/>
    <col min="293" max="293" width="10.42578125" style="513" customWidth="1"/>
    <col min="294" max="294" width="12.7109375" style="513" customWidth="1"/>
    <col min="295" max="295" width="12.85546875" style="513" customWidth="1"/>
    <col min="296" max="296" width="14.85546875" style="513" customWidth="1"/>
    <col min="297" max="297" width="12.140625" style="513" customWidth="1"/>
    <col min="298" max="298" width="13.28515625" style="513" customWidth="1"/>
    <col min="299" max="299" width="11.28515625" style="513" customWidth="1"/>
    <col min="300" max="300" width="12" style="513" customWidth="1"/>
    <col min="301" max="301" width="12.5703125" style="513" customWidth="1"/>
    <col min="302" max="302" width="10.42578125" style="513" customWidth="1"/>
    <col min="303" max="303" width="13.140625" style="513" customWidth="1"/>
    <col min="304" max="304" width="12.7109375" style="513" bestFit="1" customWidth="1"/>
    <col min="305" max="305" width="11.5703125" style="513" bestFit="1" customWidth="1"/>
    <col min="306" max="541" width="9.140625" style="513"/>
    <col min="542" max="542" width="4.42578125" style="513" customWidth="1"/>
    <col min="543" max="543" width="19.85546875" style="513" customWidth="1"/>
    <col min="544" max="544" width="13.28515625" style="513" customWidth="1"/>
    <col min="545" max="545" width="9.140625" style="513" customWidth="1"/>
    <col min="546" max="546" width="10.5703125" style="513" customWidth="1"/>
    <col min="547" max="547" width="12.7109375" style="513" customWidth="1"/>
    <col min="548" max="548" width="13.28515625" style="513" customWidth="1"/>
    <col min="549" max="549" width="10.42578125" style="513" customWidth="1"/>
    <col min="550" max="550" width="12.7109375" style="513" customWidth="1"/>
    <col min="551" max="551" width="12.85546875" style="513" customWidth="1"/>
    <col min="552" max="552" width="14.85546875" style="513" customWidth="1"/>
    <col min="553" max="553" width="12.140625" style="513" customWidth="1"/>
    <col min="554" max="554" width="13.28515625" style="513" customWidth="1"/>
    <col min="555" max="555" width="11.28515625" style="513" customWidth="1"/>
    <col min="556" max="556" width="12" style="513" customWidth="1"/>
    <col min="557" max="557" width="12.5703125" style="513" customWidth="1"/>
    <col min="558" max="558" width="10.42578125" style="513" customWidth="1"/>
    <col min="559" max="559" width="13.140625" style="513" customWidth="1"/>
    <col min="560" max="560" width="12.7109375" style="513" bestFit="1" customWidth="1"/>
    <col min="561" max="561" width="11.5703125" style="513" bestFit="1" customWidth="1"/>
    <col min="562" max="797" width="9.140625" style="513"/>
    <col min="798" max="798" width="4.42578125" style="513" customWidth="1"/>
    <col min="799" max="799" width="19.85546875" style="513" customWidth="1"/>
    <col min="800" max="800" width="13.28515625" style="513" customWidth="1"/>
    <col min="801" max="801" width="9.140625" style="513" customWidth="1"/>
    <col min="802" max="802" width="10.5703125" style="513" customWidth="1"/>
    <col min="803" max="803" width="12.7109375" style="513" customWidth="1"/>
    <col min="804" max="804" width="13.28515625" style="513" customWidth="1"/>
    <col min="805" max="805" width="10.42578125" style="513" customWidth="1"/>
    <col min="806" max="806" width="12.7109375" style="513" customWidth="1"/>
    <col min="807" max="807" width="12.85546875" style="513" customWidth="1"/>
    <col min="808" max="808" width="14.85546875" style="513" customWidth="1"/>
    <col min="809" max="809" width="12.140625" style="513" customWidth="1"/>
    <col min="810" max="810" width="13.28515625" style="513" customWidth="1"/>
    <col min="811" max="811" width="11.28515625" style="513" customWidth="1"/>
    <col min="812" max="812" width="12" style="513" customWidth="1"/>
    <col min="813" max="813" width="12.5703125" style="513" customWidth="1"/>
    <col min="814" max="814" width="10.42578125" style="513" customWidth="1"/>
    <col min="815" max="815" width="13.140625" style="513" customWidth="1"/>
    <col min="816" max="816" width="12.7109375" style="513" bestFit="1" customWidth="1"/>
    <col min="817" max="817" width="11.5703125" style="513" bestFit="1" customWidth="1"/>
    <col min="818" max="1053" width="9.140625" style="513"/>
    <col min="1054" max="1054" width="4.42578125" style="513" customWidth="1"/>
    <col min="1055" max="1055" width="19.85546875" style="513" customWidth="1"/>
    <col min="1056" max="1056" width="13.28515625" style="513" customWidth="1"/>
    <col min="1057" max="1057" width="9.140625" style="513" customWidth="1"/>
    <col min="1058" max="1058" width="10.5703125" style="513" customWidth="1"/>
    <col min="1059" max="1059" width="12.7109375" style="513" customWidth="1"/>
    <col min="1060" max="1060" width="13.28515625" style="513" customWidth="1"/>
    <col min="1061" max="1061" width="10.42578125" style="513" customWidth="1"/>
    <col min="1062" max="1062" width="12.7109375" style="513" customWidth="1"/>
    <col min="1063" max="1063" width="12.85546875" style="513" customWidth="1"/>
    <col min="1064" max="1064" width="14.85546875" style="513" customWidth="1"/>
    <col min="1065" max="1065" width="12.140625" style="513" customWidth="1"/>
    <col min="1066" max="1066" width="13.28515625" style="513" customWidth="1"/>
    <col min="1067" max="1067" width="11.28515625" style="513" customWidth="1"/>
    <col min="1068" max="1068" width="12" style="513" customWidth="1"/>
    <col min="1069" max="1069" width="12.5703125" style="513" customWidth="1"/>
    <col min="1070" max="1070" width="10.42578125" style="513" customWidth="1"/>
    <col min="1071" max="1071" width="13.140625" style="513" customWidth="1"/>
    <col min="1072" max="1072" width="12.7109375" style="513" bestFit="1" customWidth="1"/>
    <col min="1073" max="1073" width="11.5703125" style="513" bestFit="1" customWidth="1"/>
    <col min="1074" max="1309" width="9.140625" style="513"/>
    <col min="1310" max="1310" width="4.42578125" style="513" customWidth="1"/>
    <col min="1311" max="1311" width="19.85546875" style="513" customWidth="1"/>
    <col min="1312" max="1312" width="13.28515625" style="513" customWidth="1"/>
    <col min="1313" max="1313" width="9.140625" style="513" customWidth="1"/>
    <col min="1314" max="1314" width="10.5703125" style="513" customWidth="1"/>
    <col min="1315" max="1315" width="12.7109375" style="513" customWidth="1"/>
    <col min="1316" max="1316" width="13.28515625" style="513" customWidth="1"/>
    <col min="1317" max="1317" width="10.42578125" style="513" customWidth="1"/>
    <col min="1318" max="1318" width="12.7109375" style="513" customWidth="1"/>
    <col min="1319" max="1319" width="12.85546875" style="513" customWidth="1"/>
    <col min="1320" max="1320" width="14.85546875" style="513" customWidth="1"/>
    <col min="1321" max="1321" width="12.140625" style="513" customWidth="1"/>
    <col min="1322" max="1322" width="13.28515625" style="513" customWidth="1"/>
    <col min="1323" max="1323" width="11.28515625" style="513" customWidth="1"/>
    <col min="1324" max="1324" width="12" style="513" customWidth="1"/>
    <col min="1325" max="1325" width="12.5703125" style="513" customWidth="1"/>
    <col min="1326" max="1326" width="10.42578125" style="513" customWidth="1"/>
    <col min="1327" max="1327" width="13.140625" style="513" customWidth="1"/>
    <col min="1328" max="1328" width="12.7109375" style="513" bestFit="1" customWidth="1"/>
    <col min="1329" max="1329" width="11.5703125" style="513" bestFit="1" customWidth="1"/>
    <col min="1330" max="1565" width="9.140625" style="513"/>
    <col min="1566" max="1566" width="4.42578125" style="513" customWidth="1"/>
    <col min="1567" max="1567" width="19.85546875" style="513" customWidth="1"/>
    <col min="1568" max="1568" width="13.28515625" style="513" customWidth="1"/>
    <col min="1569" max="1569" width="9.140625" style="513" customWidth="1"/>
    <col min="1570" max="1570" width="10.5703125" style="513" customWidth="1"/>
    <col min="1571" max="1571" width="12.7109375" style="513" customWidth="1"/>
    <col min="1572" max="1572" width="13.28515625" style="513" customWidth="1"/>
    <col min="1573" max="1573" width="10.42578125" style="513" customWidth="1"/>
    <col min="1574" max="1574" width="12.7109375" style="513" customWidth="1"/>
    <col min="1575" max="1575" width="12.85546875" style="513" customWidth="1"/>
    <col min="1576" max="1576" width="14.85546875" style="513" customWidth="1"/>
    <col min="1577" max="1577" width="12.140625" style="513" customWidth="1"/>
    <col min="1578" max="1578" width="13.28515625" style="513" customWidth="1"/>
    <col min="1579" max="1579" width="11.28515625" style="513" customWidth="1"/>
    <col min="1580" max="1580" width="12" style="513" customWidth="1"/>
    <col min="1581" max="1581" width="12.5703125" style="513" customWidth="1"/>
    <col min="1582" max="1582" width="10.42578125" style="513" customWidth="1"/>
    <col min="1583" max="1583" width="13.140625" style="513" customWidth="1"/>
    <col min="1584" max="1584" width="12.7109375" style="513" bestFit="1" customWidth="1"/>
    <col min="1585" max="1585" width="11.5703125" style="513" bestFit="1" customWidth="1"/>
    <col min="1586" max="1821" width="9.140625" style="513"/>
    <col min="1822" max="1822" width="4.42578125" style="513" customWidth="1"/>
    <col min="1823" max="1823" width="19.85546875" style="513" customWidth="1"/>
    <col min="1824" max="1824" width="13.28515625" style="513" customWidth="1"/>
    <col min="1825" max="1825" width="9.140625" style="513" customWidth="1"/>
    <col min="1826" max="1826" width="10.5703125" style="513" customWidth="1"/>
    <col min="1827" max="1827" width="12.7109375" style="513" customWidth="1"/>
    <col min="1828" max="1828" width="13.28515625" style="513" customWidth="1"/>
    <col min="1829" max="1829" width="10.42578125" style="513" customWidth="1"/>
    <col min="1830" max="1830" width="12.7109375" style="513" customWidth="1"/>
    <col min="1831" max="1831" width="12.85546875" style="513" customWidth="1"/>
    <col min="1832" max="1832" width="14.85546875" style="513" customWidth="1"/>
    <col min="1833" max="1833" width="12.140625" style="513" customWidth="1"/>
    <col min="1834" max="1834" width="13.28515625" style="513" customWidth="1"/>
    <col min="1835" max="1835" width="11.28515625" style="513" customWidth="1"/>
    <col min="1836" max="1836" width="12" style="513" customWidth="1"/>
    <col min="1837" max="1837" width="12.5703125" style="513" customWidth="1"/>
    <col min="1838" max="1838" width="10.42578125" style="513" customWidth="1"/>
    <col min="1839" max="1839" width="13.140625" style="513" customWidth="1"/>
    <col min="1840" max="1840" width="12.7109375" style="513" bestFit="1" customWidth="1"/>
    <col min="1841" max="1841" width="11.5703125" style="513" bestFit="1" customWidth="1"/>
    <col min="1842" max="2077" width="9.140625" style="513"/>
    <col min="2078" max="2078" width="4.42578125" style="513" customWidth="1"/>
    <col min="2079" max="2079" width="19.85546875" style="513" customWidth="1"/>
    <col min="2080" max="2080" width="13.28515625" style="513" customWidth="1"/>
    <col min="2081" max="2081" width="9.140625" style="513" customWidth="1"/>
    <col min="2082" max="2082" width="10.5703125" style="513" customWidth="1"/>
    <col min="2083" max="2083" width="12.7109375" style="513" customWidth="1"/>
    <col min="2084" max="2084" width="13.28515625" style="513" customWidth="1"/>
    <col min="2085" max="2085" width="10.42578125" style="513" customWidth="1"/>
    <col min="2086" max="2086" width="12.7109375" style="513" customWidth="1"/>
    <col min="2087" max="2087" width="12.85546875" style="513" customWidth="1"/>
    <col min="2088" max="2088" width="14.85546875" style="513" customWidth="1"/>
    <col min="2089" max="2089" width="12.140625" style="513" customWidth="1"/>
    <col min="2090" max="2090" width="13.28515625" style="513" customWidth="1"/>
    <col min="2091" max="2091" width="11.28515625" style="513" customWidth="1"/>
    <col min="2092" max="2092" width="12" style="513" customWidth="1"/>
    <col min="2093" max="2093" width="12.5703125" style="513" customWidth="1"/>
    <col min="2094" max="2094" width="10.42578125" style="513" customWidth="1"/>
    <col min="2095" max="2095" width="13.140625" style="513" customWidth="1"/>
    <col min="2096" max="2096" width="12.7109375" style="513" bestFit="1" customWidth="1"/>
    <col min="2097" max="2097" width="11.5703125" style="513" bestFit="1" customWidth="1"/>
    <col min="2098" max="2333" width="9.140625" style="513"/>
    <col min="2334" max="2334" width="4.42578125" style="513" customWidth="1"/>
    <col min="2335" max="2335" width="19.85546875" style="513" customWidth="1"/>
    <col min="2336" max="2336" width="13.28515625" style="513" customWidth="1"/>
    <col min="2337" max="2337" width="9.140625" style="513" customWidth="1"/>
    <col min="2338" max="2338" width="10.5703125" style="513" customWidth="1"/>
    <col min="2339" max="2339" width="12.7109375" style="513" customWidth="1"/>
    <col min="2340" max="2340" width="13.28515625" style="513" customWidth="1"/>
    <col min="2341" max="2341" width="10.42578125" style="513" customWidth="1"/>
    <col min="2342" max="2342" width="12.7109375" style="513" customWidth="1"/>
    <col min="2343" max="2343" width="12.85546875" style="513" customWidth="1"/>
    <col min="2344" max="2344" width="14.85546875" style="513" customWidth="1"/>
    <col min="2345" max="2345" width="12.140625" style="513" customWidth="1"/>
    <col min="2346" max="2346" width="13.28515625" style="513" customWidth="1"/>
    <col min="2347" max="2347" width="11.28515625" style="513" customWidth="1"/>
    <col min="2348" max="2348" width="12" style="513" customWidth="1"/>
    <col min="2349" max="2349" width="12.5703125" style="513" customWidth="1"/>
    <col min="2350" max="2350" width="10.42578125" style="513" customWidth="1"/>
    <col min="2351" max="2351" width="13.140625" style="513" customWidth="1"/>
    <col min="2352" max="2352" width="12.7109375" style="513" bestFit="1" customWidth="1"/>
    <col min="2353" max="2353" width="11.5703125" style="513" bestFit="1" customWidth="1"/>
    <col min="2354" max="2589" width="9.140625" style="513"/>
    <col min="2590" max="2590" width="4.42578125" style="513" customWidth="1"/>
    <col min="2591" max="2591" width="19.85546875" style="513" customWidth="1"/>
    <col min="2592" max="2592" width="13.28515625" style="513" customWidth="1"/>
    <col min="2593" max="2593" width="9.140625" style="513" customWidth="1"/>
    <col min="2594" max="2594" width="10.5703125" style="513" customWidth="1"/>
    <col min="2595" max="2595" width="12.7109375" style="513" customWidth="1"/>
    <col min="2596" max="2596" width="13.28515625" style="513" customWidth="1"/>
    <col min="2597" max="2597" width="10.42578125" style="513" customWidth="1"/>
    <col min="2598" max="2598" width="12.7109375" style="513" customWidth="1"/>
    <col min="2599" max="2599" width="12.85546875" style="513" customWidth="1"/>
    <col min="2600" max="2600" width="14.85546875" style="513" customWidth="1"/>
    <col min="2601" max="2601" width="12.140625" style="513" customWidth="1"/>
    <col min="2602" max="2602" width="13.28515625" style="513" customWidth="1"/>
    <col min="2603" max="2603" width="11.28515625" style="513" customWidth="1"/>
    <col min="2604" max="2604" width="12" style="513" customWidth="1"/>
    <col min="2605" max="2605" width="12.5703125" style="513" customWidth="1"/>
    <col min="2606" max="2606" width="10.42578125" style="513" customWidth="1"/>
    <col min="2607" max="2607" width="13.140625" style="513" customWidth="1"/>
    <col min="2608" max="2608" width="12.7109375" style="513" bestFit="1" customWidth="1"/>
    <col min="2609" max="2609" width="11.5703125" style="513" bestFit="1" customWidth="1"/>
    <col min="2610" max="2845" width="9.140625" style="513"/>
    <col min="2846" max="2846" width="4.42578125" style="513" customWidth="1"/>
    <col min="2847" max="2847" width="19.85546875" style="513" customWidth="1"/>
    <col min="2848" max="2848" width="13.28515625" style="513" customWidth="1"/>
    <col min="2849" max="2849" width="9.140625" style="513" customWidth="1"/>
    <col min="2850" max="2850" width="10.5703125" style="513" customWidth="1"/>
    <col min="2851" max="2851" width="12.7109375" style="513" customWidth="1"/>
    <col min="2852" max="2852" width="13.28515625" style="513" customWidth="1"/>
    <col min="2853" max="2853" width="10.42578125" style="513" customWidth="1"/>
    <col min="2854" max="2854" width="12.7109375" style="513" customWidth="1"/>
    <col min="2855" max="2855" width="12.85546875" style="513" customWidth="1"/>
    <col min="2856" max="2856" width="14.85546875" style="513" customWidth="1"/>
    <col min="2857" max="2857" width="12.140625" style="513" customWidth="1"/>
    <col min="2858" max="2858" width="13.28515625" style="513" customWidth="1"/>
    <col min="2859" max="2859" width="11.28515625" style="513" customWidth="1"/>
    <col min="2860" max="2860" width="12" style="513" customWidth="1"/>
    <col min="2861" max="2861" width="12.5703125" style="513" customWidth="1"/>
    <col min="2862" max="2862" width="10.42578125" style="513" customWidth="1"/>
    <col min="2863" max="2863" width="13.140625" style="513" customWidth="1"/>
    <col min="2864" max="2864" width="12.7109375" style="513" bestFit="1" customWidth="1"/>
    <col min="2865" max="2865" width="11.5703125" style="513" bestFit="1" customWidth="1"/>
    <col min="2866" max="3101" width="9.140625" style="513"/>
    <col min="3102" max="3102" width="4.42578125" style="513" customWidth="1"/>
    <col min="3103" max="3103" width="19.85546875" style="513" customWidth="1"/>
    <col min="3104" max="3104" width="13.28515625" style="513" customWidth="1"/>
    <col min="3105" max="3105" width="9.140625" style="513" customWidth="1"/>
    <col min="3106" max="3106" width="10.5703125" style="513" customWidth="1"/>
    <col min="3107" max="3107" width="12.7109375" style="513" customWidth="1"/>
    <col min="3108" max="3108" width="13.28515625" style="513" customWidth="1"/>
    <col min="3109" max="3109" width="10.42578125" style="513" customWidth="1"/>
    <col min="3110" max="3110" width="12.7109375" style="513" customWidth="1"/>
    <col min="3111" max="3111" width="12.85546875" style="513" customWidth="1"/>
    <col min="3112" max="3112" width="14.85546875" style="513" customWidth="1"/>
    <col min="3113" max="3113" width="12.140625" style="513" customWidth="1"/>
    <col min="3114" max="3114" width="13.28515625" style="513" customWidth="1"/>
    <col min="3115" max="3115" width="11.28515625" style="513" customWidth="1"/>
    <col min="3116" max="3116" width="12" style="513" customWidth="1"/>
    <col min="3117" max="3117" width="12.5703125" style="513" customWidth="1"/>
    <col min="3118" max="3118" width="10.42578125" style="513" customWidth="1"/>
    <col min="3119" max="3119" width="13.140625" style="513" customWidth="1"/>
    <col min="3120" max="3120" width="12.7109375" style="513" bestFit="1" customWidth="1"/>
    <col min="3121" max="3121" width="11.5703125" style="513" bestFit="1" customWidth="1"/>
    <col min="3122" max="3357" width="9.140625" style="513"/>
    <col min="3358" max="3358" width="4.42578125" style="513" customWidth="1"/>
    <col min="3359" max="3359" width="19.85546875" style="513" customWidth="1"/>
    <col min="3360" max="3360" width="13.28515625" style="513" customWidth="1"/>
    <col min="3361" max="3361" width="9.140625" style="513" customWidth="1"/>
    <col min="3362" max="3362" width="10.5703125" style="513" customWidth="1"/>
    <col min="3363" max="3363" width="12.7109375" style="513" customWidth="1"/>
    <col min="3364" max="3364" width="13.28515625" style="513" customWidth="1"/>
    <col min="3365" max="3365" width="10.42578125" style="513" customWidth="1"/>
    <col min="3366" max="3366" width="12.7109375" style="513" customWidth="1"/>
    <col min="3367" max="3367" width="12.85546875" style="513" customWidth="1"/>
    <col min="3368" max="3368" width="14.85546875" style="513" customWidth="1"/>
    <col min="3369" max="3369" width="12.140625" style="513" customWidth="1"/>
    <col min="3370" max="3370" width="13.28515625" style="513" customWidth="1"/>
    <col min="3371" max="3371" width="11.28515625" style="513" customWidth="1"/>
    <col min="3372" max="3372" width="12" style="513" customWidth="1"/>
    <col min="3373" max="3373" width="12.5703125" style="513" customWidth="1"/>
    <col min="3374" max="3374" width="10.42578125" style="513" customWidth="1"/>
    <col min="3375" max="3375" width="13.140625" style="513" customWidth="1"/>
    <col min="3376" max="3376" width="12.7109375" style="513" bestFit="1" customWidth="1"/>
    <col min="3377" max="3377" width="11.5703125" style="513" bestFit="1" customWidth="1"/>
    <col min="3378" max="3613" width="9.140625" style="513"/>
    <col min="3614" max="3614" width="4.42578125" style="513" customWidth="1"/>
    <col min="3615" max="3615" width="19.85546875" style="513" customWidth="1"/>
    <col min="3616" max="3616" width="13.28515625" style="513" customWidth="1"/>
    <col min="3617" max="3617" width="9.140625" style="513" customWidth="1"/>
    <col min="3618" max="3618" width="10.5703125" style="513" customWidth="1"/>
    <col min="3619" max="3619" width="12.7109375" style="513" customWidth="1"/>
    <col min="3620" max="3620" width="13.28515625" style="513" customWidth="1"/>
    <col min="3621" max="3621" width="10.42578125" style="513" customWidth="1"/>
    <col min="3622" max="3622" width="12.7109375" style="513" customWidth="1"/>
    <col min="3623" max="3623" width="12.85546875" style="513" customWidth="1"/>
    <col min="3624" max="3624" width="14.85546875" style="513" customWidth="1"/>
    <col min="3625" max="3625" width="12.140625" style="513" customWidth="1"/>
    <col min="3626" max="3626" width="13.28515625" style="513" customWidth="1"/>
    <col min="3627" max="3627" width="11.28515625" style="513" customWidth="1"/>
    <col min="3628" max="3628" width="12" style="513" customWidth="1"/>
    <col min="3629" max="3629" width="12.5703125" style="513" customWidth="1"/>
    <col min="3630" max="3630" width="10.42578125" style="513" customWidth="1"/>
    <col min="3631" max="3631" width="13.140625" style="513" customWidth="1"/>
    <col min="3632" max="3632" width="12.7109375" style="513" bestFit="1" customWidth="1"/>
    <col min="3633" max="3633" width="11.5703125" style="513" bestFit="1" customWidth="1"/>
    <col min="3634" max="3869" width="9.140625" style="513"/>
    <col min="3870" max="3870" width="4.42578125" style="513" customWidth="1"/>
    <col min="3871" max="3871" width="19.85546875" style="513" customWidth="1"/>
    <col min="3872" max="3872" width="13.28515625" style="513" customWidth="1"/>
    <col min="3873" max="3873" width="9.140625" style="513" customWidth="1"/>
    <col min="3874" max="3874" width="10.5703125" style="513" customWidth="1"/>
    <col min="3875" max="3875" width="12.7109375" style="513" customWidth="1"/>
    <col min="3876" max="3876" width="13.28515625" style="513" customWidth="1"/>
    <col min="3877" max="3877" width="10.42578125" style="513" customWidth="1"/>
    <col min="3878" max="3878" width="12.7109375" style="513" customWidth="1"/>
    <col min="3879" max="3879" width="12.85546875" style="513" customWidth="1"/>
    <col min="3880" max="3880" width="14.85546875" style="513" customWidth="1"/>
    <col min="3881" max="3881" width="12.140625" style="513" customWidth="1"/>
    <col min="3882" max="3882" width="13.28515625" style="513" customWidth="1"/>
    <col min="3883" max="3883" width="11.28515625" style="513" customWidth="1"/>
    <col min="3884" max="3884" width="12" style="513" customWidth="1"/>
    <col min="3885" max="3885" width="12.5703125" style="513" customWidth="1"/>
    <col min="3886" max="3886" width="10.42578125" style="513" customWidth="1"/>
    <col min="3887" max="3887" width="13.140625" style="513" customWidth="1"/>
    <col min="3888" max="3888" width="12.7109375" style="513" bestFit="1" customWidth="1"/>
    <col min="3889" max="3889" width="11.5703125" style="513" bestFit="1" customWidth="1"/>
    <col min="3890" max="4125" width="9.140625" style="513"/>
    <col min="4126" max="4126" width="4.42578125" style="513" customWidth="1"/>
    <col min="4127" max="4127" width="19.85546875" style="513" customWidth="1"/>
    <col min="4128" max="4128" width="13.28515625" style="513" customWidth="1"/>
    <col min="4129" max="4129" width="9.140625" style="513" customWidth="1"/>
    <col min="4130" max="4130" width="10.5703125" style="513" customWidth="1"/>
    <col min="4131" max="4131" width="12.7109375" style="513" customWidth="1"/>
    <col min="4132" max="4132" width="13.28515625" style="513" customWidth="1"/>
    <col min="4133" max="4133" width="10.42578125" style="513" customWidth="1"/>
    <col min="4134" max="4134" width="12.7109375" style="513" customWidth="1"/>
    <col min="4135" max="4135" width="12.85546875" style="513" customWidth="1"/>
    <col min="4136" max="4136" width="14.85546875" style="513" customWidth="1"/>
    <col min="4137" max="4137" width="12.140625" style="513" customWidth="1"/>
    <col min="4138" max="4138" width="13.28515625" style="513" customWidth="1"/>
    <col min="4139" max="4139" width="11.28515625" style="513" customWidth="1"/>
    <col min="4140" max="4140" width="12" style="513" customWidth="1"/>
    <col min="4141" max="4141" width="12.5703125" style="513" customWidth="1"/>
    <col min="4142" max="4142" width="10.42578125" style="513" customWidth="1"/>
    <col min="4143" max="4143" width="13.140625" style="513" customWidth="1"/>
    <col min="4144" max="4144" width="12.7109375" style="513" bestFit="1" customWidth="1"/>
    <col min="4145" max="4145" width="11.5703125" style="513" bestFit="1" customWidth="1"/>
    <col min="4146" max="4381" width="9.140625" style="513"/>
    <col min="4382" max="4382" width="4.42578125" style="513" customWidth="1"/>
    <col min="4383" max="4383" width="19.85546875" style="513" customWidth="1"/>
    <col min="4384" max="4384" width="13.28515625" style="513" customWidth="1"/>
    <col min="4385" max="4385" width="9.140625" style="513" customWidth="1"/>
    <col min="4386" max="4386" width="10.5703125" style="513" customWidth="1"/>
    <col min="4387" max="4387" width="12.7109375" style="513" customWidth="1"/>
    <col min="4388" max="4388" width="13.28515625" style="513" customWidth="1"/>
    <col min="4389" max="4389" width="10.42578125" style="513" customWidth="1"/>
    <col min="4390" max="4390" width="12.7109375" style="513" customWidth="1"/>
    <col min="4391" max="4391" width="12.85546875" style="513" customWidth="1"/>
    <col min="4392" max="4392" width="14.85546875" style="513" customWidth="1"/>
    <col min="4393" max="4393" width="12.140625" style="513" customWidth="1"/>
    <col min="4394" max="4394" width="13.28515625" style="513" customWidth="1"/>
    <col min="4395" max="4395" width="11.28515625" style="513" customWidth="1"/>
    <col min="4396" max="4396" width="12" style="513" customWidth="1"/>
    <col min="4397" max="4397" width="12.5703125" style="513" customWidth="1"/>
    <col min="4398" max="4398" width="10.42578125" style="513" customWidth="1"/>
    <col min="4399" max="4399" width="13.140625" style="513" customWidth="1"/>
    <col min="4400" max="4400" width="12.7109375" style="513" bestFit="1" customWidth="1"/>
    <col min="4401" max="4401" width="11.5703125" style="513" bestFit="1" customWidth="1"/>
    <col min="4402" max="4637" width="9.140625" style="513"/>
    <col min="4638" max="4638" width="4.42578125" style="513" customWidth="1"/>
    <col min="4639" max="4639" width="19.85546875" style="513" customWidth="1"/>
    <col min="4640" max="4640" width="13.28515625" style="513" customWidth="1"/>
    <col min="4641" max="4641" width="9.140625" style="513" customWidth="1"/>
    <col min="4642" max="4642" width="10.5703125" style="513" customWidth="1"/>
    <col min="4643" max="4643" width="12.7109375" style="513" customWidth="1"/>
    <col min="4644" max="4644" width="13.28515625" style="513" customWidth="1"/>
    <col min="4645" max="4645" width="10.42578125" style="513" customWidth="1"/>
    <col min="4646" max="4646" width="12.7109375" style="513" customWidth="1"/>
    <col min="4647" max="4647" width="12.85546875" style="513" customWidth="1"/>
    <col min="4648" max="4648" width="14.85546875" style="513" customWidth="1"/>
    <col min="4649" max="4649" width="12.140625" style="513" customWidth="1"/>
    <col min="4650" max="4650" width="13.28515625" style="513" customWidth="1"/>
    <col min="4651" max="4651" width="11.28515625" style="513" customWidth="1"/>
    <col min="4652" max="4652" width="12" style="513" customWidth="1"/>
    <col min="4653" max="4653" width="12.5703125" style="513" customWidth="1"/>
    <col min="4654" max="4654" width="10.42578125" style="513" customWidth="1"/>
    <col min="4655" max="4655" width="13.140625" style="513" customWidth="1"/>
    <col min="4656" max="4656" width="12.7109375" style="513" bestFit="1" customWidth="1"/>
    <col min="4657" max="4657" width="11.5703125" style="513" bestFit="1" customWidth="1"/>
    <col min="4658" max="4893" width="9.140625" style="513"/>
    <col min="4894" max="4894" width="4.42578125" style="513" customWidth="1"/>
    <col min="4895" max="4895" width="19.85546875" style="513" customWidth="1"/>
    <col min="4896" max="4896" width="13.28515625" style="513" customWidth="1"/>
    <col min="4897" max="4897" width="9.140625" style="513" customWidth="1"/>
    <col min="4898" max="4898" width="10.5703125" style="513" customWidth="1"/>
    <col min="4899" max="4899" width="12.7109375" style="513" customWidth="1"/>
    <col min="4900" max="4900" width="13.28515625" style="513" customWidth="1"/>
    <col min="4901" max="4901" width="10.42578125" style="513" customWidth="1"/>
    <col min="4902" max="4902" width="12.7109375" style="513" customWidth="1"/>
    <col min="4903" max="4903" width="12.85546875" style="513" customWidth="1"/>
    <col min="4904" max="4904" width="14.85546875" style="513" customWidth="1"/>
    <col min="4905" max="4905" width="12.140625" style="513" customWidth="1"/>
    <col min="4906" max="4906" width="13.28515625" style="513" customWidth="1"/>
    <col min="4907" max="4907" width="11.28515625" style="513" customWidth="1"/>
    <col min="4908" max="4908" width="12" style="513" customWidth="1"/>
    <col min="4909" max="4909" width="12.5703125" style="513" customWidth="1"/>
    <col min="4910" max="4910" width="10.42578125" style="513" customWidth="1"/>
    <col min="4911" max="4911" width="13.140625" style="513" customWidth="1"/>
    <col min="4912" max="4912" width="12.7109375" style="513" bestFit="1" customWidth="1"/>
    <col min="4913" max="4913" width="11.5703125" style="513" bestFit="1" customWidth="1"/>
    <col min="4914" max="5149" width="9.140625" style="513"/>
    <col min="5150" max="5150" width="4.42578125" style="513" customWidth="1"/>
    <col min="5151" max="5151" width="19.85546875" style="513" customWidth="1"/>
    <col min="5152" max="5152" width="13.28515625" style="513" customWidth="1"/>
    <col min="5153" max="5153" width="9.140625" style="513" customWidth="1"/>
    <col min="5154" max="5154" width="10.5703125" style="513" customWidth="1"/>
    <col min="5155" max="5155" width="12.7109375" style="513" customWidth="1"/>
    <col min="5156" max="5156" width="13.28515625" style="513" customWidth="1"/>
    <col min="5157" max="5157" width="10.42578125" style="513" customWidth="1"/>
    <col min="5158" max="5158" width="12.7109375" style="513" customWidth="1"/>
    <col min="5159" max="5159" width="12.85546875" style="513" customWidth="1"/>
    <col min="5160" max="5160" width="14.85546875" style="513" customWidth="1"/>
    <col min="5161" max="5161" width="12.140625" style="513" customWidth="1"/>
    <col min="5162" max="5162" width="13.28515625" style="513" customWidth="1"/>
    <col min="5163" max="5163" width="11.28515625" style="513" customWidth="1"/>
    <col min="5164" max="5164" width="12" style="513" customWidth="1"/>
    <col min="5165" max="5165" width="12.5703125" style="513" customWidth="1"/>
    <col min="5166" max="5166" width="10.42578125" style="513" customWidth="1"/>
    <col min="5167" max="5167" width="13.140625" style="513" customWidth="1"/>
    <col min="5168" max="5168" width="12.7109375" style="513" bestFit="1" customWidth="1"/>
    <col min="5169" max="5169" width="11.5703125" style="513" bestFit="1" customWidth="1"/>
    <col min="5170" max="5405" width="9.140625" style="513"/>
    <col min="5406" max="5406" width="4.42578125" style="513" customWidth="1"/>
    <col min="5407" max="5407" width="19.85546875" style="513" customWidth="1"/>
    <col min="5408" max="5408" width="13.28515625" style="513" customWidth="1"/>
    <col min="5409" max="5409" width="9.140625" style="513" customWidth="1"/>
    <col min="5410" max="5410" width="10.5703125" style="513" customWidth="1"/>
    <col min="5411" max="5411" width="12.7109375" style="513" customWidth="1"/>
    <col min="5412" max="5412" width="13.28515625" style="513" customWidth="1"/>
    <col min="5413" max="5413" width="10.42578125" style="513" customWidth="1"/>
    <col min="5414" max="5414" width="12.7109375" style="513" customWidth="1"/>
    <col min="5415" max="5415" width="12.85546875" style="513" customWidth="1"/>
    <col min="5416" max="5416" width="14.85546875" style="513" customWidth="1"/>
    <col min="5417" max="5417" width="12.140625" style="513" customWidth="1"/>
    <col min="5418" max="5418" width="13.28515625" style="513" customWidth="1"/>
    <col min="5419" max="5419" width="11.28515625" style="513" customWidth="1"/>
    <col min="5420" max="5420" width="12" style="513" customWidth="1"/>
    <col min="5421" max="5421" width="12.5703125" style="513" customWidth="1"/>
    <col min="5422" max="5422" width="10.42578125" style="513" customWidth="1"/>
    <col min="5423" max="5423" width="13.140625" style="513" customWidth="1"/>
    <col min="5424" max="5424" width="12.7109375" style="513" bestFit="1" customWidth="1"/>
    <col min="5425" max="5425" width="11.5703125" style="513" bestFit="1" customWidth="1"/>
    <col min="5426" max="5661" width="9.140625" style="513"/>
    <col min="5662" max="5662" width="4.42578125" style="513" customWidth="1"/>
    <col min="5663" max="5663" width="19.85546875" style="513" customWidth="1"/>
    <col min="5664" max="5664" width="13.28515625" style="513" customWidth="1"/>
    <col min="5665" max="5665" width="9.140625" style="513" customWidth="1"/>
    <col min="5666" max="5666" width="10.5703125" style="513" customWidth="1"/>
    <col min="5667" max="5667" width="12.7109375" style="513" customWidth="1"/>
    <col min="5668" max="5668" width="13.28515625" style="513" customWidth="1"/>
    <col min="5669" max="5669" width="10.42578125" style="513" customWidth="1"/>
    <col min="5670" max="5670" width="12.7109375" style="513" customWidth="1"/>
    <col min="5671" max="5671" width="12.85546875" style="513" customWidth="1"/>
    <col min="5672" max="5672" width="14.85546875" style="513" customWidth="1"/>
    <col min="5673" max="5673" width="12.140625" style="513" customWidth="1"/>
    <col min="5674" max="5674" width="13.28515625" style="513" customWidth="1"/>
    <col min="5675" max="5675" width="11.28515625" style="513" customWidth="1"/>
    <col min="5676" max="5676" width="12" style="513" customWidth="1"/>
    <col min="5677" max="5677" width="12.5703125" style="513" customWidth="1"/>
    <col min="5678" max="5678" width="10.42578125" style="513" customWidth="1"/>
    <col min="5679" max="5679" width="13.140625" style="513" customWidth="1"/>
    <col min="5680" max="5680" width="12.7109375" style="513" bestFit="1" customWidth="1"/>
    <col min="5681" max="5681" width="11.5703125" style="513" bestFit="1" customWidth="1"/>
    <col min="5682" max="5917" width="9.140625" style="513"/>
    <col min="5918" max="5918" width="4.42578125" style="513" customWidth="1"/>
    <col min="5919" max="5919" width="19.85546875" style="513" customWidth="1"/>
    <col min="5920" max="5920" width="13.28515625" style="513" customWidth="1"/>
    <col min="5921" max="5921" width="9.140625" style="513" customWidth="1"/>
    <col min="5922" max="5922" width="10.5703125" style="513" customWidth="1"/>
    <col min="5923" max="5923" width="12.7109375" style="513" customWidth="1"/>
    <col min="5924" max="5924" width="13.28515625" style="513" customWidth="1"/>
    <col min="5925" max="5925" width="10.42578125" style="513" customWidth="1"/>
    <col min="5926" max="5926" width="12.7109375" style="513" customWidth="1"/>
    <col min="5927" max="5927" width="12.85546875" style="513" customWidth="1"/>
    <col min="5928" max="5928" width="14.85546875" style="513" customWidth="1"/>
    <col min="5929" max="5929" width="12.140625" style="513" customWidth="1"/>
    <col min="5930" max="5930" width="13.28515625" style="513" customWidth="1"/>
    <col min="5931" max="5931" width="11.28515625" style="513" customWidth="1"/>
    <col min="5932" max="5932" width="12" style="513" customWidth="1"/>
    <col min="5933" max="5933" width="12.5703125" style="513" customWidth="1"/>
    <col min="5934" max="5934" width="10.42578125" style="513" customWidth="1"/>
    <col min="5935" max="5935" width="13.140625" style="513" customWidth="1"/>
    <col min="5936" max="5936" width="12.7109375" style="513" bestFit="1" customWidth="1"/>
    <col min="5937" max="5937" width="11.5703125" style="513" bestFit="1" customWidth="1"/>
    <col min="5938" max="6173" width="9.140625" style="513"/>
    <col min="6174" max="6174" width="4.42578125" style="513" customWidth="1"/>
    <col min="6175" max="6175" width="19.85546875" style="513" customWidth="1"/>
    <col min="6176" max="6176" width="13.28515625" style="513" customWidth="1"/>
    <col min="6177" max="6177" width="9.140625" style="513" customWidth="1"/>
    <col min="6178" max="6178" width="10.5703125" style="513" customWidth="1"/>
    <col min="6179" max="6179" width="12.7109375" style="513" customWidth="1"/>
    <col min="6180" max="6180" width="13.28515625" style="513" customWidth="1"/>
    <col min="6181" max="6181" width="10.42578125" style="513" customWidth="1"/>
    <col min="6182" max="6182" width="12.7109375" style="513" customWidth="1"/>
    <col min="6183" max="6183" width="12.85546875" style="513" customWidth="1"/>
    <col min="6184" max="6184" width="14.85546875" style="513" customWidth="1"/>
    <col min="6185" max="6185" width="12.140625" style="513" customWidth="1"/>
    <col min="6186" max="6186" width="13.28515625" style="513" customWidth="1"/>
    <col min="6187" max="6187" width="11.28515625" style="513" customWidth="1"/>
    <col min="6188" max="6188" width="12" style="513" customWidth="1"/>
    <col min="6189" max="6189" width="12.5703125" style="513" customWidth="1"/>
    <col min="6190" max="6190" width="10.42578125" style="513" customWidth="1"/>
    <col min="6191" max="6191" width="13.140625" style="513" customWidth="1"/>
    <col min="6192" max="6192" width="12.7109375" style="513" bestFit="1" customWidth="1"/>
    <col min="6193" max="6193" width="11.5703125" style="513" bestFit="1" customWidth="1"/>
    <col min="6194" max="6429" width="9.140625" style="513"/>
    <col min="6430" max="6430" width="4.42578125" style="513" customWidth="1"/>
    <col min="6431" max="6431" width="19.85546875" style="513" customWidth="1"/>
    <col min="6432" max="6432" width="13.28515625" style="513" customWidth="1"/>
    <col min="6433" max="6433" width="9.140625" style="513" customWidth="1"/>
    <col min="6434" max="6434" width="10.5703125" style="513" customWidth="1"/>
    <col min="6435" max="6435" width="12.7109375" style="513" customWidth="1"/>
    <col min="6436" max="6436" width="13.28515625" style="513" customWidth="1"/>
    <col min="6437" max="6437" width="10.42578125" style="513" customWidth="1"/>
    <col min="6438" max="6438" width="12.7109375" style="513" customWidth="1"/>
    <col min="6439" max="6439" width="12.85546875" style="513" customWidth="1"/>
    <col min="6440" max="6440" width="14.85546875" style="513" customWidth="1"/>
    <col min="6441" max="6441" width="12.140625" style="513" customWidth="1"/>
    <col min="6442" max="6442" width="13.28515625" style="513" customWidth="1"/>
    <col min="6443" max="6443" width="11.28515625" style="513" customWidth="1"/>
    <col min="6444" max="6444" width="12" style="513" customWidth="1"/>
    <col min="6445" max="6445" width="12.5703125" style="513" customWidth="1"/>
    <col min="6446" max="6446" width="10.42578125" style="513" customWidth="1"/>
    <col min="6447" max="6447" width="13.140625" style="513" customWidth="1"/>
    <col min="6448" max="6448" width="12.7109375" style="513" bestFit="1" customWidth="1"/>
    <col min="6449" max="6449" width="11.5703125" style="513" bestFit="1" customWidth="1"/>
    <col min="6450" max="6685" width="9.140625" style="513"/>
    <col min="6686" max="6686" width="4.42578125" style="513" customWidth="1"/>
    <col min="6687" max="6687" width="19.85546875" style="513" customWidth="1"/>
    <col min="6688" max="6688" width="13.28515625" style="513" customWidth="1"/>
    <col min="6689" max="6689" width="9.140625" style="513" customWidth="1"/>
    <col min="6690" max="6690" width="10.5703125" style="513" customWidth="1"/>
    <col min="6691" max="6691" width="12.7109375" style="513" customWidth="1"/>
    <col min="6692" max="6692" width="13.28515625" style="513" customWidth="1"/>
    <col min="6693" max="6693" width="10.42578125" style="513" customWidth="1"/>
    <col min="6694" max="6694" width="12.7109375" style="513" customWidth="1"/>
    <col min="6695" max="6695" width="12.85546875" style="513" customWidth="1"/>
    <col min="6696" max="6696" width="14.85546875" style="513" customWidth="1"/>
    <col min="6697" max="6697" width="12.140625" style="513" customWidth="1"/>
    <col min="6698" max="6698" width="13.28515625" style="513" customWidth="1"/>
    <col min="6699" max="6699" width="11.28515625" style="513" customWidth="1"/>
    <col min="6700" max="6700" width="12" style="513" customWidth="1"/>
    <col min="6701" max="6701" width="12.5703125" style="513" customWidth="1"/>
    <col min="6702" max="6702" width="10.42578125" style="513" customWidth="1"/>
    <col min="6703" max="6703" width="13.140625" style="513" customWidth="1"/>
    <col min="6704" max="6704" width="12.7109375" style="513" bestFit="1" customWidth="1"/>
    <col min="6705" max="6705" width="11.5703125" style="513" bestFit="1" customWidth="1"/>
    <col min="6706" max="6941" width="9.140625" style="513"/>
    <col min="6942" max="6942" width="4.42578125" style="513" customWidth="1"/>
    <col min="6943" max="6943" width="19.85546875" style="513" customWidth="1"/>
    <col min="6944" max="6944" width="13.28515625" style="513" customWidth="1"/>
    <col min="6945" max="6945" width="9.140625" style="513" customWidth="1"/>
    <col min="6946" max="6946" width="10.5703125" style="513" customWidth="1"/>
    <col min="6947" max="6947" width="12.7109375" style="513" customWidth="1"/>
    <col min="6948" max="6948" width="13.28515625" style="513" customWidth="1"/>
    <col min="6949" max="6949" width="10.42578125" style="513" customWidth="1"/>
    <col min="6950" max="6950" width="12.7109375" style="513" customWidth="1"/>
    <col min="6951" max="6951" width="12.85546875" style="513" customWidth="1"/>
    <col min="6952" max="6952" width="14.85546875" style="513" customWidth="1"/>
    <col min="6953" max="6953" width="12.140625" style="513" customWidth="1"/>
    <col min="6954" max="6954" width="13.28515625" style="513" customWidth="1"/>
    <col min="6955" max="6955" width="11.28515625" style="513" customWidth="1"/>
    <col min="6956" max="6956" width="12" style="513" customWidth="1"/>
    <col min="6957" max="6957" width="12.5703125" style="513" customWidth="1"/>
    <col min="6958" max="6958" width="10.42578125" style="513" customWidth="1"/>
    <col min="6959" max="6959" width="13.140625" style="513" customWidth="1"/>
    <col min="6960" max="6960" width="12.7109375" style="513" bestFit="1" customWidth="1"/>
    <col min="6961" max="6961" width="11.5703125" style="513" bestFit="1" customWidth="1"/>
    <col min="6962" max="7197" width="9.140625" style="513"/>
    <col min="7198" max="7198" width="4.42578125" style="513" customWidth="1"/>
    <col min="7199" max="7199" width="19.85546875" style="513" customWidth="1"/>
    <col min="7200" max="7200" width="13.28515625" style="513" customWidth="1"/>
    <col min="7201" max="7201" width="9.140625" style="513" customWidth="1"/>
    <col min="7202" max="7202" width="10.5703125" style="513" customWidth="1"/>
    <col min="7203" max="7203" width="12.7109375" style="513" customWidth="1"/>
    <col min="7204" max="7204" width="13.28515625" style="513" customWidth="1"/>
    <col min="7205" max="7205" width="10.42578125" style="513" customWidth="1"/>
    <col min="7206" max="7206" width="12.7109375" style="513" customWidth="1"/>
    <col min="7207" max="7207" width="12.85546875" style="513" customWidth="1"/>
    <col min="7208" max="7208" width="14.85546875" style="513" customWidth="1"/>
    <col min="7209" max="7209" width="12.140625" style="513" customWidth="1"/>
    <col min="7210" max="7210" width="13.28515625" style="513" customWidth="1"/>
    <col min="7211" max="7211" width="11.28515625" style="513" customWidth="1"/>
    <col min="7212" max="7212" width="12" style="513" customWidth="1"/>
    <col min="7213" max="7213" width="12.5703125" style="513" customWidth="1"/>
    <col min="7214" max="7214" width="10.42578125" style="513" customWidth="1"/>
    <col min="7215" max="7215" width="13.140625" style="513" customWidth="1"/>
    <col min="7216" max="7216" width="12.7109375" style="513" bestFit="1" customWidth="1"/>
    <col min="7217" max="7217" width="11.5703125" style="513" bestFit="1" customWidth="1"/>
    <col min="7218" max="7453" width="9.140625" style="513"/>
    <col min="7454" max="7454" width="4.42578125" style="513" customWidth="1"/>
    <col min="7455" max="7455" width="19.85546875" style="513" customWidth="1"/>
    <col min="7456" max="7456" width="13.28515625" style="513" customWidth="1"/>
    <col min="7457" max="7457" width="9.140625" style="513" customWidth="1"/>
    <col min="7458" max="7458" width="10.5703125" style="513" customWidth="1"/>
    <col min="7459" max="7459" width="12.7109375" style="513" customWidth="1"/>
    <col min="7460" max="7460" width="13.28515625" style="513" customWidth="1"/>
    <col min="7461" max="7461" width="10.42578125" style="513" customWidth="1"/>
    <col min="7462" max="7462" width="12.7109375" style="513" customWidth="1"/>
    <col min="7463" max="7463" width="12.85546875" style="513" customWidth="1"/>
    <col min="7464" max="7464" width="14.85546875" style="513" customWidth="1"/>
    <col min="7465" max="7465" width="12.140625" style="513" customWidth="1"/>
    <col min="7466" max="7466" width="13.28515625" style="513" customWidth="1"/>
    <col min="7467" max="7467" width="11.28515625" style="513" customWidth="1"/>
    <col min="7468" max="7468" width="12" style="513" customWidth="1"/>
    <col min="7469" max="7469" width="12.5703125" style="513" customWidth="1"/>
    <col min="7470" max="7470" width="10.42578125" style="513" customWidth="1"/>
    <col min="7471" max="7471" width="13.140625" style="513" customWidth="1"/>
    <col min="7472" max="7472" width="12.7109375" style="513" bestFit="1" customWidth="1"/>
    <col min="7473" max="7473" width="11.5703125" style="513" bestFit="1" customWidth="1"/>
    <col min="7474" max="7709" width="9.140625" style="513"/>
    <col min="7710" max="7710" width="4.42578125" style="513" customWidth="1"/>
    <col min="7711" max="7711" width="19.85546875" style="513" customWidth="1"/>
    <col min="7712" max="7712" width="13.28515625" style="513" customWidth="1"/>
    <col min="7713" max="7713" width="9.140625" style="513" customWidth="1"/>
    <col min="7714" max="7714" width="10.5703125" style="513" customWidth="1"/>
    <col min="7715" max="7715" width="12.7109375" style="513" customWidth="1"/>
    <col min="7716" max="7716" width="13.28515625" style="513" customWidth="1"/>
    <col min="7717" max="7717" width="10.42578125" style="513" customWidth="1"/>
    <col min="7718" max="7718" width="12.7109375" style="513" customWidth="1"/>
    <col min="7719" max="7719" width="12.85546875" style="513" customWidth="1"/>
    <col min="7720" max="7720" width="14.85546875" style="513" customWidth="1"/>
    <col min="7721" max="7721" width="12.140625" style="513" customWidth="1"/>
    <col min="7722" max="7722" width="13.28515625" style="513" customWidth="1"/>
    <col min="7723" max="7723" width="11.28515625" style="513" customWidth="1"/>
    <col min="7724" max="7724" width="12" style="513" customWidth="1"/>
    <col min="7725" max="7725" width="12.5703125" style="513" customWidth="1"/>
    <col min="7726" max="7726" width="10.42578125" style="513" customWidth="1"/>
    <col min="7727" max="7727" width="13.140625" style="513" customWidth="1"/>
    <col min="7728" max="7728" width="12.7109375" style="513" bestFit="1" customWidth="1"/>
    <col min="7729" max="7729" width="11.5703125" style="513" bestFit="1" customWidth="1"/>
    <col min="7730" max="7965" width="9.140625" style="513"/>
    <col min="7966" max="7966" width="4.42578125" style="513" customWidth="1"/>
    <col min="7967" max="7967" width="19.85546875" style="513" customWidth="1"/>
    <col min="7968" max="7968" width="13.28515625" style="513" customWidth="1"/>
    <col min="7969" max="7969" width="9.140625" style="513" customWidth="1"/>
    <col min="7970" max="7970" width="10.5703125" style="513" customWidth="1"/>
    <col min="7971" max="7971" width="12.7109375" style="513" customWidth="1"/>
    <col min="7972" max="7972" width="13.28515625" style="513" customWidth="1"/>
    <col min="7973" max="7973" width="10.42578125" style="513" customWidth="1"/>
    <col min="7974" max="7974" width="12.7109375" style="513" customWidth="1"/>
    <col min="7975" max="7975" width="12.85546875" style="513" customWidth="1"/>
    <col min="7976" max="7976" width="14.85546875" style="513" customWidth="1"/>
    <col min="7977" max="7977" width="12.140625" style="513" customWidth="1"/>
    <col min="7978" max="7978" width="13.28515625" style="513" customWidth="1"/>
    <col min="7979" max="7979" width="11.28515625" style="513" customWidth="1"/>
    <col min="7980" max="7980" width="12" style="513" customWidth="1"/>
    <col min="7981" max="7981" width="12.5703125" style="513" customWidth="1"/>
    <col min="7982" max="7982" width="10.42578125" style="513" customWidth="1"/>
    <col min="7983" max="7983" width="13.140625" style="513" customWidth="1"/>
    <col min="7984" max="7984" width="12.7109375" style="513" bestFit="1" customWidth="1"/>
    <col min="7985" max="7985" width="11.5703125" style="513" bestFit="1" customWidth="1"/>
    <col min="7986" max="8221" width="9.140625" style="513"/>
    <col min="8222" max="8222" width="4.42578125" style="513" customWidth="1"/>
    <col min="8223" max="8223" width="19.85546875" style="513" customWidth="1"/>
    <col min="8224" max="8224" width="13.28515625" style="513" customWidth="1"/>
    <col min="8225" max="8225" width="9.140625" style="513" customWidth="1"/>
    <col min="8226" max="8226" width="10.5703125" style="513" customWidth="1"/>
    <col min="8227" max="8227" width="12.7109375" style="513" customWidth="1"/>
    <col min="8228" max="8228" width="13.28515625" style="513" customWidth="1"/>
    <col min="8229" max="8229" width="10.42578125" style="513" customWidth="1"/>
    <col min="8230" max="8230" width="12.7109375" style="513" customWidth="1"/>
    <col min="8231" max="8231" width="12.85546875" style="513" customWidth="1"/>
    <col min="8232" max="8232" width="14.85546875" style="513" customWidth="1"/>
    <col min="8233" max="8233" width="12.140625" style="513" customWidth="1"/>
    <col min="8234" max="8234" width="13.28515625" style="513" customWidth="1"/>
    <col min="8235" max="8235" width="11.28515625" style="513" customWidth="1"/>
    <col min="8236" max="8236" width="12" style="513" customWidth="1"/>
    <col min="8237" max="8237" width="12.5703125" style="513" customWidth="1"/>
    <col min="8238" max="8238" width="10.42578125" style="513" customWidth="1"/>
    <col min="8239" max="8239" width="13.140625" style="513" customWidth="1"/>
    <col min="8240" max="8240" width="12.7109375" style="513" bestFit="1" customWidth="1"/>
    <col min="8241" max="8241" width="11.5703125" style="513" bestFit="1" customWidth="1"/>
    <col min="8242" max="8477" width="9.140625" style="513"/>
    <col min="8478" max="8478" width="4.42578125" style="513" customWidth="1"/>
    <col min="8479" max="8479" width="19.85546875" style="513" customWidth="1"/>
    <col min="8480" max="8480" width="13.28515625" style="513" customWidth="1"/>
    <col min="8481" max="8481" width="9.140625" style="513" customWidth="1"/>
    <col min="8482" max="8482" width="10.5703125" style="513" customWidth="1"/>
    <col min="8483" max="8483" width="12.7109375" style="513" customWidth="1"/>
    <col min="8484" max="8484" width="13.28515625" style="513" customWidth="1"/>
    <col min="8485" max="8485" width="10.42578125" style="513" customWidth="1"/>
    <col min="8486" max="8486" width="12.7109375" style="513" customWidth="1"/>
    <col min="8487" max="8487" width="12.85546875" style="513" customWidth="1"/>
    <col min="8488" max="8488" width="14.85546875" style="513" customWidth="1"/>
    <col min="8489" max="8489" width="12.140625" style="513" customWidth="1"/>
    <col min="8490" max="8490" width="13.28515625" style="513" customWidth="1"/>
    <col min="8491" max="8491" width="11.28515625" style="513" customWidth="1"/>
    <col min="8492" max="8492" width="12" style="513" customWidth="1"/>
    <col min="8493" max="8493" width="12.5703125" style="513" customWidth="1"/>
    <col min="8494" max="8494" width="10.42578125" style="513" customWidth="1"/>
    <col min="8495" max="8495" width="13.140625" style="513" customWidth="1"/>
    <col min="8496" max="8496" width="12.7109375" style="513" bestFit="1" customWidth="1"/>
    <col min="8497" max="8497" width="11.5703125" style="513" bestFit="1" customWidth="1"/>
    <col min="8498" max="8733" width="9.140625" style="513"/>
    <col min="8734" max="8734" width="4.42578125" style="513" customWidth="1"/>
    <col min="8735" max="8735" width="19.85546875" style="513" customWidth="1"/>
    <col min="8736" max="8736" width="13.28515625" style="513" customWidth="1"/>
    <col min="8737" max="8737" width="9.140625" style="513" customWidth="1"/>
    <col min="8738" max="8738" width="10.5703125" style="513" customWidth="1"/>
    <col min="8739" max="8739" width="12.7109375" style="513" customWidth="1"/>
    <col min="8740" max="8740" width="13.28515625" style="513" customWidth="1"/>
    <col min="8741" max="8741" width="10.42578125" style="513" customWidth="1"/>
    <col min="8742" max="8742" width="12.7109375" style="513" customWidth="1"/>
    <col min="8743" max="8743" width="12.85546875" style="513" customWidth="1"/>
    <col min="8744" max="8744" width="14.85546875" style="513" customWidth="1"/>
    <col min="8745" max="8745" width="12.140625" style="513" customWidth="1"/>
    <col min="8746" max="8746" width="13.28515625" style="513" customWidth="1"/>
    <col min="8747" max="8747" width="11.28515625" style="513" customWidth="1"/>
    <col min="8748" max="8748" width="12" style="513" customWidth="1"/>
    <col min="8749" max="8749" width="12.5703125" style="513" customWidth="1"/>
    <col min="8750" max="8750" width="10.42578125" style="513" customWidth="1"/>
    <col min="8751" max="8751" width="13.140625" style="513" customWidth="1"/>
    <col min="8752" max="8752" width="12.7109375" style="513" bestFit="1" customWidth="1"/>
    <col min="8753" max="8753" width="11.5703125" style="513" bestFit="1" customWidth="1"/>
    <col min="8754" max="8989" width="9.140625" style="513"/>
    <col min="8990" max="8990" width="4.42578125" style="513" customWidth="1"/>
    <col min="8991" max="8991" width="19.85546875" style="513" customWidth="1"/>
    <col min="8992" max="8992" width="13.28515625" style="513" customWidth="1"/>
    <col min="8993" max="8993" width="9.140625" style="513" customWidth="1"/>
    <col min="8994" max="8994" width="10.5703125" style="513" customWidth="1"/>
    <col min="8995" max="8995" width="12.7109375" style="513" customWidth="1"/>
    <col min="8996" max="8996" width="13.28515625" style="513" customWidth="1"/>
    <col min="8997" max="8997" width="10.42578125" style="513" customWidth="1"/>
    <col min="8998" max="8998" width="12.7109375" style="513" customWidth="1"/>
    <col min="8999" max="8999" width="12.85546875" style="513" customWidth="1"/>
    <col min="9000" max="9000" width="14.85546875" style="513" customWidth="1"/>
    <col min="9001" max="9001" width="12.140625" style="513" customWidth="1"/>
    <col min="9002" max="9002" width="13.28515625" style="513" customWidth="1"/>
    <col min="9003" max="9003" width="11.28515625" style="513" customWidth="1"/>
    <col min="9004" max="9004" width="12" style="513" customWidth="1"/>
    <col min="9005" max="9005" width="12.5703125" style="513" customWidth="1"/>
    <col min="9006" max="9006" width="10.42578125" style="513" customWidth="1"/>
    <col min="9007" max="9007" width="13.140625" style="513" customWidth="1"/>
    <col min="9008" max="9008" width="12.7109375" style="513" bestFit="1" customWidth="1"/>
    <col min="9009" max="9009" width="11.5703125" style="513" bestFit="1" customWidth="1"/>
    <col min="9010" max="9245" width="9.140625" style="513"/>
    <col min="9246" max="9246" width="4.42578125" style="513" customWidth="1"/>
    <col min="9247" max="9247" width="19.85546875" style="513" customWidth="1"/>
    <col min="9248" max="9248" width="13.28515625" style="513" customWidth="1"/>
    <col min="9249" max="9249" width="9.140625" style="513" customWidth="1"/>
    <col min="9250" max="9250" width="10.5703125" style="513" customWidth="1"/>
    <col min="9251" max="9251" width="12.7109375" style="513" customWidth="1"/>
    <col min="9252" max="9252" width="13.28515625" style="513" customWidth="1"/>
    <col min="9253" max="9253" width="10.42578125" style="513" customWidth="1"/>
    <col min="9254" max="9254" width="12.7109375" style="513" customWidth="1"/>
    <col min="9255" max="9255" width="12.85546875" style="513" customWidth="1"/>
    <col min="9256" max="9256" width="14.85546875" style="513" customWidth="1"/>
    <col min="9257" max="9257" width="12.140625" style="513" customWidth="1"/>
    <col min="9258" max="9258" width="13.28515625" style="513" customWidth="1"/>
    <col min="9259" max="9259" width="11.28515625" style="513" customWidth="1"/>
    <col min="9260" max="9260" width="12" style="513" customWidth="1"/>
    <col min="9261" max="9261" width="12.5703125" style="513" customWidth="1"/>
    <col min="9262" max="9262" width="10.42578125" style="513" customWidth="1"/>
    <col min="9263" max="9263" width="13.140625" style="513" customWidth="1"/>
    <col min="9264" max="9264" width="12.7109375" style="513" bestFit="1" customWidth="1"/>
    <col min="9265" max="9265" width="11.5703125" style="513" bestFit="1" customWidth="1"/>
    <col min="9266" max="9501" width="9.140625" style="513"/>
    <col min="9502" max="9502" width="4.42578125" style="513" customWidth="1"/>
    <col min="9503" max="9503" width="19.85546875" style="513" customWidth="1"/>
    <col min="9504" max="9504" width="13.28515625" style="513" customWidth="1"/>
    <col min="9505" max="9505" width="9.140625" style="513" customWidth="1"/>
    <col min="9506" max="9506" width="10.5703125" style="513" customWidth="1"/>
    <col min="9507" max="9507" width="12.7109375" style="513" customWidth="1"/>
    <col min="9508" max="9508" width="13.28515625" style="513" customWidth="1"/>
    <col min="9509" max="9509" width="10.42578125" style="513" customWidth="1"/>
    <col min="9510" max="9510" width="12.7109375" style="513" customWidth="1"/>
    <col min="9511" max="9511" width="12.85546875" style="513" customWidth="1"/>
    <col min="9512" max="9512" width="14.85546875" style="513" customWidth="1"/>
    <col min="9513" max="9513" width="12.140625" style="513" customWidth="1"/>
    <col min="9514" max="9514" width="13.28515625" style="513" customWidth="1"/>
    <col min="9515" max="9515" width="11.28515625" style="513" customWidth="1"/>
    <col min="9516" max="9516" width="12" style="513" customWidth="1"/>
    <col min="9517" max="9517" width="12.5703125" style="513" customWidth="1"/>
    <col min="9518" max="9518" width="10.42578125" style="513" customWidth="1"/>
    <col min="9519" max="9519" width="13.140625" style="513" customWidth="1"/>
    <col min="9520" max="9520" width="12.7109375" style="513" bestFit="1" customWidth="1"/>
    <col min="9521" max="9521" width="11.5703125" style="513" bestFit="1" customWidth="1"/>
    <col min="9522" max="9757" width="9.140625" style="513"/>
    <col min="9758" max="9758" width="4.42578125" style="513" customWidth="1"/>
    <col min="9759" max="9759" width="19.85546875" style="513" customWidth="1"/>
    <col min="9760" max="9760" width="13.28515625" style="513" customWidth="1"/>
    <col min="9761" max="9761" width="9.140625" style="513" customWidth="1"/>
    <col min="9762" max="9762" width="10.5703125" style="513" customWidth="1"/>
    <col min="9763" max="9763" width="12.7109375" style="513" customWidth="1"/>
    <col min="9764" max="9764" width="13.28515625" style="513" customWidth="1"/>
    <col min="9765" max="9765" width="10.42578125" style="513" customWidth="1"/>
    <col min="9766" max="9766" width="12.7109375" style="513" customWidth="1"/>
    <col min="9767" max="9767" width="12.85546875" style="513" customWidth="1"/>
    <col min="9768" max="9768" width="14.85546875" style="513" customWidth="1"/>
    <col min="9769" max="9769" width="12.140625" style="513" customWidth="1"/>
    <col min="9770" max="9770" width="13.28515625" style="513" customWidth="1"/>
    <col min="9771" max="9771" width="11.28515625" style="513" customWidth="1"/>
    <col min="9772" max="9772" width="12" style="513" customWidth="1"/>
    <col min="9773" max="9773" width="12.5703125" style="513" customWidth="1"/>
    <col min="9774" max="9774" width="10.42578125" style="513" customWidth="1"/>
    <col min="9775" max="9775" width="13.140625" style="513" customWidth="1"/>
    <col min="9776" max="9776" width="12.7109375" style="513" bestFit="1" customWidth="1"/>
    <col min="9777" max="9777" width="11.5703125" style="513" bestFit="1" customWidth="1"/>
    <col min="9778" max="10013" width="9.140625" style="513"/>
    <col min="10014" max="10014" width="4.42578125" style="513" customWidth="1"/>
    <col min="10015" max="10015" width="19.85546875" style="513" customWidth="1"/>
    <col min="10016" max="10016" width="13.28515625" style="513" customWidth="1"/>
    <col min="10017" max="10017" width="9.140625" style="513" customWidth="1"/>
    <col min="10018" max="10018" width="10.5703125" style="513" customWidth="1"/>
    <col min="10019" max="10019" width="12.7109375" style="513" customWidth="1"/>
    <col min="10020" max="10020" width="13.28515625" style="513" customWidth="1"/>
    <col min="10021" max="10021" width="10.42578125" style="513" customWidth="1"/>
    <col min="10022" max="10022" width="12.7109375" style="513" customWidth="1"/>
    <col min="10023" max="10023" width="12.85546875" style="513" customWidth="1"/>
    <col min="10024" max="10024" width="14.85546875" style="513" customWidth="1"/>
    <col min="10025" max="10025" width="12.140625" style="513" customWidth="1"/>
    <col min="10026" max="10026" width="13.28515625" style="513" customWidth="1"/>
    <col min="10027" max="10027" width="11.28515625" style="513" customWidth="1"/>
    <col min="10028" max="10028" width="12" style="513" customWidth="1"/>
    <col min="10029" max="10029" width="12.5703125" style="513" customWidth="1"/>
    <col min="10030" max="10030" width="10.42578125" style="513" customWidth="1"/>
    <col min="10031" max="10031" width="13.140625" style="513" customWidth="1"/>
    <col min="10032" max="10032" width="12.7109375" style="513" bestFit="1" customWidth="1"/>
    <col min="10033" max="10033" width="11.5703125" style="513" bestFit="1" customWidth="1"/>
    <col min="10034" max="10269" width="9.140625" style="513"/>
    <col min="10270" max="10270" width="4.42578125" style="513" customWidth="1"/>
    <col min="10271" max="10271" width="19.85546875" style="513" customWidth="1"/>
    <col min="10272" max="10272" width="13.28515625" style="513" customWidth="1"/>
    <col min="10273" max="10273" width="9.140625" style="513" customWidth="1"/>
    <col min="10274" max="10274" width="10.5703125" style="513" customWidth="1"/>
    <col min="10275" max="10275" width="12.7109375" style="513" customWidth="1"/>
    <col min="10276" max="10276" width="13.28515625" style="513" customWidth="1"/>
    <col min="10277" max="10277" width="10.42578125" style="513" customWidth="1"/>
    <col min="10278" max="10278" width="12.7109375" style="513" customWidth="1"/>
    <col min="10279" max="10279" width="12.85546875" style="513" customWidth="1"/>
    <col min="10280" max="10280" width="14.85546875" style="513" customWidth="1"/>
    <col min="10281" max="10281" width="12.140625" style="513" customWidth="1"/>
    <col min="10282" max="10282" width="13.28515625" style="513" customWidth="1"/>
    <col min="10283" max="10283" width="11.28515625" style="513" customWidth="1"/>
    <col min="10284" max="10284" width="12" style="513" customWidth="1"/>
    <col min="10285" max="10285" width="12.5703125" style="513" customWidth="1"/>
    <col min="10286" max="10286" width="10.42578125" style="513" customWidth="1"/>
    <col min="10287" max="10287" width="13.140625" style="513" customWidth="1"/>
    <col min="10288" max="10288" width="12.7109375" style="513" bestFit="1" customWidth="1"/>
    <col min="10289" max="10289" width="11.5703125" style="513" bestFit="1" customWidth="1"/>
    <col min="10290" max="10525" width="9.140625" style="513"/>
    <col min="10526" max="10526" width="4.42578125" style="513" customWidth="1"/>
    <col min="10527" max="10527" width="19.85546875" style="513" customWidth="1"/>
    <col min="10528" max="10528" width="13.28515625" style="513" customWidth="1"/>
    <col min="10529" max="10529" width="9.140625" style="513" customWidth="1"/>
    <col min="10530" max="10530" width="10.5703125" style="513" customWidth="1"/>
    <col min="10531" max="10531" width="12.7109375" style="513" customWidth="1"/>
    <col min="10532" max="10532" width="13.28515625" style="513" customWidth="1"/>
    <col min="10533" max="10533" width="10.42578125" style="513" customWidth="1"/>
    <col min="10534" max="10534" width="12.7109375" style="513" customWidth="1"/>
    <col min="10535" max="10535" width="12.85546875" style="513" customWidth="1"/>
    <col min="10536" max="10536" width="14.85546875" style="513" customWidth="1"/>
    <col min="10537" max="10537" width="12.140625" style="513" customWidth="1"/>
    <col min="10538" max="10538" width="13.28515625" style="513" customWidth="1"/>
    <col min="10539" max="10539" width="11.28515625" style="513" customWidth="1"/>
    <col min="10540" max="10540" width="12" style="513" customWidth="1"/>
    <col min="10541" max="10541" width="12.5703125" style="513" customWidth="1"/>
    <col min="10542" max="10542" width="10.42578125" style="513" customWidth="1"/>
    <col min="10543" max="10543" width="13.140625" style="513" customWidth="1"/>
    <col min="10544" max="10544" width="12.7109375" style="513" bestFit="1" customWidth="1"/>
    <col min="10545" max="10545" width="11.5703125" style="513" bestFit="1" customWidth="1"/>
    <col min="10546" max="10781" width="9.140625" style="513"/>
    <col min="10782" max="10782" width="4.42578125" style="513" customWidth="1"/>
    <col min="10783" max="10783" width="19.85546875" style="513" customWidth="1"/>
    <col min="10784" max="10784" width="13.28515625" style="513" customWidth="1"/>
    <col min="10785" max="10785" width="9.140625" style="513" customWidth="1"/>
    <col min="10786" max="10786" width="10.5703125" style="513" customWidth="1"/>
    <col min="10787" max="10787" width="12.7109375" style="513" customWidth="1"/>
    <col min="10788" max="10788" width="13.28515625" style="513" customWidth="1"/>
    <col min="10789" max="10789" width="10.42578125" style="513" customWidth="1"/>
    <col min="10790" max="10790" width="12.7109375" style="513" customWidth="1"/>
    <col min="10791" max="10791" width="12.85546875" style="513" customWidth="1"/>
    <col min="10792" max="10792" width="14.85546875" style="513" customWidth="1"/>
    <col min="10793" max="10793" width="12.140625" style="513" customWidth="1"/>
    <col min="10794" max="10794" width="13.28515625" style="513" customWidth="1"/>
    <col min="10795" max="10795" width="11.28515625" style="513" customWidth="1"/>
    <col min="10796" max="10796" width="12" style="513" customWidth="1"/>
    <col min="10797" max="10797" width="12.5703125" style="513" customWidth="1"/>
    <col min="10798" max="10798" width="10.42578125" style="513" customWidth="1"/>
    <col min="10799" max="10799" width="13.140625" style="513" customWidth="1"/>
    <col min="10800" max="10800" width="12.7109375" style="513" bestFit="1" customWidth="1"/>
    <col min="10801" max="10801" width="11.5703125" style="513" bestFit="1" customWidth="1"/>
    <col min="10802" max="11037" width="9.140625" style="513"/>
    <col min="11038" max="11038" width="4.42578125" style="513" customWidth="1"/>
    <col min="11039" max="11039" width="19.85546875" style="513" customWidth="1"/>
    <col min="11040" max="11040" width="13.28515625" style="513" customWidth="1"/>
    <col min="11041" max="11041" width="9.140625" style="513" customWidth="1"/>
    <col min="11042" max="11042" width="10.5703125" style="513" customWidth="1"/>
    <col min="11043" max="11043" width="12.7109375" style="513" customWidth="1"/>
    <col min="11044" max="11044" width="13.28515625" style="513" customWidth="1"/>
    <col min="11045" max="11045" width="10.42578125" style="513" customWidth="1"/>
    <col min="11046" max="11046" width="12.7109375" style="513" customWidth="1"/>
    <col min="11047" max="11047" width="12.85546875" style="513" customWidth="1"/>
    <col min="11048" max="11048" width="14.85546875" style="513" customWidth="1"/>
    <col min="11049" max="11049" width="12.140625" style="513" customWidth="1"/>
    <col min="11050" max="11050" width="13.28515625" style="513" customWidth="1"/>
    <col min="11051" max="11051" width="11.28515625" style="513" customWidth="1"/>
    <col min="11052" max="11052" width="12" style="513" customWidth="1"/>
    <col min="11053" max="11053" width="12.5703125" style="513" customWidth="1"/>
    <col min="11054" max="11054" width="10.42578125" style="513" customWidth="1"/>
    <col min="11055" max="11055" width="13.140625" style="513" customWidth="1"/>
    <col min="11056" max="11056" width="12.7109375" style="513" bestFit="1" customWidth="1"/>
    <col min="11057" max="11057" width="11.5703125" style="513" bestFit="1" customWidth="1"/>
    <col min="11058" max="11293" width="9.140625" style="513"/>
    <col min="11294" max="11294" width="4.42578125" style="513" customWidth="1"/>
    <col min="11295" max="11295" width="19.85546875" style="513" customWidth="1"/>
    <col min="11296" max="11296" width="13.28515625" style="513" customWidth="1"/>
    <col min="11297" max="11297" width="9.140625" style="513" customWidth="1"/>
    <col min="11298" max="11298" width="10.5703125" style="513" customWidth="1"/>
    <col min="11299" max="11299" width="12.7109375" style="513" customWidth="1"/>
    <col min="11300" max="11300" width="13.28515625" style="513" customWidth="1"/>
    <col min="11301" max="11301" width="10.42578125" style="513" customWidth="1"/>
    <col min="11302" max="11302" width="12.7109375" style="513" customWidth="1"/>
    <col min="11303" max="11303" width="12.85546875" style="513" customWidth="1"/>
    <col min="11304" max="11304" width="14.85546875" style="513" customWidth="1"/>
    <col min="11305" max="11305" width="12.140625" style="513" customWidth="1"/>
    <col min="11306" max="11306" width="13.28515625" style="513" customWidth="1"/>
    <col min="11307" max="11307" width="11.28515625" style="513" customWidth="1"/>
    <col min="11308" max="11308" width="12" style="513" customWidth="1"/>
    <col min="11309" max="11309" width="12.5703125" style="513" customWidth="1"/>
    <col min="11310" max="11310" width="10.42578125" style="513" customWidth="1"/>
    <col min="11311" max="11311" width="13.140625" style="513" customWidth="1"/>
    <col min="11312" max="11312" width="12.7109375" style="513" bestFit="1" customWidth="1"/>
    <col min="11313" max="11313" width="11.5703125" style="513" bestFit="1" customWidth="1"/>
    <col min="11314" max="11549" width="9.140625" style="513"/>
    <col min="11550" max="11550" width="4.42578125" style="513" customWidth="1"/>
    <col min="11551" max="11551" width="19.85546875" style="513" customWidth="1"/>
    <col min="11552" max="11552" width="13.28515625" style="513" customWidth="1"/>
    <col min="11553" max="11553" width="9.140625" style="513" customWidth="1"/>
    <col min="11554" max="11554" width="10.5703125" style="513" customWidth="1"/>
    <col min="11555" max="11555" width="12.7109375" style="513" customWidth="1"/>
    <col min="11556" max="11556" width="13.28515625" style="513" customWidth="1"/>
    <col min="11557" max="11557" width="10.42578125" style="513" customWidth="1"/>
    <col min="11558" max="11558" width="12.7109375" style="513" customWidth="1"/>
    <col min="11559" max="11559" width="12.85546875" style="513" customWidth="1"/>
    <col min="11560" max="11560" width="14.85546875" style="513" customWidth="1"/>
    <col min="11561" max="11561" width="12.140625" style="513" customWidth="1"/>
    <col min="11562" max="11562" width="13.28515625" style="513" customWidth="1"/>
    <col min="11563" max="11563" width="11.28515625" style="513" customWidth="1"/>
    <col min="11564" max="11564" width="12" style="513" customWidth="1"/>
    <col min="11565" max="11565" width="12.5703125" style="513" customWidth="1"/>
    <col min="11566" max="11566" width="10.42578125" style="513" customWidth="1"/>
    <col min="11567" max="11567" width="13.140625" style="513" customWidth="1"/>
    <col min="11568" max="11568" width="12.7109375" style="513" bestFit="1" customWidth="1"/>
    <col min="11569" max="11569" width="11.5703125" style="513" bestFit="1" customWidth="1"/>
    <col min="11570" max="11805" width="9.140625" style="513"/>
    <col min="11806" max="11806" width="4.42578125" style="513" customWidth="1"/>
    <col min="11807" max="11807" width="19.85546875" style="513" customWidth="1"/>
    <col min="11808" max="11808" width="13.28515625" style="513" customWidth="1"/>
    <col min="11809" max="11809" width="9.140625" style="513" customWidth="1"/>
    <col min="11810" max="11810" width="10.5703125" style="513" customWidth="1"/>
    <col min="11811" max="11811" width="12.7109375" style="513" customWidth="1"/>
    <col min="11812" max="11812" width="13.28515625" style="513" customWidth="1"/>
    <col min="11813" max="11813" width="10.42578125" style="513" customWidth="1"/>
    <col min="11814" max="11814" width="12.7109375" style="513" customWidth="1"/>
    <col min="11815" max="11815" width="12.85546875" style="513" customWidth="1"/>
    <col min="11816" max="11816" width="14.85546875" style="513" customWidth="1"/>
    <col min="11817" max="11817" width="12.140625" style="513" customWidth="1"/>
    <col min="11818" max="11818" width="13.28515625" style="513" customWidth="1"/>
    <col min="11819" max="11819" width="11.28515625" style="513" customWidth="1"/>
    <col min="11820" max="11820" width="12" style="513" customWidth="1"/>
    <col min="11821" max="11821" width="12.5703125" style="513" customWidth="1"/>
    <col min="11822" max="11822" width="10.42578125" style="513" customWidth="1"/>
    <col min="11823" max="11823" width="13.140625" style="513" customWidth="1"/>
    <col min="11824" max="11824" width="12.7109375" style="513" bestFit="1" customWidth="1"/>
    <col min="11825" max="11825" width="11.5703125" style="513" bestFit="1" customWidth="1"/>
    <col min="11826" max="12061" width="9.140625" style="513"/>
    <col min="12062" max="12062" width="4.42578125" style="513" customWidth="1"/>
    <col min="12063" max="12063" width="19.85546875" style="513" customWidth="1"/>
    <col min="12064" max="12064" width="13.28515625" style="513" customWidth="1"/>
    <col min="12065" max="12065" width="9.140625" style="513" customWidth="1"/>
    <col min="12066" max="12066" width="10.5703125" style="513" customWidth="1"/>
    <col min="12067" max="12067" width="12.7109375" style="513" customWidth="1"/>
    <col min="12068" max="12068" width="13.28515625" style="513" customWidth="1"/>
    <col min="12069" max="12069" width="10.42578125" style="513" customWidth="1"/>
    <col min="12070" max="12070" width="12.7109375" style="513" customWidth="1"/>
    <col min="12071" max="12071" width="12.85546875" style="513" customWidth="1"/>
    <col min="12072" max="12072" width="14.85546875" style="513" customWidth="1"/>
    <col min="12073" max="12073" width="12.140625" style="513" customWidth="1"/>
    <col min="12074" max="12074" width="13.28515625" style="513" customWidth="1"/>
    <col min="12075" max="12075" width="11.28515625" style="513" customWidth="1"/>
    <col min="12076" max="12076" width="12" style="513" customWidth="1"/>
    <col min="12077" max="12077" width="12.5703125" style="513" customWidth="1"/>
    <col min="12078" max="12078" width="10.42578125" style="513" customWidth="1"/>
    <col min="12079" max="12079" width="13.140625" style="513" customWidth="1"/>
    <col min="12080" max="12080" width="12.7109375" style="513" bestFit="1" customWidth="1"/>
    <col min="12081" max="12081" width="11.5703125" style="513" bestFit="1" customWidth="1"/>
    <col min="12082" max="12317" width="9.140625" style="513"/>
    <col min="12318" max="12318" width="4.42578125" style="513" customWidth="1"/>
    <col min="12319" max="12319" width="19.85546875" style="513" customWidth="1"/>
    <col min="12320" max="12320" width="13.28515625" style="513" customWidth="1"/>
    <col min="12321" max="12321" width="9.140625" style="513" customWidth="1"/>
    <col min="12322" max="12322" width="10.5703125" style="513" customWidth="1"/>
    <col min="12323" max="12323" width="12.7109375" style="513" customWidth="1"/>
    <col min="12324" max="12324" width="13.28515625" style="513" customWidth="1"/>
    <col min="12325" max="12325" width="10.42578125" style="513" customWidth="1"/>
    <col min="12326" max="12326" width="12.7109375" style="513" customWidth="1"/>
    <col min="12327" max="12327" width="12.85546875" style="513" customWidth="1"/>
    <col min="12328" max="12328" width="14.85546875" style="513" customWidth="1"/>
    <col min="12329" max="12329" width="12.140625" style="513" customWidth="1"/>
    <col min="12330" max="12330" width="13.28515625" style="513" customWidth="1"/>
    <col min="12331" max="12331" width="11.28515625" style="513" customWidth="1"/>
    <col min="12332" max="12332" width="12" style="513" customWidth="1"/>
    <col min="12333" max="12333" width="12.5703125" style="513" customWidth="1"/>
    <col min="12334" max="12334" width="10.42578125" style="513" customWidth="1"/>
    <col min="12335" max="12335" width="13.140625" style="513" customWidth="1"/>
    <col min="12336" max="12336" width="12.7109375" style="513" bestFit="1" customWidth="1"/>
    <col min="12337" max="12337" width="11.5703125" style="513" bestFit="1" customWidth="1"/>
    <col min="12338" max="12573" width="9.140625" style="513"/>
    <col min="12574" max="12574" width="4.42578125" style="513" customWidth="1"/>
    <col min="12575" max="12575" width="19.85546875" style="513" customWidth="1"/>
    <col min="12576" max="12576" width="13.28515625" style="513" customWidth="1"/>
    <col min="12577" max="12577" width="9.140625" style="513" customWidth="1"/>
    <col min="12578" max="12578" width="10.5703125" style="513" customWidth="1"/>
    <col min="12579" max="12579" width="12.7109375" style="513" customWidth="1"/>
    <col min="12580" max="12580" width="13.28515625" style="513" customWidth="1"/>
    <col min="12581" max="12581" width="10.42578125" style="513" customWidth="1"/>
    <col min="12582" max="12582" width="12.7109375" style="513" customWidth="1"/>
    <col min="12583" max="12583" width="12.85546875" style="513" customWidth="1"/>
    <col min="12584" max="12584" width="14.85546875" style="513" customWidth="1"/>
    <col min="12585" max="12585" width="12.140625" style="513" customWidth="1"/>
    <col min="12586" max="12586" width="13.28515625" style="513" customWidth="1"/>
    <col min="12587" max="12587" width="11.28515625" style="513" customWidth="1"/>
    <col min="12588" max="12588" width="12" style="513" customWidth="1"/>
    <col min="12589" max="12589" width="12.5703125" style="513" customWidth="1"/>
    <col min="12590" max="12590" width="10.42578125" style="513" customWidth="1"/>
    <col min="12591" max="12591" width="13.140625" style="513" customWidth="1"/>
    <col min="12592" max="12592" width="12.7109375" style="513" bestFit="1" customWidth="1"/>
    <col min="12593" max="12593" width="11.5703125" style="513" bestFit="1" customWidth="1"/>
    <col min="12594" max="12829" width="9.140625" style="513"/>
    <col min="12830" max="12830" width="4.42578125" style="513" customWidth="1"/>
    <col min="12831" max="12831" width="19.85546875" style="513" customWidth="1"/>
    <col min="12832" max="12832" width="13.28515625" style="513" customWidth="1"/>
    <col min="12833" max="12833" width="9.140625" style="513" customWidth="1"/>
    <col min="12834" max="12834" width="10.5703125" style="513" customWidth="1"/>
    <col min="12835" max="12835" width="12.7109375" style="513" customWidth="1"/>
    <col min="12836" max="12836" width="13.28515625" style="513" customWidth="1"/>
    <col min="12837" max="12837" width="10.42578125" style="513" customWidth="1"/>
    <col min="12838" max="12838" width="12.7109375" style="513" customWidth="1"/>
    <col min="12839" max="12839" width="12.85546875" style="513" customWidth="1"/>
    <col min="12840" max="12840" width="14.85546875" style="513" customWidth="1"/>
    <col min="12841" max="12841" width="12.140625" style="513" customWidth="1"/>
    <col min="12842" max="12842" width="13.28515625" style="513" customWidth="1"/>
    <col min="12843" max="12843" width="11.28515625" style="513" customWidth="1"/>
    <col min="12844" max="12844" width="12" style="513" customWidth="1"/>
    <col min="12845" max="12845" width="12.5703125" style="513" customWidth="1"/>
    <col min="12846" max="12846" width="10.42578125" style="513" customWidth="1"/>
    <col min="12847" max="12847" width="13.140625" style="513" customWidth="1"/>
    <col min="12848" max="12848" width="12.7109375" style="513" bestFit="1" customWidth="1"/>
    <col min="12849" max="12849" width="11.5703125" style="513" bestFit="1" customWidth="1"/>
    <col min="12850" max="13085" width="9.140625" style="513"/>
    <col min="13086" max="13086" width="4.42578125" style="513" customWidth="1"/>
    <col min="13087" max="13087" width="19.85546875" style="513" customWidth="1"/>
    <col min="13088" max="13088" width="13.28515625" style="513" customWidth="1"/>
    <col min="13089" max="13089" width="9.140625" style="513" customWidth="1"/>
    <col min="13090" max="13090" width="10.5703125" style="513" customWidth="1"/>
    <col min="13091" max="13091" width="12.7109375" style="513" customWidth="1"/>
    <col min="13092" max="13092" width="13.28515625" style="513" customWidth="1"/>
    <col min="13093" max="13093" width="10.42578125" style="513" customWidth="1"/>
    <col min="13094" max="13094" width="12.7109375" style="513" customWidth="1"/>
    <col min="13095" max="13095" width="12.85546875" style="513" customWidth="1"/>
    <col min="13096" max="13096" width="14.85546875" style="513" customWidth="1"/>
    <col min="13097" max="13097" width="12.140625" style="513" customWidth="1"/>
    <col min="13098" max="13098" width="13.28515625" style="513" customWidth="1"/>
    <col min="13099" max="13099" width="11.28515625" style="513" customWidth="1"/>
    <col min="13100" max="13100" width="12" style="513" customWidth="1"/>
    <col min="13101" max="13101" width="12.5703125" style="513" customWidth="1"/>
    <col min="13102" max="13102" width="10.42578125" style="513" customWidth="1"/>
    <col min="13103" max="13103" width="13.140625" style="513" customWidth="1"/>
    <col min="13104" max="13104" width="12.7109375" style="513" bestFit="1" customWidth="1"/>
    <col min="13105" max="13105" width="11.5703125" style="513" bestFit="1" customWidth="1"/>
    <col min="13106" max="13341" width="9.140625" style="513"/>
    <col min="13342" max="13342" width="4.42578125" style="513" customWidth="1"/>
    <col min="13343" max="13343" width="19.85546875" style="513" customWidth="1"/>
    <col min="13344" max="13344" width="13.28515625" style="513" customWidth="1"/>
    <col min="13345" max="13345" width="9.140625" style="513" customWidth="1"/>
    <col min="13346" max="13346" width="10.5703125" style="513" customWidth="1"/>
    <col min="13347" max="13347" width="12.7109375" style="513" customWidth="1"/>
    <col min="13348" max="13348" width="13.28515625" style="513" customWidth="1"/>
    <col min="13349" max="13349" width="10.42578125" style="513" customWidth="1"/>
    <col min="13350" max="13350" width="12.7109375" style="513" customWidth="1"/>
    <col min="13351" max="13351" width="12.85546875" style="513" customWidth="1"/>
    <col min="13352" max="13352" width="14.85546875" style="513" customWidth="1"/>
    <col min="13353" max="13353" width="12.140625" style="513" customWidth="1"/>
    <col min="13354" max="13354" width="13.28515625" style="513" customWidth="1"/>
    <col min="13355" max="13355" width="11.28515625" style="513" customWidth="1"/>
    <col min="13356" max="13356" width="12" style="513" customWidth="1"/>
    <col min="13357" max="13357" width="12.5703125" style="513" customWidth="1"/>
    <col min="13358" max="13358" width="10.42578125" style="513" customWidth="1"/>
    <col min="13359" max="13359" width="13.140625" style="513" customWidth="1"/>
    <col min="13360" max="13360" width="12.7109375" style="513" bestFit="1" customWidth="1"/>
    <col min="13361" max="13361" width="11.5703125" style="513" bestFit="1" customWidth="1"/>
    <col min="13362" max="13597" width="9.140625" style="513"/>
    <col min="13598" max="13598" width="4.42578125" style="513" customWidth="1"/>
    <col min="13599" max="13599" width="19.85546875" style="513" customWidth="1"/>
    <col min="13600" max="13600" width="13.28515625" style="513" customWidth="1"/>
    <col min="13601" max="13601" width="9.140625" style="513" customWidth="1"/>
    <col min="13602" max="13602" width="10.5703125" style="513" customWidth="1"/>
    <col min="13603" max="13603" width="12.7109375" style="513" customWidth="1"/>
    <col min="13604" max="13604" width="13.28515625" style="513" customWidth="1"/>
    <col min="13605" max="13605" width="10.42578125" style="513" customWidth="1"/>
    <col min="13606" max="13606" width="12.7109375" style="513" customWidth="1"/>
    <col min="13607" max="13607" width="12.85546875" style="513" customWidth="1"/>
    <col min="13608" max="13608" width="14.85546875" style="513" customWidth="1"/>
    <col min="13609" max="13609" width="12.140625" style="513" customWidth="1"/>
    <col min="13610" max="13610" width="13.28515625" style="513" customWidth="1"/>
    <col min="13611" max="13611" width="11.28515625" style="513" customWidth="1"/>
    <col min="13612" max="13612" width="12" style="513" customWidth="1"/>
    <col min="13613" max="13613" width="12.5703125" style="513" customWidth="1"/>
    <col min="13614" max="13614" width="10.42578125" style="513" customWidth="1"/>
    <col min="13615" max="13615" width="13.140625" style="513" customWidth="1"/>
    <col min="13616" max="13616" width="12.7109375" style="513" bestFit="1" customWidth="1"/>
    <col min="13617" max="13617" width="11.5703125" style="513" bestFit="1" customWidth="1"/>
    <col min="13618" max="13853" width="9.140625" style="513"/>
    <col min="13854" max="13854" width="4.42578125" style="513" customWidth="1"/>
    <col min="13855" max="13855" width="19.85546875" style="513" customWidth="1"/>
    <col min="13856" max="13856" width="13.28515625" style="513" customWidth="1"/>
    <col min="13857" max="13857" width="9.140625" style="513" customWidth="1"/>
    <col min="13858" max="13858" width="10.5703125" style="513" customWidth="1"/>
    <col min="13859" max="13859" width="12.7109375" style="513" customWidth="1"/>
    <col min="13860" max="13860" width="13.28515625" style="513" customWidth="1"/>
    <col min="13861" max="13861" width="10.42578125" style="513" customWidth="1"/>
    <col min="13862" max="13862" width="12.7109375" style="513" customWidth="1"/>
    <col min="13863" max="13863" width="12.85546875" style="513" customWidth="1"/>
    <col min="13864" max="13864" width="14.85546875" style="513" customWidth="1"/>
    <col min="13865" max="13865" width="12.140625" style="513" customWidth="1"/>
    <col min="13866" max="13866" width="13.28515625" style="513" customWidth="1"/>
    <col min="13867" max="13867" width="11.28515625" style="513" customWidth="1"/>
    <col min="13868" max="13868" width="12" style="513" customWidth="1"/>
    <col min="13869" max="13869" width="12.5703125" style="513" customWidth="1"/>
    <col min="13870" max="13870" width="10.42578125" style="513" customWidth="1"/>
    <col min="13871" max="13871" width="13.140625" style="513" customWidth="1"/>
    <col min="13872" max="13872" width="12.7109375" style="513" bestFit="1" customWidth="1"/>
    <col min="13873" max="13873" width="11.5703125" style="513" bestFit="1" customWidth="1"/>
    <col min="13874" max="14109" width="9.140625" style="513"/>
    <col min="14110" max="14110" width="4.42578125" style="513" customWidth="1"/>
    <col min="14111" max="14111" width="19.85546875" style="513" customWidth="1"/>
    <col min="14112" max="14112" width="13.28515625" style="513" customWidth="1"/>
    <col min="14113" max="14113" width="9.140625" style="513" customWidth="1"/>
    <col min="14114" max="14114" width="10.5703125" style="513" customWidth="1"/>
    <col min="14115" max="14115" width="12.7109375" style="513" customWidth="1"/>
    <col min="14116" max="14116" width="13.28515625" style="513" customWidth="1"/>
    <col min="14117" max="14117" width="10.42578125" style="513" customWidth="1"/>
    <col min="14118" max="14118" width="12.7109375" style="513" customWidth="1"/>
    <col min="14119" max="14119" width="12.85546875" style="513" customWidth="1"/>
    <col min="14120" max="14120" width="14.85546875" style="513" customWidth="1"/>
    <col min="14121" max="14121" width="12.140625" style="513" customWidth="1"/>
    <col min="14122" max="14122" width="13.28515625" style="513" customWidth="1"/>
    <col min="14123" max="14123" width="11.28515625" style="513" customWidth="1"/>
    <col min="14124" max="14124" width="12" style="513" customWidth="1"/>
    <col min="14125" max="14125" width="12.5703125" style="513" customWidth="1"/>
    <col min="14126" max="14126" width="10.42578125" style="513" customWidth="1"/>
    <col min="14127" max="14127" width="13.140625" style="513" customWidth="1"/>
    <col min="14128" max="14128" width="12.7109375" style="513" bestFit="1" customWidth="1"/>
    <col min="14129" max="14129" width="11.5703125" style="513" bestFit="1" customWidth="1"/>
    <col min="14130" max="14365" width="9.140625" style="513"/>
    <col min="14366" max="14366" width="4.42578125" style="513" customWidth="1"/>
    <col min="14367" max="14367" width="19.85546875" style="513" customWidth="1"/>
    <col min="14368" max="14368" width="13.28515625" style="513" customWidth="1"/>
    <col min="14369" max="14369" width="9.140625" style="513" customWidth="1"/>
    <col min="14370" max="14370" width="10.5703125" style="513" customWidth="1"/>
    <col min="14371" max="14371" width="12.7109375" style="513" customWidth="1"/>
    <col min="14372" max="14372" width="13.28515625" style="513" customWidth="1"/>
    <col min="14373" max="14373" width="10.42578125" style="513" customWidth="1"/>
    <col min="14374" max="14374" width="12.7109375" style="513" customWidth="1"/>
    <col min="14375" max="14375" width="12.85546875" style="513" customWidth="1"/>
    <col min="14376" max="14376" width="14.85546875" style="513" customWidth="1"/>
    <col min="14377" max="14377" width="12.140625" style="513" customWidth="1"/>
    <col min="14378" max="14378" width="13.28515625" style="513" customWidth="1"/>
    <col min="14379" max="14379" width="11.28515625" style="513" customWidth="1"/>
    <col min="14380" max="14380" width="12" style="513" customWidth="1"/>
    <col min="14381" max="14381" width="12.5703125" style="513" customWidth="1"/>
    <col min="14382" max="14382" width="10.42578125" style="513" customWidth="1"/>
    <col min="14383" max="14383" width="13.140625" style="513" customWidth="1"/>
    <col min="14384" max="14384" width="12.7109375" style="513" bestFit="1" customWidth="1"/>
    <col min="14385" max="14385" width="11.5703125" style="513" bestFit="1" customWidth="1"/>
    <col min="14386" max="14621" width="9.140625" style="513"/>
    <col min="14622" max="14622" width="4.42578125" style="513" customWidth="1"/>
    <col min="14623" max="14623" width="19.85546875" style="513" customWidth="1"/>
    <col min="14624" max="14624" width="13.28515625" style="513" customWidth="1"/>
    <col min="14625" max="14625" width="9.140625" style="513" customWidth="1"/>
    <col min="14626" max="14626" width="10.5703125" style="513" customWidth="1"/>
    <col min="14627" max="14627" width="12.7109375" style="513" customWidth="1"/>
    <col min="14628" max="14628" width="13.28515625" style="513" customWidth="1"/>
    <col min="14629" max="14629" width="10.42578125" style="513" customWidth="1"/>
    <col min="14630" max="14630" width="12.7109375" style="513" customWidth="1"/>
    <col min="14631" max="14631" width="12.85546875" style="513" customWidth="1"/>
    <col min="14632" max="14632" width="14.85546875" style="513" customWidth="1"/>
    <col min="14633" max="14633" width="12.140625" style="513" customWidth="1"/>
    <col min="14634" max="14634" width="13.28515625" style="513" customWidth="1"/>
    <col min="14635" max="14635" width="11.28515625" style="513" customWidth="1"/>
    <col min="14636" max="14636" width="12" style="513" customWidth="1"/>
    <col min="14637" max="14637" width="12.5703125" style="513" customWidth="1"/>
    <col min="14638" max="14638" width="10.42578125" style="513" customWidth="1"/>
    <col min="14639" max="14639" width="13.140625" style="513" customWidth="1"/>
    <col min="14640" max="14640" width="12.7109375" style="513" bestFit="1" customWidth="1"/>
    <col min="14641" max="14641" width="11.5703125" style="513" bestFit="1" customWidth="1"/>
    <col min="14642" max="14877" width="9.140625" style="513"/>
    <col min="14878" max="14878" width="4.42578125" style="513" customWidth="1"/>
    <col min="14879" max="14879" width="19.85546875" style="513" customWidth="1"/>
    <col min="14880" max="14880" width="13.28515625" style="513" customWidth="1"/>
    <col min="14881" max="14881" width="9.140625" style="513" customWidth="1"/>
    <col min="14882" max="14882" width="10.5703125" style="513" customWidth="1"/>
    <col min="14883" max="14883" width="12.7109375" style="513" customWidth="1"/>
    <col min="14884" max="14884" width="13.28515625" style="513" customWidth="1"/>
    <col min="14885" max="14885" width="10.42578125" style="513" customWidth="1"/>
    <col min="14886" max="14886" width="12.7109375" style="513" customWidth="1"/>
    <col min="14887" max="14887" width="12.85546875" style="513" customWidth="1"/>
    <col min="14888" max="14888" width="14.85546875" style="513" customWidth="1"/>
    <col min="14889" max="14889" width="12.140625" style="513" customWidth="1"/>
    <col min="14890" max="14890" width="13.28515625" style="513" customWidth="1"/>
    <col min="14891" max="14891" width="11.28515625" style="513" customWidth="1"/>
    <col min="14892" max="14892" width="12" style="513" customWidth="1"/>
    <col min="14893" max="14893" width="12.5703125" style="513" customWidth="1"/>
    <col min="14894" max="14894" width="10.42578125" style="513" customWidth="1"/>
    <col min="14895" max="14895" width="13.140625" style="513" customWidth="1"/>
    <col min="14896" max="14896" width="12.7109375" style="513" bestFit="1" customWidth="1"/>
    <col min="14897" max="14897" width="11.5703125" style="513" bestFit="1" customWidth="1"/>
    <col min="14898" max="15133" width="9.140625" style="513"/>
    <col min="15134" max="15134" width="4.42578125" style="513" customWidth="1"/>
    <col min="15135" max="15135" width="19.85546875" style="513" customWidth="1"/>
    <col min="15136" max="15136" width="13.28515625" style="513" customWidth="1"/>
    <col min="15137" max="15137" width="9.140625" style="513" customWidth="1"/>
    <col min="15138" max="15138" width="10.5703125" style="513" customWidth="1"/>
    <col min="15139" max="15139" width="12.7109375" style="513" customWidth="1"/>
    <col min="15140" max="15140" width="13.28515625" style="513" customWidth="1"/>
    <col min="15141" max="15141" width="10.42578125" style="513" customWidth="1"/>
    <col min="15142" max="15142" width="12.7109375" style="513" customWidth="1"/>
    <col min="15143" max="15143" width="12.85546875" style="513" customWidth="1"/>
    <col min="15144" max="15144" width="14.85546875" style="513" customWidth="1"/>
    <col min="15145" max="15145" width="12.140625" style="513" customWidth="1"/>
    <col min="15146" max="15146" width="13.28515625" style="513" customWidth="1"/>
    <col min="15147" max="15147" width="11.28515625" style="513" customWidth="1"/>
    <col min="15148" max="15148" width="12" style="513" customWidth="1"/>
    <col min="15149" max="15149" width="12.5703125" style="513" customWidth="1"/>
    <col min="15150" max="15150" width="10.42578125" style="513" customWidth="1"/>
    <col min="15151" max="15151" width="13.140625" style="513" customWidth="1"/>
    <col min="15152" max="15152" width="12.7109375" style="513" bestFit="1" customWidth="1"/>
    <col min="15153" max="15153" width="11.5703125" style="513" bestFit="1" customWidth="1"/>
    <col min="15154" max="15389" width="9.140625" style="513"/>
    <col min="15390" max="15390" width="4.42578125" style="513" customWidth="1"/>
    <col min="15391" max="15391" width="19.85546875" style="513" customWidth="1"/>
    <col min="15392" max="15392" width="13.28515625" style="513" customWidth="1"/>
    <col min="15393" max="15393" width="9.140625" style="513" customWidth="1"/>
    <col min="15394" max="15394" width="10.5703125" style="513" customWidth="1"/>
    <col min="15395" max="15395" width="12.7109375" style="513" customWidth="1"/>
    <col min="15396" max="15396" width="13.28515625" style="513" customWidth="1"/>
    <col min="15397" max="15397" width="10.42578125" style="513" customWidth="1"/>
    <col min="15398" max="15398" width="12.7109375" style="513" customWidth="1"/>
    <col min="15399" max="15399" width="12.85546875" style="513" customWidth="1"/>
    <col min="15400" max="15400" width="14.85546875" style="513" customWidth="1"/>
    <col min="15401" max="15401" width="12.140625" style="513" customWidth="1"/>
    <col min="15402" max="15402" width="13.28515625" style="513" customWidth="1"/>
    <col min="15403" max="15403" width="11.28515625" style="513" customWidth="1"/>
    <col min="15404" max="15404" width="12" style="513" customWidth="1"/>
    <col min="15405" max="15405" width="12.5703125" style="513" customWidth="1"/>
    <col min="15406" max="15406" width="10.42578125" style="513" customWidth="1"/>
    <col min="15407" max="15407" width="13.140625" style="513" customWidth="1"/>
    <col min="15408" max="15408" width="12.7109375" style="513" bestFit="1" customWidth="1"/>
    <col min="15409" max="15409" width="11.5703125" style="513" bestFit="1" customWidth="1"/>
    <col min="15410" max="15645" width="9.140625" style="513"/>
    <col min="15646" max="15646" width="4.42578125" style="513" customWidth="1"/>
    <col min="15647" max="15647" width="19.85546875" style="513" customWidth="1"/>
    <col min="15648" max="15648" width="13.28515625" style="513" customWidth="1"/>
    <col min="15649" max="15649" width="9.140625" style="513" customWidth="1"/>
    <col min="15650" max="15650" width="10.5703125" style="513" customWidth="1"/>
    <col min="15651" max="15651" width="12.7109375" style="513" customWidth="1"/>
    <col min="15652" max="15652" width="13.28515625" style="513" customWidth="1"/>
    <col min="15653" max="15653" width="10.42578125" style="513" customWidth="1"/>
    <col min="15654" max="15654" width="12.7109375" style="513" customWidth="1"/>
    <col min="15655" max="15655" width="12.85546875" style="513" customWidth="1"/>
    <col min="15656" max="15656" width="14.85546875" style="513" customWidth="1"/>
    <col min="15657" max="15657" width="12.140625" style="513" customWidth="1"/>
    <col min="15658" max="15658" width="13.28515625" style="513" customWidth="1"/>
    <col min="15659" max="15659" width="11.28515625" style="513" customWidth="1"/>
    <col min="15660" max="15660" width="12" style="513" customWidth="1"/>
    <col min="15661" max="15661" width="12.5703125" style="513" customWidth="1"/>
    <col min="15662" max="15662" width="10.42578125" style="513" customWidth="1"/>
    <col min="15663" max="15663" width="13.140625" style="513" customWidth="1"/>
    <col min="15664" max="15664" width="12.7109375" style="513" bestFit="1" customWidth="1"/>
    <col min="15665" max="15665" width="11.5703125" style="513" bestFit="1" customWidth="1"/>
    <col min="15666" max="15901" width="9.140625" style="513"/>
    <col min="15902" max="15902" width="4.42578125" style="513" customWidth="1"/>
    <col min="15903" max="15903" width="19.85546875" style="513" customWidth="1"/>
    <col min="15904" max="15904" width="13.28515625" style="513" customWidth="1"/>
    <col min="15905" max="15905" width="9.140625" style="513" customWidth="1"/>
    <col min="15906" max="15906" width="10.5703125" style="513" customWidth="1"/>
    <col min="15907" max="15907" width="12.7109375" style="513" customWidth="1"/>
    <col min="15908" max="15908" width="13.28515625" style="513" customWidth="1"/>
    <col min="15909" max="15909" width="10.42578125" style="513" customWidth="1"/>
    <col min="15910" max="15910" width="12.7109375" style="513" customWidth="1"/>
    <col min="15911" max="15911" width="12.85546875" style="513" customWidth="1"/>
    <col min="15912" max="15912" width="14.85546875" style="513" customWidth="1"/>
    <col min="15913" max="15913" width="12.140625" style="513" customWidth="1"/>
    <col min="15914" max="15914" width="13.28515625" style="513" customWidth="1"/>
    <col min="15915" max="15915" width="11.28515625" style="513" customWidth="1"/>
    <col min="15916" max="15916" width="12" style="513" customWidth="1"/>
    <col min="15917" max="15917" width="12.5703125" style="513" customWidth="1"/>
    <col min="15918" max="15918" width="10.42578125" style="513" customWidth="1"/>
    <col min="15919" max="15919" width="13.140625" style="513" customWidth="1"/>
    <col min="15920" max="15920" width="12.7109375" style="513" bestFit="1" customWidth="1"/>
    <col min="15921" max="15921" width="11.5703125" style="513" bestFit="1" customWidth="1"/>
    <col min="15922" max="16157" width="9.140625" style="513"/>
    <col min="16158" max="16158" width="4.42578125" style="513" customWidth="1"/>
    <col min="16159" max="16159" width="19.85546875" style="513" customWidth="1"/>
    <col min="16160" max="16160" width="13.28515625" style="513" customWidth="1"/>
    <col min="16161" max="16161" width="9.140625" style="513" customWidth="1"/>
    <col min="16162" max="16162" width="10.5703125" style="513" customWidth="1"/>
    <col min="16163" max="16163" width="12.7109375" style="513" customWidth="1"/>
    <col min="16164" max="16164" width="13.28515625" style="513" customWidth="1"/>
    <col min="16165" max="16165" width="10.42578125" style="513" customWidth="1"/>
    <col min="16166" max="16166" width="12.7109375" style="513" customWidth="1"/>
    <col min="16167" max="16167" width="12.85546875" style="513" customWidth="1"/>
    <col min="16168" max="16168" width="14.85546875" style="513" customWidth="1"/>
    <col min="16169" max="16169" width="12.140625" style="513" customWidth="1"/>
    <col min="16170" max="16170" width="13.28515625" style="513" customWidth="1"/>
    <col min="16171" max="16171" width="11.28515625" style="513" customWidth="1"/>
    <col min="16172" max="16172" width="12" style="513" customWidth="1"/>
    <col min="16173" max="16173" width="12.5703125" style="513" customWidth="1"/>
    <col min="16174" max="16174" width="10.42578125" style="513" customWidth="1"/>
    <col min="16175" max="16175" width="13.140625" style="513" customWidth="1"/>
    <col min="16176" max="16176" width="12.7109375" style="513" bestFit="1" customWidth="1"/>
    <col min="16177" max="16177" width="11.5703125" style="513" bestFit="1" customWidth="1"/>
    <col min="16178" max="16384" width="9.140625" style="513"/>
  </cols>
  <sheetData>
    <row r="1" spans="1:53" s="466" customFormat="1" ht="18.75">
      <c r="B1" s="1149" t="s">
        <v>1333</v>
      </c>
      <c r="C1" s="1150"/>
      <c r="D1" s="1150"/>
      <c r="E1" s="1150"/>
      <c r="F1" s="1150"/>
      <c r="G1" s="1150"/>
      <c r="H1" s="1150"/>
      <c r="I1" s="1150"/>
      <c r="J1" s="1150"/>
      <c r="K1" s="1150"/>
      <c r="L1" s="1150"/>
      <c r="M1" s="1150"/>
      <c r="N1" s="1150"/>
      <c r="O1" s="1150"/>
      <c r="P1" s="1150"/>
      <c r="Q1" s="1150"/>
      <c r="R1" s="1150"/>
      <c r="S1" s="1150"/>
      <c r="T1" s="1150"/>
      <c r="U1" s="1150"/>
      <c r="V1" s="1150"/>
      <c r="W1" s="1150"/>
      <c r="X1" s="1150"/>
      <c r="Y1" s="1150"/>
      <c r="Z1" s="467"/>
      <c r="AA1" s="467"/>
      <c r="AB1" s="467"/>
      <c r="AC1" s="467"/>
      <c r="AD1" s="467"/>
      <c r="AE1" s="467"/>
      <c r="AP1" s="1151"/>
      <c r="AQ1" s="1151"/>
    </row>
    <row r="2" spans="1:53" s="466" customFormat="1" ht="67.5">
      <c r="A2" s="468" t="s">
        <v>141</v>
      </c>
      <c r="B2" s="469" t="s">
        <v>1234</v>
      </c>
      <c r="C2" s="468" t="s">
        <v>1235</v>
      </c>
      <c r="D2" s="468" t="s">
        <v>773</v>
      </c>
      <c r="E2" s="469" t="s">
        <v>1345</v>
      </c>
      <c r="F2" s="469" t="s">
        <v>1236</v>
      </c>
      <c r="G2" s="468" t="s">
        <v>1237</v>
      </c>
      <c r="H2" s="469" t="s">
        <v>1238</v>
      </c>
      <c r="I2" s="468" t="s">
        <v>1239</v>
      </c>
      <c r="J2" s="470" t="s">
        <v>1240</v>
      </c>
      <c r="K2" s="469" t="s">
        <v>1241</v>
      </c>
      <c r="L2" s="469" t="s">
        <v>1242</v>
      </c>
      <c r="M2" s="469" t="s">
        <v>1243</v>
      </c>
      <c r="N2" s="471" t="s">
        <v>1244</v>
      </c>
      <c r="O2" s="472" t="s">
        <v>1245</v>
      </c>
      <c r="P2" s="473" t="s">
        <v>1246</v>
      </c>
      <c r="Q2" s="472" t="s">
        <v>1247</v>
      </c>
      <c r="R2" s="472" t="s">
        <v>1248</v>
      </c>
      <c r="S2" s="472" t="s">
        <v>1249</v>
      </c>
      <c r="T2" s="472" t="s">
        <v>1250</v>
      </c>
      <c r="U2" s="472" t="s">
        <v>1251</v>
      </c>
      <c r="V2" s="472" t="s">
        <v>1252</v>
      </c>
      <c r="W2" s="472" t="s">
        <v>1253</v>
      </c>
      <c r="X2" s="473" t="s">
        <v>1254</v>
      </c>
      <c r="Y2" s="468" t="s">
        <v>1255</v>
      </c>
      <c r="Z2" s="473" t="s">
        <v>1256</v>
      </c>
      <c r="AA2" s="473" t="s">
        <v>1257</v>
      </c>
      <c r="AB2" s="473" t="s">
        <v>1258</v>
      </c>
      <c r="AC2" s="473" t="s">
        <v>1259</v>
      </c>
      <c r="AD2" s="473" t="s">
        <v>1260</v>
      </c>
      <c r="AE2" s="473" t="s">
        <v>1261</v>
      </c>
      <c r="AF2" s="474" t="s">
        <v>1262</v>
      </c>
      <c r="AG2" s="474" t="s">
        <v>1263</v>
      </c>
      <c r="AH2" s="468" t="s">
        <v>1264</v>
      </c>
      <c r="AI2" s="474" t="s">
        <v>1265</v>
      </c>
      <c r="AJ2" s="474" t="s">
        <v>1266</v>
      </c>
      <c r="AK2" s="474" t="s">
        <v>1267</v>
      </c>
      <c r="AL2" s="474" t="s">
        <v>1268</v>
      </c>
      <c r="AM2" s="474" t="s">
        <v>1269</v>
      </c>
      <c r="AN2" s="474" t="s">
        <v>1270</v>
      </c>
      <c r="AO2" s="474" t="s">
        <v>1323</v>
      </c>
      <c r="AP2" s="471" t="s">
        <v>1271</v>
      </c>
      <c r="AQ2" s="475" t="s">
        <v>1272</v>
      </c>
      <c r="AR2" s="475"/>
      <c r="AS2" s="474" t="s">
        <v>1324</v>
      </c>
      <c r="AT2" s="474" t="s">
        <v>1325</v>
      </c>
      <c r="AU2" s="474" t="s">
        <v>1326</v>
      </c>
      <c r="AV2" s="474" t="s">
        <v>1327</v>
      </c>
      <c r="AW2" s="475" t="s">
        <v>1328</v>
      </c>
      <c r="AX2" s="476" t="s">
        <v>1329</v>
      </c>
      <c r="AY2" s="476" t="s">
        <v>1330</v>
      </c>
      <c r="AZ2" s="476" t="s">
        <v>1331</v>
      </c>
      <c r="BA2" s="476" t="s">
        <v>1332</v>
      </c>
    </row>
    <row r="3" spans="1:53" s="466" customFormat="1">
      <c r="A3" s="469">
        <v>1</v>
      </c>
      <c r="B3" s="468">
        <v>2</v>
      </c>
      <c r="C3" s="469">
        <v>3</v>
      </c>
      <c r="D3" s="468">
        <v>4</v>
      </c>
      <c r="E3" s="468"/>
      <c r="F3" s="469">
        <v>5</v>
      </c>
      <c r="G3" s="468">
        <v>6</v>
      </c>
      <c r="H3" s="470">
        <v>7</v>
      </c>
      <c r="I3" s="477">
        <v>8</v>
      </c>
      <c r="J3" s="478">
        <v>9</v>
      </c>
      <c r="K3" s="468">
        <v>10</v>
      </c>
      <c r="L3" s="468">
        <v>11</v>
      </c>
      <c r="M3" s="468">
        <v>12</v>
      </c>
      <c r="N3" s="468">
        <v>13</v>
      </c>
      <c r="O3" s="479"/>
      <c r="P3" s="473"/>
      <c r="Q3" s="476"/>
      <c r="R3" s="476"/>
      <c r="S3" s="476"/>
      <c r="T3" s="476"/>
      <c r="U3" s="476"/>
      <c r="V3" s="476"/>
      <c r="W3" s="476"/>
      <c r="X3" s="476"/>
      <c r="Y3" s="480">
        <v>14</v>
      </c>
      <c r="Z3" s="476"/>
      <c r="AA3" s="474"/>
      <c r="AB3" s="474"/>
      <c r="AC3" s="474"/>
      <c r="AD3" s="474"/>
      <c r="AE3" s="474"/>
      <c r="AF3" s="481">
        <v>15</v>
      </c>
      <c r="AG3" s="481"/>
      <c r="AH3" s="482">
        <v>15</v>
      </c>
      <c r="AI3" s="481"/>
      <c r="AJ3" s="481"/>
      <c r="AK3" s="481"/>
      <c r="AL3" s="481"/>
      <c r="AM3" s="481"/>
      <c r="AN3" s="481"/>
      <c r="AO3" s="481"/>
      <c r="AP3" s="480">
        <v>17</v>
      </c>
      <c r="AQ3" s="480">
        <v>18</v>
      </c>
      <c r="AS3" s="481"/>
      <c r="AT3" s="481"/>
      <c r="AU3" s="481"/>
      <c r="AV3" s="481"/>
      <c r="AW3" s="572">
        <v>16</v>
      </c>
      <c r="AX3" s="483"/>
      <c r="AY3" s="483"/>
      <c r="AZ3" s="483"/>
      <c r="BA3" s="483"/>
    </row>
    <row r="4" spans="1:53" s="466" customFormat="1" hidden="1">
      <c r="A4" s="484">
        <v>1</v>
      </c>
      <c r="B4" s="485" t="s">
        <v>1273</v>
      </c>
      <c r="C4" s="486"/>
      <c r="D4" s="487"/>
      <c r="E4" s="487"/>
      <c r="F4" s="488"/>
      <c r="G4" s="489"/>
      <c r="H4" s="490"/>
      <c r="I4" s="491"/>
      <c r="J4" s="492"/>
      <c r="K4" s="493"/>
      <c r="L4" s="494"/>
      <c r="M4" s="489"/>
      <c r="N4" s="489"/>
      <c r="O4" s="495"/>
      <c r="P4" s="496"/>
      <c r="Q4" s="495"/>
      <c r="R4" s="495"/>
      <c r="S4" s="495"/>
      <c r="T4" s="495"/>
      <c r="U4" s="495"/>
      <c r="V4" s="495"/>
      <c r="W4" s="495"/>
      <c r="X4" s="495"/>
      <c r="Y4" s="497"/>
      <c r="Z4" s="495"/>
      <c r="AA4" s="495"/>
      <c r="AB4" s="495"/>
      <c r="AC4" s="495"/>
      <c r="AD4" s="495"/>
      <c r="AE4" s="495"/>
      <c r="AF4" s="496"/>
      <c r="AG4" s="496"/>
      <c r="AH4" s="498"/>
      <c r="AI4" s="496"/>
      <c r="AJ4" s="499"/>
      <c r="AK4" s="499"/>
      <c r="AL4" s="499"/>
      <c r="AM4" s="499"/>
      <c r="AN4" s="499"/>
      <c r="AO4" s="499"/>
      <c r="AP4" s="500"/>
      <c r="AQ4" s="500"/>
      <c r="AS4" s="499"/>
      <c r="AT4" s="499"/>
      <c r="AU4" s="499"/>
      <c r="AV4" s="499"/>
      <c r="AW4" s="572"/>
      <c r="AX4" s="483"/>
      <c r="AY4" s="483"/>
      <c r="AZ4" s="483"/>
      <c r="BA4" s="483"/>
    </row>
    <row r="5" spans="1:53" s="466" customFormat="1" ht="25.5" hidden="1">
      <c r="A5" s="484">
        <v>2</v>
      </c>
      <c r="B5" s="485" t="s">
        <v>1274</v>
      </c>
      <c r="C5" s="486"/>
      <c r="D5" s="487"/>
      <c r="E5" s="487"/>
      <c r="F5" s="488"/>
      <c r="G5" s="489"/>
      <c r="H5" s="490"/>
      <c r="I5" s="491"/>
      <c r="J5" s="492"/>
      <c r="K5" s="493"/>
      <c r="L5" s="494"/>
      <c r="M5" s="489"/>
      <c r="N5" s="489"/>
      <c r="O5" s="495"/>
      <c r="P5" s="496"/>
      <c r="Q5" s="495"/>
      <c r="R5" s="495"/>
      <c r="S5" s="495"/>
      <c r="T5" s="495"/>
      <c r="U5" s="495"/>
      <c r="V5" s="495"/>
      <c r="W5" s="495"/>
      <c r="X5" s="495"/>
      <c r="Y5" s="497"/>
      <c r="Z5" s="495"/>
      <c r="AA5" s="495"/>
      <c r="AB5" s="495"/>
      <c r="AC5" s="495"/>
      <c r="AD5" s="495"/>
      <c r="AE5" s="495"/>
      <c r="AF5" s="496"/>
      <c r="AG5" s="496"/>
      <c r="AH5" s="498"/>
      <c r="AI5" s="496"/>
      <c r="AJ5" s="499"/>
      <c r="AK5" s="499"/>
      <c r="AL5" s="499"/>
      <c r="AM5" s="499"/>
      <c r="AN5" s="499"/>
      <c r="AO5" s="499"/>
      <c r="AP5" s="500"/>
      <c r="AQ5" s="500"/>
      <c r="AS5" s="499"/>
      <c r="AT5" s="499"/>
      <c r="AU5" s="499"/>
      <c r="AV5" s="499"/>
      <c r="AW5" s="572"/>
      <c r="AX5" s="483"/>
      <c r="AY5" s="483"/>
      <c r="AZ5" s="483"/>
      <c r="BA5" s="483"/>
    </row>
    <row r="6" spans="1:53" s="466" customFormat="1" ht="25.5" hidden="1">
      <c r="A6" s="484">
        <v>3</v>
      </c>
      <c r="B6" s="485" t="s">
        <v>1275</v>
      </c>
      <c r="C6" s="486"/>
      <c r="D6" s="487"/>
      <c r="E6" s="487"/>
      <c r="F6" s="488"/>
      <c r="G6" s="489"/>
      <c r="H6" s="490"/>
      <c r="I6" s="491"/>
      <c r="J6" s="492"/>
      <c r="K6" s="493"/>
      <c r="L6" s="494"/>
      <c r="M6" s="489"/>
      <c r="N6" s="489"/>
      <c r="O6" s="495"/>
      <c r="P6" s="496"/>
      <c r="Q6" s="495"/>
      <c r="R6" s="495"/>
      <c r="S6" s="495"/>
      <c r="T6" s="495"/>
      <c r="U6" s="495"/>
      <c r="V6" s="495"/>
      <c r="W6" s="495"/>
      <c r="X6" s="495"/>
      <c r="Y6" s="497"/>
      <c r="Z6" s="495"/>
      <c r="AA6" s="495"/>
      <c r="AB6" s="495"/>
      <c r="AC6" s="495"/>
      <c r="AD6" s="495"/>
      <c r="AE6" s="495"/>
      <c r="AF6" s="496"/>
      <c r="AG6" s="496"/>
      <c r="AH6" s="498"/>
      <c r="AI6" s="496"/>
      <c r="AJ6" s="499"/>
      <c r="AK6" s="499"/>
      <c r="AL6" s="499"/>
      <c r="AM6" s="499"/>
      <c r="AN6" s="499"/>
      <c r="AO6" s="499"/>
      <c r="AP6" s="500"/>
      <c r="AQ6" s="500"/>
      <c r="AS6" s="499"/>
      <c r="AT6" s="499"/>
      <c r="AU6" s="499"/>
      <c r="AV6" s="499"/>
      <c r="AW6" s="572"/>
      <c r="AX6" s="483"/>
      <c r="AY6" s="483"/>
      <c r="AZ6" s="483"/>
      <c r="BA6" s="483"/>
    </row>
    <row r="7" spans="1:53" s="466" customFormat="1" ht="25.5" hidden="1">
      <c r="A7" s="484">
        <v>4</v>
      </c>
      <c r="B7" s="485" t="s">
        <v>1275</v>
      </c>
      <c r="C7" s="486"/>
      <c r="D7" s="487"/>
      <c r="E7" s="487"/>
      <c r="F7" s="488"/>
      <c r="G7" s="489"/>
      <c r="H7" s="490"/>
      <c r="I7" s="491"/>
      <c r="J7" s="492"/>
      <c r="K7" s="493"/>
      <c r="L7" s="494"/>
      <c r="M7" s="489"/>
      <c r="N7" s="489"/>
      <c r="O7" s="495"/>
      <c r="P7" s="496"/>
      <c r="Q7" s="495"/>
      <c r="R7" s="495"/>
      <c r="S7" s="495"/>
      <c r="T7" s="495"/>
      <c r="U7" s="495"/>
      <c r="V7" s="495"/>
      <c r="W7" s="495"/>
      <c r="X7" s="495"/>
      <c r="Y7" s="497"/>
      <c r="Z7" s="495"/>
      <c r="AA7" s="495"/>
      <c r="AB7" s="495"/>
      <c r="AC7" s="495"/>
      <c r="AD7" s="495"/>
      <c r="AE7" s="495"/>
      <c r="AF7" s="496"/>
      <c r="AG7" s="496"/>
      <c r="AH7" s="498"/>
      <c r="AI7" s="496"/>
      <c r="AJ7" s="499"/>
      <c r="AK7" s="499"/>
      <c r="AL7" s="499"/>
      <c r="AM7" s="499"/>
      <c r="AN7" s="499"/>
      <c r="AO7" s="499"/>
      <c r="AP7" s="500"/>
      <c r="AQ7" s="500"/>
      <c r="AS7" s="499"/>
      <c r="AT7" s="499"/>
      <c r="AU7" s="499"/>
      <c r="AV7" s="499"/>
      <c r="AW7" s="572"/>
      <c r="AX7" s="483"/>
      <c r="AY7" s="483"/>
      <c r="AZ7" s="483"/>
      <c r="BA7" s="483"/>
    </row>
    <row r="8" spans="1:53" s="466" customFormat="1" ht="25.5" hidden="1">
      <c r="A8" s="484">
        <v>5</v>
      </c>
      <c r="B8" s="485" t="s">
        <v>1276</v>
      </c>
      <c r="C8" s="486"/>
      <c r="D8" s="486"/>
      <c r="E8" s="486"/>
      <c r="F8" s="488"/>
      <c r="G8" s="489"/>
      <c r="H8" s="490"/>
      <c r="I8" s="494"/>
      <c r="J8" s="492"/>
      <c r="K8" s="493"/>
      <c r="L8" s="494"/>
      <c r="M8" s="489"/>
      <c r="N8" s="489"/>
      <c r="O8" s="495"/>
      <c r="P8" s="496"/>
      <c r="Q8" s="495"/>
      <c r="R8" s="495"/>
      <c r="S8" s="495"/>
      <c r="T8" s="495"/>
      <c r="U8" s="495"/>
      <c r="V8" s="495"/>
      <c r="W8" s="495"/>
      <c r="X8" s="495"/>
      <c r="Y8" s="497"/>
      <c r="Z8" s="495"/>
      <c r="AA8" s="495"/>
      <c r="AB8" s="495"/>
      <c r="AC8" s="495"/>
      <c r="AD8" s="495"/>
      <c r="AE8" s="495"/>
      <c r="AF8" s="496"/>
      <c r="AG8" s="496"/>
      <c r="AH8" s="498"/>
      <c r="AI8" s="496"/>
      <c r="AJ8" s="499"/>
      <c r="AK8" s="499"/>
      <c r="AL8" s="499"/>
      <c r="AM8" s="499"/>
      <c r="AN8" s="499"/>
      <c r="AO8" s="499"/>
      <c r="AP8" s="500"/>
      <c r="AQ8" s="500"/>
      <c r="AS8" s="499"/>
      <c r="AT8" s="499"/>
      <c r="AU8" s="499"/>
      <c r="AV8" s="499"/>
      <c r="AW8" s="572"/>
      <c r="AX8" s="483"/>
      <c r="AY8" s="483"/>
      <c r="AZ8" s="483"/>
      <c r="BA8" s="483"/>
    </row>
    <row r="9" spans="1:53" s="466" customFormat="1" ht="25.5" hidden="1">
      <c r="A9" s="484">
        <v>6</v>
      </c>
      <c r="B9" s="485" t="s">
        <v>1277</v>
      </c>
      <c r="C9" s="486"/>
      <c r="D9" s="486"/>
      <c r="E9" s="486"/>
      <c r="F9" s="488"/>
      <c r="G9" s="489"/>
      <c r="H9" s="490"/>
      <c r="I9" s="494"/>
      <c r="J9" s="492"/>
      <c r="K9" s="493"/>
      <c r="L9" s="494"/>
      <c r="M9" s="489"/>
      <c r="N9" s="489"/>
      <c r="O9" s="495"/>
      <c r="P9" s="496"/>
      <c r="Q9" s="495"/>
      <c r="R9" s="495"/>
      <c r="S9" s="495"/>
      <c r="T9" s="495"/>
      <c r="U9" s="495"/>
      <c r="V9" s="495"/>
      <c r="W9" s="495"/>
      <c r="X9" s="495"/>
      <c r="Y9" s="497"/>
      <c r="Z9" s="495"/>
      <c r="AA9" s="495"/>
      <c r="AB9" s="495"/>
      <c r="AC9" s="495"/>
      <c r="AD9" s="495"/>
      <c r="AE9" s="495"/>
      <c r="AF9" s="496"/>
      <c r="AG9" s="496"/>
      <c r="AH9" s="498"/>
      <c r="AI9" s="496"/>
      <c r="AJ9" s="499"/>
      <c r="AK9" s="499"/>
      <c r="AL9" s="499"/>
      <c r="AM9" s="499"/>
      <c r="AN9" s="499"/>
      <c r="AO9" s="499"/>
      <c r="AP9" s="500"/>
      <c r="AQ9" s="500"/>
      <c r="AS9" s="499"/>
      <c r="AT9" s="499"/>
      <c r="AU9" s="499"/>
      <c r="AV9" s="499"/>
      <c r="AW9" s="572"/>
      <c r="AX9" s="483"/>
      <c r="AY9" s="483"/>
      <c r="AZ9" s="483"/>
      <c r="BA9" s="483"/>
    </row>
    <row r="10" spans="1:53" s="466" customFormat="1" hidden="1">
      <c r="A10" s="484">
        <v>7</v>
      </c>
      <c r="B10" s="485" t="s">
        <v>1278</v>
      </c>
      <c r="C10" s="486"/>
      <c r="D10" s="486"/>
      <c r="E10" s="486"/>
      <c r="F10" s="488"/>
      <c r="G10" s="489"/>
      <c r="H10" s="490"/>
      <c r="I10" s="494"/>
      <c r="J10" s="492"/>
      <c r="K10" s="493"/>
      <c r="L10" s="494"/>
      <c r="M10" s="489"/>
      <c r="N10" s="489"/>
      <c r="O10" s="495"/>
      <c r="P10" s="496"/>
      <c r="Q10" s="495"/>
      <c r="R10" s="495"/>
      <c r="S10" s="495"/>
      <c r="T10" s="495"/>
      <c r="U10" s="495"/>
      <c r="V10" s="495"/>
      <c r="W10" s="495"/>
      <c r="X10" s="495"/>
      <c r="Y10" s="497"/>
      <c r="Z10" s="495"/>
      <c r="AA10" s="495"/>
      <c r="AB10" s="495"/>
      <c r="AC10" s="495"/>
      <c r="AD10" s="495"/>
      <c r="AE10" s="495"/>
      <c r="AF10" s="496"/>
      <c r="AG10" s="496"/>
      <c r="AH10" s="498"/>
      <c r="AI10" s="496"/>
      <c r="AJ10" s="499"/>
      <c r="AK10" s="499"/>
      <c r="AL10" s="499"/>
      <c r="AM10" s="499"/>
      <c r="AN10" s="499"/>
      <c r="AO10" s="499"/>
      <c r="AP10" s="500"/>
      <c r="AQ10" s="500"/>
      <c r="AS10" s="499"/>
      <c r="AT10" s="499"/>
      <c r="AU10" s="499"/>
      <c r="AV10" s="499"/>
      <c r="AW10" s="572"/>
      <c r="AX10" s="483"/>
      <c r="AY10" s="483"/>
      <c r="AZ10" s="483"/>
      <c r="BA10" s="483"/>
    </row>
    <row r="11" spans="1:53" s="466" customFormat="1" ht="25.5">
      <c r="A11" s="484">
        <v>1</v>
      </c>
      <c r="B11" s="501" t="s">
        <v>1279</v>
      </c>
      <c r="C11" s="486">
        <v>135545510.06999999</v>
      </c>
      <c r="D11" s="486" t="s">
        <v>1280</v>
      </c>
      <c r="E11" s="486">
        <v>15</v>
      </c>
      <c r="F11" s="488">
        <v>10</v>
      </c>
      <c r="G11" s="489">
        <f t="shared" ref="G11:G20" si="0">C11/F11</f>
        <v>13554551.006999999</v>
      </c>
      <c r="H11" s="490">
        <f t="shared" ref="H11:H20" si="1">G11/12</f>
        <v>1129545.9172499999</v>
      </c>
      <c r="I11" s="494">
        <v>62</v>
      </c>
      <c r="J11" s="492">
        <f>H11*I11</f>
        <v>70031846.869499996</v>
      </c>
      <c r="K11" s="493">
        <f>C11-J11</f>
        <v>65513663.200499997</v>
      </c>
      <c r="L11" s="494">
        <v>12</v>
      </c>
      <c r="M11" s="489">
        <f>L11*H11</f>
        <v>13554551.006999999</v>
      </c>
      <c r="N11" s="489">
        <f>K11-M11</f>
        <v>51959112.193499997</v>
      </c>
      <c r="O11" s="495">
        <f>H11*L11</f>
        <v>13554551.006999999</v>
      </c>
      <c r="P11" s="496">
        <f>N11-O11</f>
        <v>38404561.186499998</v>
      </c>
      <c r="Q11" s="502">
        <f>L11*H11</f>
        <v>13554551.006999999</v>
      </c>
      <c r="R11" s="502">
        <f>L11*H11</f>
        <v>13554551.006999999</v>
      </c>
      <c r="S11" s="502">
        <v>11295459.17</v>
      </c>
      <c r="T11" s="502">
        <v>0</v>
      </c>
      <c r="U11" s="502">
        <v>0</v>
      </c>
      <c r="V11" s="502">
        <v>0</v>
      </c>
      <c r="W11" s="502">
        <v>0</v>
      </c>
      <c r="X11" s="502">
        <f t="shared" ref="X11:X20" si="2">P11-Q11</f>
        <v>24850010.179499999</v>
      </c>
      <c r="Y11" s="497">
        <f>(K11+N11)/2*0.022</f>
        <v>1292200.5293339998</v>
      </c>
      <c r="Z11" s="502">
        <f>X11-R11</f>
        <v>11295459.172499999</v>
      </c>
      <c r="AA11" s="502">
        <f>Z11-S11</f>
        <v>2.4999994784593582E-3</v>
      </c>
      <c r="AB11" s="502">
        <f>AA11-T11</f>
        <v>2.4999994784593582E-3</v>
      </c>
      <c r="AC11" s="502"/>
      <c r="AD11" s="502">
        <f>AC11-V11</f>
        <v>0</v>
      </c>
      <c r="AE11" s="502">
        <f>AD11-W11</f>
        <v>0</v>
      </c>
      <c r="AF11" s="496">
        <f>(N11+P11)/2*0.022</f>
        <v>994000.40717999986</v>
      </c>
      <c r="AG11" s="496">
        <f t="shared" ref="AG11:AG20" si="3">(P11+X11)/2*0.022</f>
        <v>695800.28502599988</v>
      </c>
      <c r="AH11" s="498"/>
      <c r="AI11" s="496">
        <f>(X11+Z11)/2*0.022</f>
        <v>397600.16287199996</v>
      </c>
      <c r="AJ11" s="499">
        <f>(Z11+AA11)/2*0.022</f>
        <v>124250.05092499997</v>
      </c>
      <c r="AK11" s="499">
        <f>(AA11+AB11)/2*0.022</f>
        <v>5.4999988526105874E-5</v>
      </c>
      <c r="AL11" s="499">
        <f>(AB11+AC11)/2*0.022</f>
        <v>2.7499994263052937E-5</v>
      </c>
      <c r="AM11" s="499">
        <f>(AC11+AD11)/2*0.022</f>
        <v>0</v>
      </c>
      <c r="AN11" s="499">
        <f>(AD11+AE11)/2*0.022</f>
        <v>0</v>
      </c>
      <c r="AO11" s="499"/>
      <c r="AP11" s="500">
        <f>(M11+Y11+AF11+AH11)*0.01</f>
        <v>158407.51943513998</v>
      </c>
      <c r="AQ11" s="500">
        <f>M11+Y11+AF11+AH11+AP11</f>
        <v>15999159.462949138</v>
      </c>
      <c r="AS11" s="499"/>
      <c r="AT11" s="499"/>
      <c r="AU11" s="499"/>
      <c r="AV11" s="499"/>
      <c r="AW11" s="574">
        <f>S11+AJ11</f>
        <v>11419709.220925</v>
      </c>
      <c r="AX11" s="575">
        <f>T11+AK11</f>
        <v>5.4999988526105874E-5</v>
      </c>
      <c r="AY11" s="575">
        <f>U11+AL11</f>
        <v>2.7499994263052937E-5</v>
      </c>
      <c r="AZ11" s="575">
        <f>V11+AM11</f>
        <v>0</v>
      </c>
      <c r="BA11" s="575">
        <f>W11+AN11</f>
        <v>0</v>
      </c>
    </row>
    <row r="12" spans="1:53" s="466" customFormat="1" ht="25.5">
      <c r="A12" s="484">
        <v>2</v>
      </c>
      <c r="B12" s="501" t="s">
        <v>1281</v>
      </c>
      <c r="C12" s="486">
        <v>38142904.259999998</v>
      </c>
      <c r="D12" s="486" t="s">
        <v>1280</v>
      </c>
      <c r="E12" s="486">
        <v>7.1</v>
      </c>
      <c r="F12" s="488">
        <v>10</v>
      </c>
      <c r="G12" s="489">
        <f t="shared" si="0"/>
        <v>3814290.426</v>
      </c>
      <c r="H12" s="490">
        <f t="shared" si="1"/>
        <v>317857.5355</v>
      </c>
      <c r="I12" s="494">
        <v>62</v>
      </c>
      <c r="J12" s="492">
        <f t="shared" ref="J12:J19" si="4">H12*I12</f>
        <v>19707167.201000001</v>
      </c>
      <c r="K12" s="493">
        <f t="shared" ref="K12:K19" si="5">C12-J12</f>
        <v>18435737.058999997</v>
      </c>
      <c r="L12" s="494">
        <v>12</v>
      </c>
      <c r="M12" s="489">
        <f t="shared" ref="M12:M20" si="6">L12*H12</f>
        <v>3814290.426</v>
      </c>
      <c r="N12" s="489">
        <f t="shared" ref="N12:N20" si="7">K12-M12</f>
        <v>14621446.632999998</v>
      </c>
      <c r="O12" s="495">
        <f t="shared" ref="O12:O20" si="8">H12*L12</f>
        <v>3814290.426</v>
      </c>
      <c r="P12" s="496">
        <f t="shared" ref="P12:P20" si="9">N12-O12</f>
        <v>10807156.206999999</v>
      </c>
      <c r="Q12" s="502">
        <f t="shared" ref="Q12:Q20" si="10">L12*H12</f>
        <v>3814290.426</v>
      </c>
      <c r="R12" s="502">
        <f t="shared" ref="R12:R20" si="11">L12*H12</f>
        <v>3814290.426</v>
      </c>
      <c r="S12" s="502">
        <v>3178575.35</v>
      </c>
      <c r="T12" s="502">
        <v>0</v>
      </c>
      <c r="U12" s="502">
        <v>0</v>
      </c>
      <c r="V12" s="502">
        <v>0</v>
      </c>
      <c r="W12" s="502">
        <v>0</v>
      </c>
      <c r="X12" s="502">
        <f t="shared" si="2"/>
        <v>6992865.7809999986</v>
      </c>
      <c r="Y12" s="497">
        <f>(K12+N12)/2*0.022</f>
        <v>363629.02061199991</v>
      </c>
      <c r="Z12" s="502">
        <f t="shared" ref="Z12:Z20" si="12">X12-R12</f>
        <v>3178575.3549999986</v>
      </c>
      <c r="AA12" s="502">
        <f t="shared" ref="AA12:AC20" si="13">Z12-S12</f>
        <v>4.9999984912574291E-3</v>
      </c>
      <c r="AB12" s="502">
        <f t="shared" si="13"/>
        <v>4.9999984912574291E-3</v>
      </c>
      <c r="AC12" s="502"/>
      <c r="AD12" s="502">
        <f t="shared" ref="AD12:AE20" si="14">AC12-V12</f>
        <v>0</v>
      </c>
      <c r="AE12" s="502">
        <f t="shared" si="14"/>
        <v>0</v>
      </c>
      <c r="AF12" s="496">
        <f t="shared" ref="AF12:AF20" si="15">(N12+P12)/2*0.022</f>
        <v>279714.63123999996</v>
      </c>
      <c r="AG12" s="496">
        <f t="shared" si="3"/>
        <v>195800.24186799995</v>
      </c>
      <c r="AH12" s="498"/>
      <c r="AI12" s="496">
        <f t="shared" ref="AI12:AI20" si="16">(X12+Z12)/2*0.022</f>
        <v>111885.85249599995</v>
      </c>
      <c r="AJ12" s="499">
        <f t="shared" ref="AJ12:AN20" si="17">(Z12+AA12)/2*0.022</f>
        <v>34964.328959999963</v>
      </c>
      <c r="AK12" s="499">
        <f t="shared" si="17"/>
        <v>1.0999996680766343E-4</v>
      </c>
      <c r="AL12" s="499">
        <f t="shared" si="17"/>
        <v>5.4999983403831715E-5</v>
      </c>
      <c r="AM12" s="499">
        <f t="shared" si="17"/>
        <v>0</v>
      </c>
      <c r="AN12" s="499">
        <f t="shared" si="17"/>
        <v>0</v>
      </c>
      <c r="AO12" s="499"/>
      <c r="AP12" s="500">
        <f t="shared" ref="AP12:AP20" si="18">(M12+Y12+AF12+AH12)*0.01</f>
        <v>44576.340778519996</v>
      </c>
      <c r="AQ12" s="500">
        <f t="shared" ref="AQ12:AQ20" si="19">M12+Y12+AF12+AH12+AP12</f>
        <v>4502210.4186305199</v>
      </c>
      <c r="AS12" s="499"/>
      <c r="AT12" s="499"/>
      <c r="AU12" s="499"/>
      <c r="AV12" s="499"/>
      <c r="AW12" s="574">
        <f t="shared" ref="AW12:AW20" si="20">S12+AJ12</f>
        <v>3213539.6789600002</v>
      </c>
      <c r="AX12" s="575">
        <f t="shared" ref="AX12:AX20" si="21">T12+AK12</f>
        <v>1.0999996680766343E-4</v>
      </c>
      <c r="AY12" s="575">
        <f t="shared" ref="AY12:AY20" si="22">U12+AL12</f>
        <v>5.4999983403831715E-5</v>
      </c>
      <c r="AZ12" s="575">
        <f t="shared" ref="AZ12:AZ20" si="23">V12+AM12</f>
        <v>0</v>
      </c>
      <c r="BA12" s="575">
        <f t="shared" ref="BA12:BA20" si="24">W12+AN12</f>
        <v>0</v>
      </c>
    </row>
    <row r="13" spans="1:53" s="466" customFormat="1" ht="25.5">
      <c r="A13" s="484">
        <v>3</v>
      </c>
      <c r="B13" s="501" t="s">
        <v>1282</v>
      </c>
      <c r="C13" s="486">
        <v>46105575.909999996</v>
      </c>
      <c r="D13" s="486" t="s">
        <v>1280</v>
      </c>
      <c r="E13" s="486">
        <v>5.0999999999999996</v>
      </c>
      <c r="F13" s="488">
        <v>10</v>
      </c>
      <c r="G13" s="489">
        <f t="shared" si="0"/>
        <v>4610557.591</v>
      </c>
      <c r="H13" s="490">
        <f t="shared" si="1"/>
        <v>384213.13258333335</v>
      </c>
      <c r="I13" s="494">
        <v>62</v>
      </c>
      <c r="J13" s="492">
        <f t="shared" si="4"/>
        <v>23821214.220166668</v>
      </c>
      <c r="K13" s="493">
        <f t="shared" si="5"/>
        <v>22284361.689833328</v>
      </c>
      <c r="L13" s="494">
        <v>12</v>
      </c>
      <c r="M13" s="489">
        <f t="shared" si="6"/>
        <v>4610557.591</v>
      </c>
      <c r="N13" s="489">
        <f t="shared" si="7"/>
        <v>17673804.09883333</v>
      </c>
      <c r="O13" s="495">
        <f t="shared" si="8"/>
        <v>4610557.591</v>
      </c>
      <c r="P13" s="496">
        <f t="shared" si="9"/>
        <v>13063246.50783333</v>
      </c>
      <c r="Q13" s="502">
        <f t="shared" si="10"/>
        <v>4610557.591</v>
      </c>
      <c r="R13" s="502">
        <f t="shared" si="11"/>
        <v>4610557.591</v>
      </c>
      <c r="S13" s="502">
        <v>3842131.33</v>
      </c>
      <c r="T13" s="502">
        <v>0</v>
      </c>
      <c r="U13" s="502">
        <v>0</v>
      </c>
      <c r="V13" s="502">
        <v>0</v>
      </c>
      <c r="W13" s="502">
        <v>0</v>
      </c>
      <c r="X13" s="502">
        <f t="shared" si="2"/>
        <v>8452688.9168333299</v>
      </c>
      <c r="Y13" s="497">
        <f t="shared" ref="Y13:Y18" si="25">(K13+N13)/2*0.022</f>
        <v>439539.82367533323</v>
      </c>
      <c r="Z13" s="502">
        <f t="shared" si="12"/>
        <v>3842131.3258333299</v>
      </c>
      <c r="AA13" s="502">
        <f t="shared" si="13"/>
        <v>-4.1666701436042786E-3</v>
      </c>
      <c r="AB13" s="502">
        <f t="shared" si="13"/>
        <v>-4.1666701436042786E-3</v>
      </c>
      <c r="AC13" s="502"/>
      <c r="AD13" s="502">
        <f t="shared" si="14"/>
        <v>0</v>
      </c>
      <c r="AE13" s="502">
        <f t="shared" si="14"/>
        <v>0</v>
      </c>
      <c r="AF13" s="496">
        <f t="shared" si="15"/>
        <v>338107.55667333328</v>
      </c>
      <c r="AG13" s="496">
        <f t="shared" si="3"/>
        <v>236675.28967133322</v>
      </c>
      <c r="AH13" s="498"/>
      <c r="AI13" s="496">
        <f t="shared" si="16"/>
        <v>135243.02266933324</v>
      </c>
      <c r="AJ13" s="499">
        <f t="shared" si="17"/>
        <v>42263.444538333257</v>
      </c>
      <c r="AK13" s="499">
        <f t="shared" si="17"/>
        <v>-9.1666743159294126E-5</v>
      </c>
      <c r="AL13" s="499">
        <f t="shared" si="17"/>
        <v>-4.5833371579647063E-5</v>
      </c>
      <c r="AM13" s="499">
        <f t="shared" si="17"/>
        <v>0</v>
      </c>
      <c r="AN13" s="499">
        <f t="shared" si="17"/>
        <v>0</v>
      </c>
      <c r="AO13" s="499"/>
      <c r="AP13" s="500">
        <f t="shared" si="18"/>
        <v>53882.049713486667</v>
      </c>
      <c r="AQ13" s="500">
        <f t="shared" si="19"/>
        <v>5442087.0210621534</v>
      </c>
      <c r="AS13" s="499"/>
      <c r="AT13" s="499"/>
      <c r="AU13" s="499"/>
      <c r="AV13" s="499"/>
      <c r="AW13" s="574">
        <f t="shared" si="20"/>
        <v>3884394.7745383335</v>
      </c>
      <c r="AX13" s="575">
        <f t="shared" si="21"/>
        <v>-9.1666743159294126E-5</v>
      </c>
      <c r="AY13" s="575">
        <f t="shared" si="22"/>
        <v>-4.5833371579647063E-5</v>
      </c>
      <c r="AZ13" s="575">
        <f t="shared" si="23"/>
        <v>0</v>
      </c>
      <c r="BA13" s="575">
        <f t="shared" si="24"/>
        <v>0</v>
      </c>
    </row>
    <row r="14" spans="1:53" s="466" customFormat="1" ht="38.25">
      <c r="A14" s="484">
        <v>4</v>
      </c>
      <c r="B14" s="501" t="s">
        <v>1283</v>
      </c>
      <c r="C14" s="486">
        <v>154775746.99000001</v>
      </c>
      <c r="D14" s="486" t="s">
        <v>1280</v>
      </c>
      <c r="E14" s="486">
        <v>10.1</v>
      </c>
      <c r="F14" s="488">
        <v>20</v>
      </c>
      <c r="G14" s="489">
        <f t="shared" si="0"/>
        <v>7738787.3495000005</v>
      </c>
      <c r="H14" s="490">
        <f t="shared" si="1"/>
        <v>644898.94579166675</v>
      </c>
      <c r="I14" s="494">
        <v>62</v>
      </c>
      <c r="J14" s="492">
        <f t="shared" si="4"/>
        <v>39983734.639083341</v>
      </c>
      <c r="K14" s="493">
        <f t="shared" si="5"/>
        <v>114792012.35091667</v>
      </c>
      <c r="L14" s="494">
        <v>12</v>
      </c>
      <c r="M14" s="489">
        <f t="shared" si="6"/>
        <v>7738787.3495000005</v>
      </c>
      <c r="N14" s="489">
        <f t="shared" si="7"/>
        <v>107053225.00141667</v>
      </c>
      <c r="O14" s="495">
        <f t="shared" si="8"/>
        <v>7738787.3495000005</v>
      </c>
      <c r="P14" s="496">
        <f t="shared" si="9"/>
        <v>99314437.651916668</v>
      </c>
      <c r="Q14" s="502">
        <f t="shared" si="10"/>
        <v>7738787.3495000005</v>
      </c>
      <c r="R14" s="502">
        <f t="shared" si="11"/>
        <v>7738787.3495000005</v>
      </c>
      <c r="S14" s="502">
        <f t="shared" ref="S14:S20" si="26">H14*L14</f>
        <v>7738787.3495000005</v>
      </c>
      <c r="T14" s="502">
        <f>H14*L14</f>
        <v>7738787.3495000005</v>
      </c>
      <c r="U14" s="502">
        <f>H14*L14</f>
        <v>7738787.3495000005</v>
      </c>
      <c r="V14" s="502">
        <f>H14*L14</f>
        <v>7738787.3495000005</v>
      </c>
      <c r="W14" s="502">
        <f>H14*L14</f>
        <v>7738787.3495000005</v>
      </c>
      <c r="X14" s="502">
        <f t="shared" si="2"/>
        <v>91575650.302416667</v>
      </c>
      <c r="Y14" s="497">
        <f t="shared" si="25"/>
        <v>2440297.6108756666</v>
      </c>
      <c r="Z14" s="502">
        <f t="shared" si="12"/>
        <v>83836862.952916667</v>
      </c>
      <c r="AA14" s="502">
        <f t="shared" si="13"/>
        <v>76098075.603416666</v>
      </c>
      <c r="AB14" s="502">
        <f t="shared" si="13"/>
        <v>68359288.253916666</v>
      </c>
      <c r="AC14" s="502">
        <f>AB14-U14</f>
        <v>60620500.904416665</v>
      </c>
      <c r="AD14" s="502">
        <f t="shared" si="14"/>
        <v>52881713.554916665</v>
      </c>
      <c r="AE14" s="502">
        <f t="shared" si="14"/>
        <v>45142926.205416664</v>
      </c>
      <c r="AF14" s="496">
        <f t="shared" si="15"/>
        <v>2270044.2891866667</v>
      </c>
      <c r="AG14" s="496">
        <f t="shared" si="3"/>
        <v>2099790.9674976664</v>
      </c>
      <c r="AH14" s="498"/>
      <c r="AI14" s="496">
        <f t="shared" si="16"/>
        <v>1929537.6458086665</v>
      </c>
      <c r="AJ14" s="499">
        <f t="shared" si="17"/>
        <v>1759284.3241196666</v>
      </c>
      <c r="AK14" s="499">
        <f t="shared" si="17"/>
        <v>1589031.0024306665</v>
      </c>
      <c r="AL14" s="499">
        <f t="shared" si="17"/>
        <v>1418777.6807416666</v>
      </c>
      <c r="AM14" s="499">
        <f t="shared" si="17"/>
        <v>1248524.3590526665</v>
      </c>
      <c r="AN14" s="499">
        <f t="shared" si="17"/>
        <v>1078271.0373636666</v>
      </c>
      <c r="AO14" s="499"/>
      <c r="AP14" s="500">
        <f t="shared" si="18"/>
        <v>124491.29249562335</v>
      </c>
      <c r="AQ14" s="500">
        <f t="shared" si="19"/>
        <v>12573620.542057958</v>
      </c>
      <c r="AS14" s="499"/>
      <c r="AT14" s="499"/>
      <c r="AU14" s="499"/>
      <c r="AV14" s="499"/>
      <c r="AW14" s="574">
        <f t="shared" si="20"/>
        <v>9498071.6736196671</v>
      </c>
      <c r="AX14" s="575">
        <f t="shared" si="21"/>
        <v>9327818.3519306667</v>
      </c>
      <c r="AY14" s="575">
        <f t="shared" si="22"/>
        <v>9157565.0302416664</v>
      </c>
      <c r="AZ14" s="575">
        <f t="shared" si="23"/>
        <v>8987311.708552666</v>
      </c>
      <c r="BA14" s="575">
        <f t="shared" si="24"/>
        <v>8817058.3868636675</v>
      </c>
    </row>
    <row r="15" spans="1:53" s="466" customFormat="1" ht="25.5">
      <c r="A15" s="484">
        <v>5</v>
      </c>
      <c r="B15" s="501" t="s">
        <v>1121</v>
      </c>
      <c r="C15" s="486">
        <v>423849.51</v>
      </c>
      <c r="D15" s="486" t="s">
        <v>1284</v>
      </c>
      <c r="E15" s="486">
        <v>10.1</v>
      </c>
      <c r="F15" s="488">
        <v>15</v>
      </c>
      <c r="G15" s="489">
        <f t="shared" si="0"/>
        <v>28256.634000000002</v>
      </c>
      <c r="H15" s="490">
        <f t="shared" si="1"/>
        <v>2354.7195000000002</v>
      </c>
      <c r="I15" s="494">
        <v>52</v>
      </c>
      <c r="J15" s="492">
        <f t="shared" si="4"/>
        <v>122445.414</v>
      </c>
      <c r="K15" s="493">
        <f t="shared" si="5"/>
        <v>301404.09600000002</v>
      </c>
      <c r="L15" s="494">
        <v>12</v>
      </c>
      <c r="M15" s="489">
        <f t="shared" si="6"/>
        <v>28256.634000000002</v>
      </c>
      <c r="N15" s="489">
        <f t="shared" si="7"/>
        <v>273147.462</v>
      </c>
      <c r="O15" s="495">
        <f t="shared" si="8"/>
        <v>28256.634000000002</v>
      </c>
      <c r="P15" s="496">
        <f t="shared" si="9"/>
        <v>244890.82800000001</v>
      </c>
      <c r="Q15" s="502">
        <f t="shared" si="10"/>
        <v>28256.634000000002</v>
      </c>
      <c r="R15" s="502">
        <f t="shared" si="11"/>
        <v>28256.634000000002</v>
      </c>
      <c r="S15" s="502">
        <f t="shared" si="26"/>
        <v>28256.634000000002</v>
      </c>
      <c r="T15" s="502">
        <f t="shared" ref="T15:T20" si="27">H15*L15</f>
        <v>28256.634000000002</v>
      </c>
      <c r="U15" s="502">
        <f t="shared" ref="U15:U20" si="28">H15*L15</f>
        <v>28256.634000000002</v>
      </c>
      <c r="V15" s="502">
        <f t="shared" ref="V15:V20" si="29">H15*L15</f>
        <v>28256.634000000002</v>
      </c>
      <c r="W15" s="502">
        <f t="shared" ref="W15:W20" si="30">H15*L15</f>
        <v>28256.634000000002</v>
      </c>
      <c r="X15" s="502">
        <f t="shared" si="2"/>
        <v>216634.19400000002</v>
      </c>
      <c r="Y15" s="497">
        <f t="shared" si="25"/>
        <v>6320.0671379999994</v>
      </c>
      <c r="Z15" s="502">
        <f t="shared" si="12"/>
        <v>188377.56000000003</v>
      </c>
      <c r="AA15" s="502">
        <f t="shared" si="13"/>
        <v>160120.92600000004</v>
      </c>
      <c r="AB15" s="502">
        <f t="shared" si="13"/>
        <v>131864.29200000004</v>
      </c>
      <c r="AC15" s="502">
        <f t="shared" si="13"/>
        <v>103607.65800000004</v>
      </c>
      <c r="AD15" s="502">
        <f t="shared" si="14"/>
        <v>75351.024000000034</v>
      </c>
      <c r="AE15" s="502">
        <f t="shared" si="14"/>
        <v>47094.390000000029</v>
      </c>
      <c r="AF15" s="496">
        <f t="shared" si="15"/>
        <v>5698.42119</v>
      </c>
      <c r="AG15" s="496">
        <f t="shared" si="3"/>
        <v>5076.7752419999997</v>
      </c>
      <c r="AH15" s="498"/>
      <c r="AI15" s="496">
        <f t="shared" si="16"/>
        <v>4455.1292940000003</v>
      </c>
      <c r="AJ15" s="499">
        <f t="shared" si="17"/>
        <v>3833.483346</v>
      </c>
      <c r="AK15" s="499">
        <f t="shared" si="17"/>
        <v>3211.837398000001</v>
      </c>
      <c r="AL15" s="499">
        <f t="shared" si="17"/>
        <v>2590.1914500000007</v>
      </c>
      <c r="AM15" s="499">
        <f t="shared" si="17"/>
        <v>1968.5455020000009</v>
      </c>
      <c r="AN15" s="499">
        <f t="shared" si="17"/>
        <v>1346.8995540000005</v>
      </c>
      <c r="AO15" s="499"/>
      <c r="AP15" s="500">
        <f t="shared" si="18"/>
        <v>402.75122328000003</v>
      </c>
      <c r="AQ15" s="500">
        <f t="shared" si="19"/>
        <v>40677.873551280005</v>
      </c>
      <c r="AS15" s="499"/>
      <c r="AT15" s="499"/>
      <c r="AU15" s="499"/>
      <c r="AV15" s="499"/>
      <c r="AW15" s="574">
        <f t="shared" si="20"/>
        <v>32090.117346000003</v>
      </c>
      <c r="AX15" s="575">
        <f t="shared" si="21"/>
        <v>31468.471398000001</v>
      </c>
      <c r="AY15" s="575">
        <f t="shared" si="22"/>
        <v>30846.825450000004</v>
      </c>
      <c r="AZ15" s="575">
        <f t="shared" si="23"/>
        <v>30225.179502000003</v>
      </c>
      <c r="BA15" s="575">
        <f t="shared" si="24"/>
        <v>29603.533554000001</v>
      </c>
    </row>
    <row r="16" spans="1:53" s="466" customFormat="1" ht="25.5">
      <c r="A16" s="484">
        <v>6</v>
      </c>
      <c r="B16" s="501" t="s">
        <v>1285</v>
      </c>
      <c r="C16" s="486">
        <v>1807104.01</v>
      </c>
      <c r="D16" s="486" t="s">
        <v>1284</v>
      </c>
      <c r="E16" s="486">
        <v>15.1</v>
      </c>
      <c r="F16" s="488">
        <v>15</v>
      </c>
      <c r="G16" s="489">
        <f t="shared" si="0"/>
        <v>120473.60066666667</v>
      </c>
      <c r="H16" s="490">
        <f t="shared" si="1"/>
        <v>10039.466722222222</v>
      </c>
      <c r="I16" s="494">
        <v>52</v>
      </c>
      <c r="J16" s="492">
        <f t="shared" si="4"/>
        <v>522052.26955555554</v>
      </c>
      <c r="K16" s="493">
        <f t="shared" si="5"/>
        <v>1285051.7404444446</v>
      </c>
      <c r="L16" s="494">
        <v>12</v>
      </c>
      <c r="M16" s="489">
        <f t="shared" si="6"/>
        <v>120473.60066666667</v>
      </c>
      <c r="N16" s="489">
        <f t="shared" si="7"/>
        <v>1164578.1397777779</v>
      </c>
      <c r="O16" s="495">
        <f t="shared" si="8"/>
        <v>120473.60066666667</v>
      </c>
      <c r="P16" s="496">
        <f t="shared" si="9"/>
        <v>1044104.5391111113</v>
      </c>
      <c r="Q16" s="502">
        <f t="shared" si="10"/>
        <v>120473.60066666667</v>
      </c>
      <c r="R16" s="502">
        <f t="shared" si="11"/>
        <v>120473.60066666667</v>
      </c>
      <c r="S16" s="502">
        <f t="shared" si="26"/>
        <v>120473.60066666667</v>
      </c>
      <c r="T16" s="502">
        <f t="shared" si="27"/>
        <v>120473.60066666667</v>
      </c>
      <c r="U16" s="502">
        <f t="shared" si="28"/>
        <v>120473.60066666667</v>
      </c>
      <c r="V16" s="502">
        <f t="shared" si="29"/>
        <v>120473.60066666667</v>
      </c>
      <c r="W16" s="502">
        <f t="shared" si="30"/>
        <v>120473.60066666667</v>
      </c>
      <c r="X16" s="502">
        <f t="shared" si="2"/>
        <v>923630.93844444468</v>
      </c>
      <c r="Y16" s="497">
        <f t="shared" si="25"/>
        <v>26945.92868244445</v>
      </c>
      <c r="Z16" s="502">
        <f t="shared" si="12"/>
        <v>803157.33777777804</v>
      </c>
      <c r="AA16" s="502">
        <f t="shared" si="13"/>
        <v>682683.7371111114</v>
      </c>
      <c r="AB16" s="502">
        <f t="shared" si="13"/>
        <v>562210.13644444477</v>
      </c>
      <c r="AC16" s="502">
        <f t="shared" si="13"/>
        <v>441736.53577777813</v>
      </c>
      <c r="AD16" s="502">
        <f t="shared" si="14"/>
        <v>321262.9351111115</v>
      </c>
      <c r="AE16" s="502">
        <f t="shared" si="14"/>
        <v>200789.33444444483</v>
      </c>
      <c r="AF16" s="496">
        <f t="shared" si="15"/>
        <v>24295.509467777778</v>
      </c>
      <c r="AG16" s="496">
        <f t="shared" si="3"/>
        <v>21645.090253111113</v>
      </c>
      <c r="AH16" s="498"/>
      <c r="AI16" s="496">
        <f t="shared" si="16"/>
        <v>18994.671038444449</v>
      </c>
      <c r="AJ16" s="499">
        <f t="shared" si="17"/>
        <v>16344.251823777782</v>
      </c>
      <c r="AK16" s="499">
        <f t="shared" si="17"/>
        <v>13693.832609111118</v>
      </c>
      <c r="AL16" s="499">
        <f t="shared" si="17"/>
        <v>11043.413394444451</v>
      </c>
      <c r="AM16" s="499">
        <f t="shared" si="17"/>
        <v>8392.9941797777847</v>
      </c>
      <c r="AN16" s="499">
        <f t="shared" si="17"/>
        <v>5742.5749651111191</v>
      </c>
      <c r="AO16" s="499"/>
      <c r="AP16" s="500">
        <f t="shared" si="18"/>
        <v>1717.1503881688889</v>
      </c>
      <c r="AQ16" s="500">
        <f t="shared" si="19"/>
        <v>173432.18920505777</v>
      </c>
      <c r="AS16" s="499"/>
      <c r="AT16" s="499"/>
      <c r="AU16" s="499"/>
      <c r="AV16" s="499"/>
      <c r="AW16" s="574">
        <f t="shared" si="20"/>
        <v>136817.85249044443</v>
      </c>
      <c r="AX16" s="575">
        <f t="shared" si="21"/>
        <v>134167.43327577779</v>
      </c>
      <c r="AY16" s="575">
        <f t="shared" si="22"/>
        <v>131517.01406111111</v>
      </c>
      <c r="AZ16" s="575">
        <f t="shared" si="23"/>
        <v>128866.59484644445</v>
      </c>
      <c r="BA16" s="575">
        <f t="shared" si="24"/>
        <v>126216.17563177779</v>
      </c>
    </row>
    <row r="17" spans="1:53" s="466" customFormat="1" ht="25.5">
      <c r="A17" s="484">
        <v>7</v>
      </c>
      <c r="B17" s="503" t="s">
        <v>1286</v>
      </c>
      <c r="C17" s="486">
        <v>15234656.890000001</v>
      </c>
      <c r="D17" s="486" t="s">
        <v>1284</v>
      </c>
      <c r="E17" s="486">
        <v>15.1</v>
      </c>
      <c r="F17" s="488">
        <v>15</v>
      </c>
      <c r="G17" s="489">
        <f t="shared" si="0"/>
        <v>1015643.7926666667</v>
      </c>
      <c r="H17" s="490">
        <f t="shared" si="1"/>
        <v>84636.982722222223</v>
      </c>
      <c r="I17" s="494">
        <v>52</v>
      </c>
      <c r="J17" s="492">
        <f t="shared" si="4"/>
        <v>4401123.1015555561</v>
      </c>
      <c r="K17" s="493">
        <f t="shared" si="5"/>
        <v>10833533.788444445</v>
      </c>
      <c r="L17" s="494">
        <v>12</v>
      </c>
      <c r="M17" s="489">
        <f>L17*H17</f>
        <v>1015643.7926666667</v>
      </c>
      <c r="N17" s="489">
        <f t="shared" si="7"/>
        <v>9817889.9957777783</v>
      </c>
      <c r="O17" s="495">
        <f t="shared" si="8"/>
        <v>1015643.7926666667</v>
      </c>
      <c r="P17" s="496">
        <f t="shared" si="9"/>
        <v>8802246.2031111121</v>
      </c>
      <c r="Q17" s="502">
        <f t="shared" si="10"/>
        <v>1015643.7926666667</v>
      </c>
      <c r="R17" s="502">
        <f t="shared" si="11"/>
        <v>1015643.7926666667</v>
      </c>
      <c r="S17" s="502">
        <f t="shared" si="26"/>
        <v>1015643.7926666667</v>
      </c>
      <c r="T17" s="502">
        <f t="shared" si="27"/>
        <v>1015643.7926666667</v>
      </c>
      <c r="U17" s="502">
        <f t="shared" si="28"/>
        <v>1015643.7926666667</v>
      </c>
      <c r="V17" s="502">
        <f t="shared" si="29"/>
        <v>1015643.7926666667</v>
      </c>
      <c r="W17" s="502">
        <f t="shared" si="30"/>
        <v>1015643.7926666667</v>
      </c>
      <c r="X17" s="502">
        <f t="shared" si="2"/>
        <v>7786602.4104444459</v>
      </c>
      <c r="Y17" s="497">
        <f t="shared" si="25"/>
        <v>227165.66162644443</v>
      </c>
      <c r="Z17" s="502">
        <f t="shared" si="12"/>
        <v>6770958.6177777797</v>
      </c>
      <c r="AA17" s="502">
        <f t="shared" si="13"/>
        <v>5755314.8251111135</v>
      </c>
      <c r="AB17" s="502">
        <f t="shared" si="13"/>
        <v>4739671.0324444473</v>
      </c>
      <c r="AC17" s="502">
        <f t="shared" si="13"/>
        <v>3724027.2397777806</v>
      </c>
      <c r="AD17" s="502">
        <f t="shared" si="14"/>
        <v>2708383.4471111139</v>
      </c>
      <c r="AE17" s="502">
        <f t="shared" si="14"/>
        <v>1692739.6544444473</v>
      </c>
      <c r="AF17" s="496">
        <f t="shared" si="15"/>
        <v>204821.49818777779</v>
      </c>
      <c r="AG17" s="496">
        <f t="shared" si="3"/>
        <v>182477.33474911112</v>
      </c>
      <c r="AH17" s="498"/>
      <c r="AI17" s="496">
        <f t="shared" si="16"/>
        <v>160133.17131044448</v>
      </c>
      <c r="AJ17" s="499">
        <f t="shared" si="17"/>
        <v>137789.00787177781</v>
      </c>
      <c r="AK17" s="499">
        <f t="shared" si="17"/>
        <v>115444.84443311117</v>
      </c>
      <c r="AL17" s="499">
        <f t="shared" si="17"/>
        <v>93100.680994444512</v>
      </c>
      <c r="AM17" s="499">
        <f t="shared" si="17"/>
        <v>70756.517555777828</v>
      </c>
      <c r="AN17" s="499">
        <f t="shared" si="17"/>
        <v>48412.354117111172</v>
      </c>
      <c r="AO17" s="499"/>
      <c r="AP17" s="500">
        <f t="shared" si="18"/>
        <v>14476.30952480889</v>
      </c>
      <c r="AQ17" s="500">
        <f t="shared" si="19"/>
        <v>1462107.2620056977</v>
      </c>
      <c r="AS17" s="499"/>
      <c r="AT17" s="499"/>
      <c r="AU17" s="499"/>
      <c r="AV17" s="499"/>
      <c r="AW17" s="574">
        <f t="shared" si="20"/>
        <v>1153432.8005384444</v>
      </c>
      <c r="AX17" s="575">
        <f t="shared" si="21"/>
        <v>1131088.6370997778</v>
      </c>
      <c r="AY17" s="575">
        <f t="shared" si="22"/>
        <v>1108744.4736611112</v>
      </c>
      <c r="AZ17" s="575">
        <f t="shared" si="23"/>
        <v>1086400.3102224446</v>
      </c>
      <c r="BA17" s="575">
        <f t="shared" si="24"/>
        <v>1064056.1467837777</v>
      </c>
    </row>
    <row r="18" spans="1:53" s="466" customFormat="1">
      <c r="A18" s="484">
        <v>8</v>
      </c>
      <c r="B18" s="503" t="s">
        <v>1120</v>
      </c>
      <c r="C18" s="486">
        <v>15557920.869999999</v>
      </c>
      <c r="D18" s="486" t="s">
        <v>1284</v>
      </c>
      <c r="E18" s="486">
        <v>15.1</v>
      </c>
      <c r="F18" s="488">
        <v>20</v>
      </c>
      <c r="G18" s="489">
        <f t="shared" si="0"/>
        <v>777896.04349999991</v>
      </c>
      <c r="H18" s="490">
        <f t="shared" si="1"/>
        <v>64824.670291666662</v>
      </c>
      <c r="I18" s="494">
        <v>52</v>
      </c>
      <c r="J18" s="492">
        <f t="shared" si="4"/>
        <v>3370882.8551666662</v>
      </c>
      <c r="K18" s="493">
        <f t="shared" si="5"/>
        <v>12187038.014833333</v>
      </c>
      <c r="L18" s="494">
        <v>12</v>
      </c>
      <c r="M18" s="489">
        <f t="shared" si="6"/>
        <v>777896.04349999991</v>
      </c>
      <c r="N18" s="489">
        <f t="shared" si="7"/>
        <v>11409141.971333332</v>
      </c>
      <c r="O18" s="495">
        <f t="shared" si="8"/>
        <v>777896.04349999991</v>
      </c>
      <c r="P18" s="496">
        <f t="shared" si="9"/>
        <v>10631245.927833332</v>
      </c>
      <c r="Q18" s="502">
        <f t="shared" si="10"/>
        <v>777896.04349999991</v>
      </c>
      <c r="R18" s="502">
        <f t="shared" si="11"/>
        <v>777896.04349999991</v>
      </c>
      <c r="S18" s="502">
        <f t="shared" si="26"/>
        <v>777896.04349999991</v>
      </c>
      <c r="T18" s="502">
        <f t="shared" si="27"/>
        <v>777896.04349999991</v>
      </c>
      <c r="U18" s="502">
        <f t="shared" si="28"/>
        <v>777896.04349999991</v>
      </c>
      <c r="V18" s="502">
        <f t="shared" si="29"/>
        <v>777896.04349999991</v>
      </c>
      <c r="W18" s="502">
        <f t="shared" si="30"/>
        <v>777896.04349999991</v>
      </c>
      <c r="X18" s="502">
        <f t="shared" si="2"/>
        <v>9853349.8843333311</v>
      </c>
      <c r="Y18" s="497">
        <f t="shared" si="25"/>
        <v>259557.97984783328</v>
      </c>
      <c r="Z18" s="502">
        <f t="shared" si="12"/>
        <v>9075453.8408333305</v>
      </c>
      <c r="AA18" s="502">
        <f t="shared" si="13"/>
        <v>8297557.7973333308</v>
      </c>
      <c r="AB18" s="502">
        <f t="shared" si="13"/>
        <v>7519661.7538333312</v>
      </c>
      <c r="AC18" s="502">
        <f t="shared" si="13"/>
        <v>6741765.7103333315</v>
      </c>
      <c r="AD18" s="502">
        <f t="shared" si="14"/>
        <v>5963869.6668333318</v>
      </c>
      <c r="AE18" s="502">
        <f t="shared" si="14"/>
        <v>5185973.6233333321</v>
      </c>
      <c r="AF18" s="496">
        <f t="shared" si="15"/>
        <v>242444.2668908333</v>
      </c>
      <c r="AG18" s="496">
        <f t="shared" si="3"/>
        <v>225330.55393383326</v>
      </c>
      <c r="AH18" s="498"/>
      <c r="AI18" s="496">
        <f t="shared" si="16"/>
        <v>208216.84097683328</v>
      </c>
      <c r="AJ18" s="499">
        <f t="shared" si="17"/>
        <v>191103.12801983327</v>
      </c>
      <c r="AK18" s="499">
        <f t="shared" si="17"/>
        <v>173989.41506283326</v>
      </c>
      <c r="AL18" s="499">
        <f t="shared" si="17"/>
        <v>156875.7021058333</v>
      </c>
      <c r="AM18" s="499">
        <f t="shared" si="17"/>
        <v>139761.98914883327</v>
      </c>
      <c r="AN18" s="499">
        <f t="shared" si="17"/>
        <v>122648.27619183331</v>
      </c>
      <c r="AO18" s="499"/>
      <c r="AP18" s="500">
        <f t="shared" si="18"/>
        <v>12798.982902386666</v>
      </c>
      <c r="AQ18" s="500">
        <f t="shared" si="19"/>
        <v>1292697.2731410533</v>
      </c>
      <c r="AS18" s="499"/>
      <c r="AT18" s="499"/>
      <c r="AU18" s="499"/>
      <c r="AV18" s="499"/>
      <c r="AW18" s="574">
        <f t="shared" si="20"/>
        <v>968999.17151983315</v>
      </c>
      <c r="AX18" s="575">
        <f t="shared" si="21"/>
        <v>951885.45856283314</v>
      </c>
      <c r="AY18" s="575">
        <f t="shared" si="22"/>
        <v>934771.74560583325</v>
      </c>
      <c r="AZ18" s="575">
        <f t="shared" si="23"/>
        <v>917658.03264883324</v>
      </c>
      <c r="BA18" s="575">
        <f t="shared" si="24"/>
        <v>900544.31969183323</v>
      </c>
    </row>
    <row r="19" spans="1:53" s="466" customFormat="1">
      <c r="A19" s="484">
        <v>9</v>
      </c>
      <c r="B19" s="503" t="s">
        <v>1119</v>
      </c>
      <c r="C19" s="486">
        <v>11318177.17</v>
      </c>
      <c r="D19" s="486" t="s">
        <v>1284</v>
      </c>
      <c r="E19" s="486">
        <v>10.1</v>
      </c>
      <c r="F19" s="488">
        <v>20</v>
      </c>
      <c r="G19" s="489">
        <f t="shared" si="0"/>
        <v>565908.85849999997</v>
      </c>
      <c r="H19" s="490">
        <f t="shared" si="1"/>
        <v>47159.071541666664</v>
      </c>
      <c r="I19" s="494">
        <v>52</v>
      </c>
      <c r="J19" s="492">
        <f t="shared" si="4"/>
        <v>2452271.7201666664</v>
      </c>
      <c r="K19" s="493">
        <f t="shared" si="5"/>
        <v>8865905.4498333335</v>
      </c>
      <c r="L19" s="494">
        <v>12</v>
      </c>
      <c r="M19" s="489">
        <f t="shared" si="6"/>
        <v>565908.85849999997</v>
      </c>
      <c r="N19" s="489">
        <f t="shared" si="7"/>
        <v>8299996.5913333334</v>
      </c>
      <c r="O19" s="495">
        <f t="shared" si="8"/>
        <v>565908.85849999997</v>
      </c>
      <c r="P19" s="496">
        <f t="shared" si="9"/>
        <v>7734087.7328333333</v>
      </c>
      <c r="Q19" s="502">
        <f t="shared" si="10"/>
        <v>565908.85849999997</v>
      </c>
      <c r="R19" s="502">
        <f t="shared" si="11"/>
        <v>565908.85849999997</v>
      </c>
      <c r="S19" s="502">
        <f t="shared" si="26"/>
        <v>565908.85849999997</v>
      </c>
      <c r="T19" s="502">
        <f t="shared" si="27"/>
        <v>565908.85849999997</v>
      </c>
      <c r="U19" s="502">
        <f t="shared" si="28"/>
        <v>565908.85849999997</v>
      </c>
      <c r="V19" s="502">
        <f t="shared" si="29"/>
        <v>565908.85849999997</v>
      </c>
      <c r="W19" s="502">
        <f t="shared" si="30"/>
        <v>565908.85849999997</v>
      </c>
      <c r="X19" s="502">
        <f t="shared" si="2"/>
        <v>7168178.8743333332</v>
      </c>
      <c r="Y19" s="497">
        <f>(K19+N19)/2*0.022</f>
        <v>188824.92245283333</v>
      </c>
      <c r="Z19" s="502">
        <f t="shared" si="12"/>
        <v>6602270.0158333331</v>
      </c>
      <c r="AA19" s="502">
        <f t="shared" si="13"/>
        <v>6036361.157333333</v>
      </c>
      <c r="AB19" s="502">
        <f t="shared" si="13"/>
        <v>5470452.298833333</v>
      </c>
      <c r="AC19" s="502">
        <f t="shared" si="13"/>
        <v>4904543.4403333329</v>
      </c>
      <c r="AD19" s="502">
        <f t="shared" si="14"/>
        <v>4338634.5818333328</v>
      </c>
      <c r="AE19" s="502">
        <f t="shared" si="14"/>
        <v>3772725.7233333327</v>
      </c>
      <c r="AF19" s="496">
        <f t="shared" si="15"/>
        <v>176374.92756583332</v>
      </c>
      <c r="AG19" s="496">
        <f t="shared" si="3"/>
        <v>163924.93267883331</v>
      </c>
      <c r="AH19" s="498"/>
      <c r="AI19" s="496">
        <f t="shared" si="16"/>
        <v>151474.93779183333</v>
      </c>
      <c r="AJ19" s="499">
        <f t="shared" si="17"/>
        <v>139024.94290483333</v>
      </c>
      <c r="AK19" s="499">
        <f t="shared" si="17"/>
        <v>126574.94801783332</v>
      </c>
      <c r="AL19" s="499">
        <f t="shared" si="17"/>
        <v>114124.95313083332</v>
      </c>
      <c r="AM19" s="499">
        <f t="shared" si="17"/>
        <v>101674.95824383332</v>
      </c>
      <c r="AN19" s="499">
        <f t="shared" si="17"/>
        <v>89224.963356833308</v>
      </c>
      <c r="AO19" s="499"/>
      <c r="AP19" s="500">
        <f t="shared" si="18"/>
        <v>9311.0870851866675</v>
      </c>
      <c r="AQ19" s="500">
        <f t="shared" si="19"/>
        <v>940419.7956038533</v>
      </c>
      <c r="AS19" s="499"/>
      <c r="AT19" s="499"/>
      <c r="AU19" s="499"/>
      <c r="AV19" s="499"/>
      <c r="AW19" s="574">
        <f t="shared" si="20"/>
        <v>704933.80140483333</v>
      </c>
      <c r="AX19" s="575">
        <f t="shared" si="21"/>
        <v>692483.80651783326</v>
      </c>
      <c r="AY19" s="575">
        <f t="shared" si="22"/>
        <v>680033.81163083331</v>
      </c>
      <c r="AZ19" s="575">
        <f t="shared" si="23"/>
        <v>667583.81674383325</v>
      </c>
      <c r="BA19" s="575">
        <f t="shared" si="24"/>
        <v>655133.8218568333</v>
      </c>
    </row>
    <row r="20" spans="1:53" s="466" customFormat="1" ht="25.5">
      <c r="A20" s="484">
        <v>10</v>
      </c>
      <c r="B20" s="503" t="s">
        <v>1122</v>
      </c>
      <c r="C20" s="486">
        <v>1219933.8700000001</v>
      </c>
      <c r="D20" s="486" t="s">
        <v>1284</v>
      </c>
      <c r="E20" s="486">
        <v>15.1</v>
      </c>
      <c r="F20" s="488">
        <v>20</v>
      </c>
      <c r="G20" s="489">
        <f t="shared" si="0"/>
        <v>60996.693500000008</v>
      </c>
      <c r="H20" s="490">
        <f t="shared" si="1"/>
        <v>5083.0577916666671</v>
      </c>
      <c r="I20" s="494">
        <v>52</v>
      </c>
      <c r="J20" s="492">
        <f>H20*I20</f>
        <v>264319.0051666667</v>
      </c>
      <c r="K20" s="493">
        <f>C20-J20</f>
        <v>955614.86483333341</v>
      </c>
      <c r="L20" s="494">
        <v>12</v>
      </c>
      <c r="M20" s="489">
        <f t="shared" si="6"/>
        <v>60996.693500000008</v>
      </c>
      <c r="N20" s="489">
        <f t="shared" si="7"/>
        <v>894618.17133333336</v>
      </c>
      <c r="O20" s="495">
        <f t="shared" si="8"/>
        <v>60996.693500000008</v>
      </c>
      <c r="P20" s="496">
        <f t="shared" si="9"/>
        <v>833621.47783333331</v>
      </c>
      <c r="Q20" s="502">
        <f t="shared" si="10"/>
        <v>60996.693500000008</v>
      </c>
      <c r="R20" s="502">
        <f t="shared" si="11"/>
        <v>60996.693500000008</v>
      </c>
      <c r="S20" s="502">
        <f t="shared" si="26"/>
        <v>60996.693500000008</v>
      </c>
      <c r="T20" s="502">
        <f t="shared" si="27"/>
        <v>60996.693500000008</v>
      </c>
      <c r="U20" s="502">
        <f t="shared" si="28"/>
        <v>60996.693500000008</v>
      </c>
      <c r="V20" s="502">
        <f t="shared" si="29"/>
        <v>60996.693500000008</v>
      </c>
      <c r="W20" s="502">
        <f t="shared" si="30"/>
        <v>60996.693500000008</v>
      </c>
      <c r="X20" s="502">
        <f t="shared" si="2"/>
        <v>772624.78433333326</v>
      </c>
      <c r="Y20" s="497">
        <f>(K20+N20)/2*0.022</f>
        <v>20352.563397833332</v>
      </c>
      <c r="Z20" s="502">
        <f t="shared" si="12"/>
        <v>711628.0908333332</v>
      </c>
      <c r="AA20" s="502">
        <f t="shared" si="13"/>
        <v>650631.39733333315</v>
      </c>
      <c r="AB20" s="502">
        <f t="shared" si="13"/>
        <v>589634.7038333331</v>
      </c>
      <c r="AC20" s="502">
        <f t="shared" si="13"/>
        <v>528638.01033333305</v>
      </c>
      <c r="AD20" s="502">
        <f t="shared" si="14"/>
        <v>467641.31683333305</v>
      </c>
      <c r="AE20" s="502">
        <f t="shared" si="14"/>
        <v>406644.62333333306</v>
      </c>
      <c r="AF20" s="496">
        <f t="shared" si="15"/>
        <v>19010.636140833332</v>
      </c>
      <c r="AG20" s="496">
        <f t="shared" si="3"/>
        <v>17668.708883833333</v>
      </c>
      <c r="AH20" s="498"/>
      <c r="AI20" s="496">
        <f t="shared" si="16"/>
        <v>16326.78162683333</v>
      </c>
      <c r="AJ20" s="499">
        <f t="shared" si="17"/>
        <v>14984.854369833329</v>
      </c>
      <c r="AK20" s="499">
        <f t="shared" si="17"/>
        <v>13642.927112833328</v>
      </c>
      <c r="AL20" s="499">
        <f t="shared" si="17"/>
        <v>12300.999855833326</v>
      </c>
      <c r="AM20" s="499">
        <f t="shared" si="17"/>
        <v>10959.072598833325</v>
      </c>
      <c r="AN20" s="499">
        <f t="shared" si="17"/>
        <v>9617.1453418333276</v>
      </c>
      <c r="AO20" s="499"/>
      <c r="AP20" s="500">
        <f t="shared" si="18"/>
        <v>1003.5989303866668</v>
      </c>
      <c r="AQ20" s="500">
        <f t="shared" si="19"/>
        <v>101363.49196905334</v>
      </c>
      <c r="AR20" s="504">
        <f>AQ11+AQ12+AQ13+AQ14+AQ15+AQ16+AQ17+AQ18+AQ19+AP21</f>
        <v>42851022.920683704</v>
      </c>
      <c r="AS20" s="499"/>
      <c r="AT20" s="499"/>
      <c r="AU20" s="499"/>
      <c r="AV20" s="499"/>
      <c r="AW20" s="574">
        <f t="shared" si="20"/>
        <v>75981.547869833332</v>
      </c>
      <c r="AX20" s="575">
        <f t="shared" si="21"/>
        <v>74639.620612833329</v>
      </c>
      <c r="AY20" s="575">
        <f t="shared" si="22"/>
        <v>73297.69335583334</v>
      </c>
      <c r="AZ20" s="575">
        <f t="shared" si="23"/>
        <v>71955.766098833337</v>
      </c>
      <c r="BA20" s="575">
        <f t="shared" si="24"/>
        <v>70613.838841833334</v>
      </c>
    </row>
    <row r="21" spans="1:53" s="466" customFormat="1">
      <c r="A21" s="1152" t="s">
        <v>1287</v>
      </c>
      <c r="B21" s="1153"/>
      <c r="C21" s="505">
        <f>SUM(C4:C20)</f>
        <v>420131379.55000001</v>
      </c>
      <c r="D21" s="506"/>
      <c r="E21" s="506"/>
      <c r="F21" s="506"/>
      <c r="G21" s="506">
        <f>SUM(G4:G20)</f>
        <v>32287361.996333331</v>
      </c>
      <c r="H21" s="506">
        <f>SUM(H4:H20)</f>
        <v>2690613.4996944447</v>
      </c>
      <c r="I21" s="507"/>
      <c r="J21" s="506">
        <f>SUM(J4:J20)</f>
        <v>164677057.29536116</v>
      </c>
      <c r="K21" s="506">
        <f>SUM(K4:K20)</f>
        <v>255454322.25463888</v>
      </c>
      <c r="L21" s="507"/>
      <c r="M21" s="506">
        <f>SUM(M4:M20)</f>
        <v>32287361.996333331</v>
      </c>
      <c r="N21" s="506">
        <f>SUM(N4:N20)</f>
        <v>223166960.25830558</v>
      </c>
      <c r="O21" s="508">
        <f>SUM(O4:O20)</f>
        <v>32287361.996333331</v>
      </c>
      <c r="P21" s="508">
        <f>SUM(P4:P20)</f>
        <v>190879598.26197222</v>
      </c>
      <c r="Q21" s="508">
        <f t="shared" ref="Q21:X21" si="31">SUM(Q11:Q20)</f>
        <v>32287361.996333331</v>
      </c>
      <c r="R21" s="508">
        <f t="shared" si="31"/>
        <v>32287361.996333331</v>
      </c>
      <c r="S21" s="508">
        <f t="shared" si="31"/>
        <v>28624128.822333336</v>
      </c>
      <c r="T21" s="508">
        <f t="shared" si="31"/>
        <v>10307962.972333333</v>
      </c>
      <c r="U21" s="508">
        <f t="shared" si="31"/>
        <v>10307962.972333333</v>
      </c>
      <c r="V21" s="508">
        <f t="shared" si="31"/>
        <v>10307962.972333333</v>
      </c>
      <c r="W21" s="508">
        <f t="shared" si="31"/>
        <v>10307962.972333333</v>
      </c>
      <c r="X21" s="508">
        <f t="shared" si="31"/>
        <v>158592236.26563889</v>
      </c>
      <c r="Y21" s="506">
        <f>SUM(Y4:Y20)</f>
        <v>5264834.1076423889</v>
      </c>
      <c r="Z21" s="508">
        <f>SUM(Z11:Z20)</f>
        <v>126304874.26930556</v>
      </c>
      <c r="AA21" s="508">
        <f>SUM(AA11:AA20)</f>
        <v>97680745.446972221</v>
      </c>
      <c r="AB21" s="508">
        <f>SUM(AB11:AB20)</f>
        <v>87372782.474638894</v>
      </c>
      <c r="AC21" s="508">
        <f>SUM(AC14:AC20)</f>
        <v>77064819.498972222</v>
      </c>
      <c r="AD21" s="508">
        <f>SUM(AD11:AD20)</f>
        <v>66756856.526638888</v>
      </c>
      <c r="AE21" s="508">
        <f>SUM(AE11:AE20)</f>
        <v>56448893.554305568</v>
      </c>
      <c r="AF21" s="508">
        <f>SUM(AF4:AF20)</f>
        <v>4554512.1437230557</v>
      </c>
      <c r="AG21" s="508">
        <f>SUM(AG11:AG20)</f>
        <v>3844190.1798037207</v>
      </c>
      <c r="AH21" s="509">
        <v>354400</v>
      </c>
      <c r="AI21" s="508">
        <f t="shared" ref="AI21:AN21" si="32">SUM(AI11:AI20)</f>
        <v>3133868.2158843884</v>
      </c>
      <c r="AJ21" s="510">
        <f t="shared" si="32"/>
        <v>2463841.8168790555</v>
      </c>
      <c r="AK21" s="510">
        <f t="shared" si="32"/>
        <v>2035588.8071377221</v>
      </c>
      <c r="AL21" s="510">
        <f t="shared" si="32"/>
        <v>1808813.6217097221</v>
      </c>
      <c r="AM21" s="510">
        <f t="shared" si="32"/>
        <v>1582038.4362817223</v>
      </c>
      <c r="AN21" s="510">
        <f t="shared" si="32"/>
        <v>1355263.2508903886</v>
      </c>
      <c r="AO21" s="511">
        <f>AH21</f>
        <v>354400</v>
      </c>
      <c r="AP21" s="512">
        <f>(M21+Y21+AF21+AH21)*0.01</f>
        <v>424611.08247698779</v>
      </c>
      <c r="AQ21" s="512">
        <f>M21+Y21+AF21+AH21+AP21</f>
        <v>42885719.330175765</v>
      </c>
      <c r="AS21" s="511">
        <f>AO21</f>
        <v>354400</v>
      </c>
      <c r="AT21" s="511">
        <f>AS21</f>
        <v>354400</v>
      </c>
      <c r="AU21" s="511">
        <f>AT21</f>
        <v>354400</v>
      </c>
      <c r="AV21" s="511">
        <f>AU21</f>
        <v>354400</v>
      </c>
      <c r="AW21" s="573">
        <f>SUM(AW11:AW20)+AO21</f>
        <v>31442370.639212392</v>
      </c>
      <c r="AX21" s="508">
        <f>SUM(AX11:AX20)+AS21</f>
        <v>12697951.779471055</v>
      </c>
      <c r="AY21" s="508">
        <f>SUM(AY11:AY20)+AT21</f>
        <v>12471176.594043057</v>
      </c>
      <c r="AZ21" s="508">
        <f>SUM(AZ11:AZ20)+AU21</f>
        <v>12244401.408615055</v>
      </c>
      <c r="BA21" s="508">
        <f>SUM(BA11:BA20)+AV21</f>
        <v>12017626.223223725</v>
      </c>
    </row>
    <row r="22" spans="1:53">
      <c r="AQ22" s="514"/>
    </row>
    <row r="23" spans="1:53" ht="15" hidden="1">
      <c r="A23" s="515" t="s">
        <v>1288</v>
      </c>
      <c r="Y23" s="516"/>
      <c r="AR23" s="514">
        <f>G21+Y21+AH21</f>
        <v>37906596.103975721</v>
      </c>
    </row>
    <row r="24" spans="1:53" s="517" customFormat="1" ht="15" hidden="1">
      <c r="A24" s="513"/>
      <c r="C24" s="515"/>
      <c r="D24" s="515"/>
      <c r="E24" s="515"/>
    </row>
    <row r="25" spans="1:53" s="517" customFormat="1" ht="15" hidden="1">
      <c r="A25" s="515" t="s">
        <v>1289</v>
      </c>
      <c r="C25" s="515"/>
      <c r="D25" s="515"/>
      <c r="E25" s="515"/>
      <c r="F25" s="515"/>
      <c r="G25" s="515"/>
    </row>
    <row r="26" spans="1:53" s="517" customFormat="1" ht="15" hidden="1">
      <c r="A26" s="515" t="s">
        <v>1290</v>
      </c>
      <c r="B26" s="515"/>
      <c r="C26" s="515"/>
      <c r="D26" s="515"/>
      <c r="E26" s="515"/>
    </row>
    <row r="27" spans="1:53" s="517" customFormat="1" ht="15" hidden="1">
      <c r="A27" s="515"/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  <c r="AA27" s="518"/>
      <c r="AB27" s="518"/>
      <c r="AC27" s="518"/>
      <c r="AD27" s="518"/>
      <c r="AE27" s="518"/>
      <c r="AF27" s="518"/>
      <c r="AG27" s="518"/>
      <c r="AI27" s="518"/>
      <c r="AJ27" s="518"/>
      <c r="AK27" s="518"/>
      <c r="AL27" s="518"/>
      <c r="AM27" s="518"/>
      <c r="AN27" s="518"/>
    </row>
    <row r="28" spans="1:53" s="517" customFormat="1" ht="15" hidden="1">
      <c r="A28" s="518" t="s">
        <v>1291</v>
      </c>
      <c r="C28" s="515"/>
      <c r="D28" s="515"/>
      <c r="E28" s="515"/>
      <c r="F28" s="515"/>
      <c r="G28" s="515"/>
    </row>
    <row r="29" spans="1:53" ht="15" hidden="1">
      <c r="A29" s="515" t="s">
        <v>1292</v>
      </c>
    </row>
    <row r="30" spans="1:53" ht="15" hidden="1">
      <c r="A30" s="515"/>
    </row>
    <row r="31" spans="1:53" ht="15" hidden="1">
      <c r="A31" s="515" t="s">
        <v>1293</v>
      </c>
    </row>
    <row r="32" spans="1:53" s="517" customFormat="1" ht="15" hidden="1">
      <c r="A32" s="515"/>
      <c r="C32" s="518"/>
      <c r="D32" s="518"/>
      <c r="E32" s="518"/>
      <c r="F32" s="518"/>
      <c r="G32" s="518"/>
      <c r="H32" s="518"/>
      <c r="I32" s="518"/>
      <c r="J32" s="518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  <c r="AA32" s="518"/>
      <c r="AB32" s="518"/>
      <c r="AC32" s="518"/>
      <c r="AD32" s="518"/>
      <c r="AE32" s="518"/>
      <c r="AF32" s="518"/>
      <c r="AG32" s="518"/>
      <c r="AI32" s="518"/>
      <c r="AJ32" s="518"/>
      <c r="AK32" s="518"/>
      <c r="AL32" s="518"/>
      <c r="AM32" s="518"/>
      <c r="AN32" s="518"/>
    </row>
    <row r="33" spans="1:53" ht="15" hidden="1">
      <c r="A33" s="519" t="s">
        <v>1294</v>
      </c>
      <c r="B33" s="520"/>
      <c r="C33" s="520"/>
      <c r="D33" s="520"/>
      <c r="E33" s="520"/>
      <c r="F33" s="520"/>
    </row>
    <row r="34" spans="1:53" hidden="1"/>
    <row r="35" spans="1:53">
      <c r="X35" s="514"/>
      <c r="Z35" s="514"/>
      <c r="AA35" s="514"/>
      <c r="AB35" s="514"/>
      <c r="AC35" s="514"/>
      <c r="AD35" s="514"/>
      <c r="AE35" s="514"/>
      <c r="AJ35" s="521"/>
      <c r="AK35" s="521"/>
      <c r="AL35" s="521"/>
      <c r="AM35" s="521"/>
      <c r="AN35" s="521"/>
    </row>
    <row r="36" spans="1:53" ht="15.75">
      <c r="B36" s="522"/>
      <c r="C36" s="522"/>
      <c r="D36" s="522"/>
      <c r="E36" s="522"/>
      <c r="F36" s="522"/>
      <c r="G36" s="522"/>
      <c r="H36" s="522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</row>
    <row r="37" spans="1:53" ht="18">
      <c r="C37" s="523" t="s">
        <v>1295</v>
      </c>
    </row>
    <row r="39" spans="1:53">
      <c r="P39" s="513" t="s">
        <v>1296</v>
      </c>
    </row>
    <row r="40" spans="1:53">
      <c r="K40" s="513" t="s">
        <v>1307</v>
      </c>
      <c r="Q40" s="514">
        <f>S21+AJ21+AS21</f>
        <v>31442370.639212392</v>
      </c>
    </row>
    <row r="41" spans="1:53">
      <c r="K41" s="513" t="s">
        <v>1308</v>
      </c>
      <c r="Q41" s="514">
        <f>T21+AK21+AS21</f>
        <v>12697951.779471055</v>
      </c>
    </row>
    <row r="42" spans="1:53">
      <c r="K42" s="513" t="s">
        <v>1309</v>
      </c>
      <c r="Q42" s="514">
        <f>AL21+U21+AS21</f>
        <v>12471176.594043054</v>
      </c>
    </row>
    <row r="43" spans="1:53">
      <c r="K43" s="513" t="s">
        <v>1310</v>
      </c>
      <c r="Q43" s="514">
        <f>V21+AM21+AO21</f>
        <v>12244401.408615055</v>
      </c>
    </row>
    <row r="44" spans="1:53">
      <c r="K44" s="513" t="s">
        <v>1311</v>
      </c>
      <c r="Q44" s="514">
        <f>W21+AN21+AS21</f>
        <v>12017626.223223722</v>
      </c>
    </row>
    <row r="45" spans="1:53" s="532" customFormat="1" ht="19.5" customHeight="1">
      <c r="A45" s="1154" t="s">
        <v>1335</v>
      </c>
      <c r="B45" s="1154"/>
      <c r="C45" s="1154"/>
      <c r="D45" s="1154"/>
      <c r="E45" s="1154"/>
      <c r="F45" s="1154"/>
      <c r="G45" s="1154"/>
      <c r="H45" s="1154"/>
      <c r="I45" s="1154"/>
      <c r="J45" s="1154"/>
      <c r="K45" s="1154"/>
      <c r="L45" s="1154"/>
      <c r="M45" s="1154"/>
      <c r="N45" s="1154"/>
      <c r="O45" s="1154"/>
      <c r="P45" s="1154"/>
      <c r="Q45" s="1154"/>
      <c r="R45" s="1154"/>
      <c r="S45" s="1154"/>
      <c r="T45" s="1154"/>
      <c r="U45" s="1154"/>
      <c r="V45" s="1154"/>
      <c r="W45" s="1154"/>
      <c r="X45" s="1154"/>
      <c r="Y45" s="1154"/>
      <c r="Z45" s="1154"/>
      <c r="AA45" s="1154"/>
      <c r="AB45" s="1154"/>
      <c r="AC45" s="1154"/>
      <c r="AE45" s="533"/>
    </row>
    <row r="46" spans="1:53" s="333" customFormat="1" ht="57" customHeight="1">
      <c r="A46" s="534" t="s">
        <v>141</v>
      </c>
      <c r="B46" s="534" t="s">
        <v>1234</v>
      </c>
      <c r="C46" s="535" t="s">
        <v>1235</v>
      </c>
      <c r="D46" s="535" t="s">
        <v>773</v>
      </c>
      <c r="E46" s="535"/>
      <c r="F46" s="534" t="s">
        <v>1312</v>
      </c>
      <c r="G46" s="535" t="s">
        <v>1237</v>
      </c>
      <c r="H46" s="534" t="s">
        <v>1238</v>
      </c>
      <c r="I46" s="535" t="s">
        <v>1239</v>
      </c>
      <c r="J46" s="536" t="s">
        <v>1313</v>
      </c>
      <c r="K46" s="534" t="s">
        <v>1254</v>
      </c>
      <c r="L46" s="534" t="s">
        <v>1314</v>
      </c>
      <c r="M46" s="537" t="s">
        <v>1248</v>
      </c>
      <c r="N46" s="537" t="s">
        <v>1249</v>
      </c>
      <c r="O46" s="537" t="s">
        <v>1250</v>
      </c>
      <c r="P46" s="537" t="s">
        <v>1251</v>
      </c>
      <c r="Q46" s="537" t="s">
        <v>1252</v>
      </c>
      <c r="R46" s="537" t="s">
        <v>1253</v>
      </c>
      <c r="S46" s="538" t="s">
        <v>1256</v>
      </c>
      <c r="T46" s="538" t="s">
        <v>1257</v>
      </c>
      <c r="U46" s="538" t="s">
        <v>1258</v>
      </c>
      <c r="V46" s="538" t="s">
        <v>1259</v>
      </c>
      <c r="W46" s="538" t="s">
        <v>1260</v>
      </c>
      <c r="X46" s="538" t="s">
        <v>1261</v>
      </c>
      <c r="Y46" s="538" t="s">
        <v>1256</v>
      </c>
      <c r="Z46" s="474" t="s">
        <v>1266</v>
      </c>
      <c r="AA46" s="474" t="s">
        <v>1267</v>
      </c>
      <c r="AB46" s="474" t="s">
        <v>1268</v>
      </c>
      <c r="AC46" s="474" t="s">
        <v>1269</v>
      </c>
      <c r="AD46" s="474" t="s">
        <v>1270</v>
      </c>
      <c r="AE46" s="474" t="s">
        <v>1334</v>
      </c>
    </row>
    <row r="47" spans="1:53" s="333" customFormat="1" ht="29.25" customHeight="1">
      <c r="A47" s="539">
        <v>3</v>
      </c>
      <c r="B47" s="540" t="s">
        <v>1315</v>
      </c>
      <c r="C47" s="541">
        <v>885593.22</v>
      </c>
      <c r="D47" s="542">
        <v>42189</v>
      </c>
      <c r="E47" s="542"/>
      <c r="F47" s="543">
        <v>63</v>
      </c>
      <c r="G47" s="544">
        <f>H47*I47</f>
        <v>407654.0219047619</v>
      </c>
      <c r="H47" s="545">
        <f>C47/F47</f>
        <v>14057.035238095237</v>
      </c>
      <c r="I47" s="546">
        <v>29</v>
      </c>
      <c r="J47" s="547">
        <f>H47*I47</f>
        <v>407654.0219047619</v>
      </c>
      <c r="K47" s="548">
        <f>C47-J47</f>
        <v>477939.19809523807</v>
      </c>
      <c r="L47" s="549">
        <v>12</v>
      </c>
      <c r="M47" s="546">
        <f>H47*L47</f>
        <v>168684.42285714284</v>
      </c>
      <c r="N47" s="578">
        <f>H47*L47</f>
        <v>168684.42285714284</v>
      </c>
      <c r="O47" s="546">
        <v>140570.35</v>
      </c>
      <c r="P47" s="546">
        <v>0</v>
      </c>
      <c r="Q47" s="546">
        <v>0</v>
      </c>
      <c r="R47" s="546">
        <v>0</v>
      </c>
      <c r="S47" s="544">
        <f>K47-M47</f>
        <v>309254.7752380952</v>
      </c>
      <c r="T47" s="551">
        <f>S47-N47</f>
        <v>140570.35238095236</v>
      </c>
      <c r="U47" s="551">
        <f>T47-O47</f>
        <v>2.3809523554518819E-3</v>
      </c>
      <c r="V47" s="551">
        <v>0</v>
      </c>
      <c r="W47" s="551">
        <v>0</v>
      </c>
      <c r="X47" s="551">
        <v>0</v>
      </c>
      <c r="Y47" s="550">
        <f>(K47+S47)/2*0.022</f>
        <v>8659.1337066666656</v>
      </c>
      <c r="Z47" s="551">
        <f t="shared" ref="Z47:AD50" si="33">(S47+T47)/2*0.022</f>
        <v>4948.0764038095222</v>
      </c>
      <c r="AA47" s="551">
        <f t="shared" si="33"/>
        <v>1546.2739023809518</v>
      </c>
      <c r="AB47" s="552">
        <f t="shared" si="33"/>
        <v>2.6190475909970698E-5</v>
      </c>
      <c r="AC47" s="552">
        <f t="shared" si="33"/>
        <v>0</v>
      </c>
      <c r="AD47" s="571">
        <f t="shared" si="33"/>
        <v>0</v>
      </c>
      <c r="AE47" s="576"/>
      <c r="AF47" s="553"/>
      <c r="AG47" s="553"/>
    </row>
    <row r="48" spans="1:53" s="333" customFormat="1" ht="29.25" customHeight="1">
      <c r="A48" s="539">
        <v>4</v>
      </c>
      <c r="B48" s="540" t="s">
        <v>1316</v>
      </c>
      <c r="C48" s="541">
        <v>841524.42</v>
      </c>
      <c r="D48" s="542">
        <v>42190</v>
      </c>
      <c r="E48" s="542"/>
      <c r="F48" s="543">
        <v>45</v>
      </c>
      <c r="G48" s="544">
        <f>H48*I48</f>
        <v>542315.73733333335</v>
      </c>
      <c r="H48" s="545">
        <f>C48/F48</f>
        <v>18700.542666666668</v>
      </c>
      <c r="I48" s="546">
        <v>29</v>
      </c>
      <c r="J48" s="547">
        <f>H48*I48</f>
        <v>542315.73733333335</v>
      </c>
      <c r="K48" s="548">
        <f>C48-J48</f>
        <v>299208.68266666669</v>
      </c>
      <c r="L48" s="549">
        <v>12</v>
      </c>
      <c r="M48" s="546">
        <f>H48*L48</f>
        <v>224406.51200000002</v>
      </c>
      <c r="N48" s="578">
        <v>74802.17</v>
      </c>
      <c r="O48" s="546">
        <v>0</v>
      </c>
      <c r="P48" s="546">
        <v>0</v>
      </c>
      <c r="Q48" s="546">
        <v>0</v>
      </c>
      <c r="R48" s="546">
        <v>0</v>
      </c>
      <c r="S48" s="544">
        <f>K48-M48</f>
        <v>74802.170666666672</v>
      </c>
      <c r="T48" s="551">
        <f>S48-N48</f>
        <v>6.6666667407844216E-4</v>
      </c>
      <c r="U48" s="551">
        <f>T48-O48</f>
        <v>6.6666667407844216E-4</v>
      </c>
      <c r="V48" s="551">
        <v>0</v>
      </c>
      <c r="W48" s="551">
        <v>0</v>
      </c>
      <c r="X48" s="551">
        <v>0</v>
      </c>
      <c r="Y48" s="550">
        <f>(K48+S48)/2*0.022</f>
        <v>4114.1193866666672</v>
      </c>
      <c r="Z48" s="551">
        <f t="shared" si="33"/>
        <v>822.8238846666668</v>
      </c>
      <c r="AA48" s="551">
        <f t="shared" si="33"/>
        <v>1.4666666829725726E-5</v>
      </c>
      <c r="AB48" s="552">
        <f t="shared" si="33"/>
        <v>7.3333334148628632E-6</v>
      </c>
      <c r="AC48" s="552">
        <f t="shared" si="33"/>
        <v>0</v>
      </c>
      <c r="AD48" s="571">
        <f t="shared" si="33"/>
        <v>0</v>
      </c>
      <c r="AE48" s="571"/>
    </row>
    <row r="49" spans="1:31" s="333" customFormat="1" ht="29.25" customHeight="1">
      <c r="A49" s="539">
        <v>5</v>
      </c>
      <c r="B49" s="540" t="s">
        <v>1316</v>
      </c>
      <c r="C49" s="541">
        <v>841524.42</v>
      </c>
      <c r="D49" s="542">
        <v>42191</v>
      </c>
      <c r="E49" s="542"/>
      <c r="F49" s="543">
        <v>45</v>
      </c>
      <c r="G49" s="544">
        <f>H49*I49</f>
        <v>542315.73733333335</v>
      </c>
      <c r="H49" s="545">
        <f>C49/F49</f>
        <v>18700.542666666668</v>
      </c>
      <c r="I49" s="546">
        <v>29</v>
      </c>
      <c r="J49" s="547">
        <f>H49*I49</f>
        <v>542315.73733333335</v>
      </c>
      <c r="K49" s="548">
        <f>C49-J49</f>
        <v>299208.68266666669</v>
      </c>
      <c r="L49" s="549">
        <v>12</v>
      </c>
      <c r="M49" s="546">
        <f>H49*L49</f>
        <v>224406.51200000002</v>
      </c>
      <c r="N49" s="578">
        <f>S49</f>
        <v>74802.170666666672</v>
      </c>
      <c r="O49" s="546">
        <v>0</v>
      </c>
      <c r="P49" s="546">
        <v>0</v>
      </c>
      <c r="Q49" s="546">
        <v>0</v>
      </c>
      <c r="R49" s="546">
        <v>0</v>
      </c>
      <c r="S49" s="544">
        <f>K49-M49</f>
        <v>74802.170666666672</v>
      </c>
      <c r="T49" s="551"/>
      <c r="U49" s="551">
        <f>T49-O49</f>
        <v>0</v>
      </c>
      <c r="V49" s="551">
        <v>0</v>
      </c>
      <c r="W49" s="551">
        <v>0</v>
      </c>
      <c r="X49" s="551">
        <v>0</v>
      </c>
      <c r="Y49" s="550">
        <f>(K49+S49)/2*0.022</f>
        <v>4114.1193866666672</v>
      </c>
      <c r="Z49" s="551">
        <f t="shared" si="33"/>
        <v>822.82387733333337</v>
      </c>
      <c r="AA49" s="551">
        <f t="shared" si="33"/>
        <v>0</v>
      </c>
      <c r="AB49" s="552">
        <f t="shared" si="33"/>
        <v>0</v>
      </c>
      <c r="AC49" s="552">
        <f t="shared" si="33"/>
        <v>0</v>
      </c>
      <c r="AD49" s="571">
        <f t="shared" si="33"/>
        <v>0</v>
      </c>
      <c r="AE49" s="571"/>
    </row>
    <row r="50" spans="1:31" s="333" customFormat="1" ht="29.25" customHeight="1">
      <c r="A50" s="539">
        <v>8</v>
      </c>
      <c r="B50" s="554" t="s">
        <v>1317</v>
      </c>
      <c r="C50" s="555">
        <v>521186.44</v>
      </c>
      <c r="D50" s="556">
        <v>42188</v>
      </c>
      <c r="E50" s="556"/>
      <c r="F50" s="557">
        <v>72</v>
      </c>
      <c r="G50" s="544">
        <f>H50*I50</f>
        <v>209922.31611111111</v>
      </c>
      <c r="H50" s="545">
        <f>C50/F50</f>
        <v>7238.7005555555552</v>
      </c>
      <c r="I50" s="546">
        <v>29</v>
      </c>
      <c r="J50" s="547">
        <f>H50*I50</f>
        <v>209922.31611111111</v>
      </c>
      <c r="K50" s="548">
        <f>C50-J50</f>
        <v>311264.12388888886</v>
      </c>
      <c r="L50" s="549">
        <v>12</v>
      </c>
      <c r="M50" s="546">
        <f>H50*L50</f>
        <v>86864.406666666662</v>
      </c>
      <c r="N50" s="578">
        <f>H50*L50</f>
        <v>86864.406666666662</v>
      </c>
      <c r="O50" s="546">
        <f>H50*L50</f>
        <v>86864.406666666662</v>
      </c>
      <c r="P50" s="546">
        <v>50670.9</v>
      </c>
      <c r="Q50" s="546">
        <v>0</v>
      </c>
      <c r="R50" s="546">
        <v>0</v>
      </c>
      <c r="S50" s="544">
        <f>K50-M50</f>
        <v>224399.71722222219</v>
      </c>
      <c r="T50" s="551">
        <f>S50-N50</f>
        <v>137535.31055555551</v>
      </c>
      <c r="U50" s="551">
        <f>T50-O50</f>
        <v>50670.903888888846</v>
      </c>
      <c r="V50" s="551">
        <v>0</v>
      </c>
      <c r="W50" s="551">
        <v>0</v>
      </c>
      <c r="X50" s="551">
        <v>0</v>
      </c>
      <c r="Y50" s="550">
        <f>(K50+S50)/2*0.022</f>
        <v>5892.3022522222209</v>
      </c>
      <c r="Z50" s="551">
        <f t="shared" si="33"/>
        <v>3981.2853055555543</v>
      </c>
      <c r="AA50" s="551">
        <f t="shared" si="33"/>
        <v>2070.2683588888876</v>
      </c>
      <c r="AB50" s="552">
        <f t="shared" si="33"/>
        <v>557.37994277777727</v>
      </c>
      <c r="AC50" s="552">
        <f t="shared" si="33"/>
        <v>0</v>
      </c>
      <c r="AD50" s="571">
        <f t="shared" si="33"/>
        <v>0</v>
      </c>
      <c r="AE50" s="577"/>
    </row>
    <row r="51" spans="1:31" customFormat="1">
      <c r="A51" s="559">
        <v>9</v>
      </c>
      <c r="B51" s="560" t="s">
        <v>1318</v>
      </c>
      <c r="C51" s="561">
        <v>10949114.710000001</v>
      </c>
      <c r="D51" s="562">
        <v>42188</v>
      </c>
      <c r="E51" s="562"/>
      <c r="F51" s="563"/>
      <c r="G51" s="564"/>
      <c r="H51" s="564"/>
      <c r="I51" s="564"/>
      <c r="J51" s="564"/>
      <c r="K51" s="564"/>
      <c r="L51" s="564"/>
      <c r="M51" s="565"/>
      <c r="N51" s="565"/>
      <c r="O51" s="565"/>
      <c r="P51" s="565"/>
      <c r="Q51" s="565"/>
      <c r="R51" s="565"/>
      <c r="S51" s="566"/>
      <c r="T51" s="566"/>
      <c r="U51" s="566"/>
      <c r="V51" s="566"/>
      <c r="W51" s="566"/>
      <c r="X51" s="566"/>
      <c r="Y51" s="565">
        <v>164236.72</v>
      </c>
      <c r="Z51" s="566"/>
      <c r="AA51" s="566"/>
      <c r="AB51" s="566"/>
      <c r="AC51" s="558"/>
      <c r="AD51" s="571">
        <f>(W51+X51)/2*0.022</f>
        <v>0</v>
      </c>
      <c r="AE51" s="577">
        <v>164236.72</v>
      </c>
    </row>
    <row r="52" spans="1:31" customFormat="1" ht="18.75">
      <c r="A52" s="567"/>
      <c r="B52" s="568" t="s">
        <v>418</v>
      </c>
      <c r="C52" s="569">
        <f>SUM(C47:C51)</f>
        <v>14038943.210000001</v>
      </c>
      <c r="D52" s="569">
        <f>SUM(D47:D51)</f>
        <v>210946</v>
      </c>
      <c r="E52" s="569"/>
      <c r="F52" s="569">
        <f>SUM(F47:F51)</f>
        <v>225</v>
      </c>
      <c r="G52" s="569">
        <f>SUM(G47:G51)</f>
        <v>1702207.8126825397</v>
      </c>
      <c r="H52" s="569">
        <f>SUM(H47:H51)</f>
        <v>58696.821126984127</v>
      </c>
      <c r="I52" s="569"/>
      <c r="J52" s="569">
        <f t="shared" ref="J52:S52" si="34">SUM(J47:J51)</f>
        <v>1702207.8126825397</v>
      </c>
      <c r="K52" s="569">
        <f t="shared" si="34"/>
        <v>1387620.6873174603</v>
      </c>
      <c r="L52" s="569">
        <f t="shared" si="34"/>
        <v>48</v>
      </c>
      <c r="M52" s="570">
        <f t="shared" si="34"/>
        <v>704361.85352380946</v>
      </c>
      <c r="N52" s="570">
        <f t="shared" si="34"/>
        <v>405153.17019047617</v>
      </c>
      <c r="O52" s="570">
        <f t="shared" si="34"/>
        <v>227434.75666666665</v>
      </c>
      <c r="P52" s="570">
        <f t="shared" si="34"/>
        <v>50670.9</v>
      </c>
      <c r="Q52" s="570">
        <f t="shared" si="34"/>
        <v>0</v>
      </c>
      <c r="R52" s="570">
        <f t="shared" si="34"/>
        <v>0</v>
      </c>
      <c r="S52" s="569">
        <f t="shared" si="34"/>
        <v>683258.83379365085</v>
      </c>
      <c r="T52" s="569">
        <f>SUM(T47:T51)</f>
        <v>278105.66360317456</v>
      </c>
      <c r="U52" s="569">
        <f>SUM(U47:U51)</f>
        <v>50670.906936507876</v>
      </c>
      <c r="V52" s="569">
        <f>SUM(V47:V51)</f>
        <v>0</v>
      </c>
      <c r="W52" s="569">
        <f>SUM(W47:W51)</f>
        <v>0</v>
      </c>
      <c r="X52" s="569"/>
      <c r="Y52" s="570">
        <f t="shared" ref="Y52:AD52" si="35">SUM(Y47:Y51)</f>
        <v>187016.39473222222</v>
      </c>
      <c r="Z52" s="569">
        <f t="shared" si="35"/>
        <v>10575.009471365076</v>
      </c>
      <c r="AA52" s="569">
        <f t="shared" si="35"/>
        <v>3616.5422759365065</v>
      </c>
      <c r="AB52" s="569">
        <f t="shared" si="35"/>
        <v>557.37997630158657</v>
      </c>
      <c r="AC52" s="569">
        <f t="shared" si="35"/>
        <v>0</v>
      </c>
      <c r="AD52" s="569">
        <f t="shared" si="35"/>
        <v>0</v>
      </c>
      <c r="AE52" s="567"/>
    </row>
    <row r="55" spans="1:31">
      <c r="K55" s="513" t="s">
        <v>1307</v>
      </c>
      <c r="N55" s="513" t="s">
        <v>1307</v>
      </c>
      <c r="Q55" s="514">
        <f>N52+Z52+AE51</f>
        <v>579964.89966184122</v>
      </c>
    </row>
    <row r="56" spans="1:31">
      <c r="K56" s="513" t="s">
        <v>1308</v>
      </c>
      <c r="N56" s="513" t="s">
        <v>1308</v>
      </c>
      <c r="Q56" s="514">
        <f>O52+AA52+AE51</f>
        <v>395288.01894260314</v>
      </c>
    </row>
    <row r="57" spans="1:31">
      <c r="K57" s="513" t="s">
        <v>1309</v>
      </c>
      <c r="N57" s="513" t="s">
        <v>1309</v>
      </c>
      <c r="Q57" s="514">
        <f>P52+AB52+AE51</f>
        <v>215464.99997630159</v>
      </c>
    </row>
    <row r="58" spans="1:31">
      <c r="K58" s="513" t="s">
        <v>1310</v>
      </c>
      <c r="N58" s="513" t="s">
        <v>1310</v>
      </c>
      <c r="Q58" s="514">
        <f>Q52+AC52+AE51</f>
        <v>164236.72</v>
      </c>
    </row>
    <row r="59" spans="1:31">
      <c r="K59" s="513" t="s">
        <v>1311</v>
      </c>
      <c r="N59" s="513" t="s">
        <v>1311</v>
      </c>
      <c r="Q59" s="514">
        <f>R52+AD52+AE51</f>
        <v>164236.72</v>
      </c>
    </row>
  </sheetData>
  <mergeCells count="4">
    <mergeCell ref="B1:Y1"/>
    <mergeCell ref="AP1:AQ1"/>
    <mergeCell ref="A21:B21"/>
    <mergeCell ref="A45:AC45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B050"/>
    <pageSetUpPr fitToPage="1"/>
  </sheetPr>
  <dimension ref="A1:HE38"/>
  <sheetViews>
    <sheetView view="pageBreakPreview" zoomScaleSheetLayoutView="100" workbookViewId="0">
      <pane xSplit="39" ySplit="9" topLeftCell="AN10" activePane="bottomRight" state="frozen"/>
      <selection pane="topRight" activeCell="AN1" sqref="AN1"/>
      <selection pane="bottomLeft" activeCell="A10" sqref="A10"/>
      <selection pane="bottomRight" sqref="A1:XFD1048576"/>
    </sheetView>
  </sheetViews>
  <sheetFormatPr defaultColWidth="0.85546875" defaultRowHeight="12" customHeight="1"/>
  <cols>
    <col min="1" max="37" width="0.85546875" style="13"/>
    <col min="38" max="38" width="2.7109375" style="13" customWidth="1"/>
    <col min="39" max="39" width="10" style="13" customWidth="1"/>
    <col min="40" max="46" width="0.85546875" style="13"/>
    <col min="47" max="47" width="3.7109375" style="13" customWidth="1"/>
    <col min="48" max="48" width="3" style="13" customWidth="1"/>
    <col min="49" max="54" width="0.85546875" style="13"/>
    <col min="55" max="55" width="5.5703125" style="13" customWidth="1"/>
    <col min="56" max="62" width="0.85546875" style="13"/>
    <col min="63" max="96" width="0" style="13" hidden="1" customWidth="1"/>
    <col min="97" max="97" width="1.140625" style="13" hidden="1" customWidth="1"/>
    <col min="98" max="103" width="0.85546875" style="13"/>
    <col min="104" max="104" width="2.5703125" style="13" customWidth="1"/>
    <col min="105" max="105" width="2.85546875" style="13" customWidth="1"/>
    <col min="106" max="112" width="0.85546875" style="13"/>
    <col min="113" max="113" width="9.7109375" style="13" customWidth="1"/>
    <col min="114" max="120" width="0.85546875" style="13"/>
    <col min="121" max="121" width="1.28515625" style="13" hidden="1" customWidth="1"/>
    <col min="122" max="154" width="0" style="13" hidden="1" customWidth="1"/>
    <col min="155" max="155" width="1.140625" style="13" hidden="1" customWidth="1"/>
    <col min="156" max="163" width="0.85546875" style="13"/>
    <col min="164" max="164" width="4.42578125" style="13" customWidth="1"/>
    <col min="165" max="170" width="0.85546875" style="13"/>
    <col min="171" max="171" width="9.28515625" style="13" customWidth="1"/>
    <col min="172" max="178" width="0.85546875" style="13"/>
    <col min="179" max="180" width="0" style="13" hidden="1" customWidth="1"/>
    <col min="181" max="181" width="3.5703125" style="13" hidden="1" customWidth="1"/>
    <col min="182" max="213" width="0" style="13" hidden="1" customWidth="1"/>
    <col min="214" max="16384" width="0.85546875" style="13"/>
  </cols>
  <sheetData>
    <row r="1" spans="1:213" s="11" customFormat="1">
      <c r="HE1" s="12" t="s">
        <v>69</v>
      </c>
    </row>
    <row r="2" spans="1:213" ht="9" customHeight="1"/>
    <row r="3" spans="1:213" ht="15.75">
      <c r="A3" s="686" t="s">
        <v>1221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C3" s="686"/>
      <c r="AD3" s="686"/>
      <c r="AE3" s="686"/>
      <c r="AF3" s="686"/>
      <c r="AG3" s="686"/>
      <c r="AH3" s="686"/>
      <c r="AI3" s="686"/>
      <c r="AJ3" s="686"/>
      <c r="AK3" s="686"/>
      <c r="AL3" s="686"/>
      <c r="AM3" s="686"/>
      <c r="AN3" s="686"/>
      <c r="AO3" s="686"/>
      <c r="AP3" s="686"/>
      <c r="AQ3" s="686"/>
      <c r="AR3" s="686"/>
      <c r="AS3" s="686"/>
      <c r="AT3" s="686"/>
      <c r="AU3" s="686"/>
      <c r="AV3" s="686"/>
      <c r="AW3" s="686"/>
      <c r="AX3" s="686"/>
      <c r="AY3" s="686"/>
      <c r="AZ3" s="686"/>
      <c r="BA3" s="686"/>
      <c r="BB3" s="686"/>
      <c r="BC3" s="686"/>
      <c r="BD3" s="686"/>
      <c r="BE3" s="686"/>
      <c r="BF3" s="686"/>
      <c r="BG3" s="686"/>
      <c r="BH3" s="686"/>
      <c r="BI3" s="686"/>
      <c r="BJ3" s="686"/>
      <c r="BK3" s="686"/>
      <c r="BL3" s="686"/>
      <c r="BM3" s="686"/>
      <c r="BN3" s="686"/>
      <c r="BO3" s="686"/>
      <c r="BP3" s="686"/>
      <c r="BQ3" s="686"/>
      <c r="BR3" s="686"/>
      <c r="BS3" s="686"/>
      <c r="BT3" s="686"/>
      <c r="BU3" s="686"/>
      <c r="BV3" s="686"/>
      <c r="BW3" s="686"/>
      <c r="BX3" s="686"/>
      <c r="BY3" s="686"/>
      <c r="BZ3" s="686"/>
      <c r="CA3" s="686"/>
      <c r="CB3" s="686"/>
      <c r="CC3" s="686"/>
      <c r="CD3" s="686"/>
      <c r="CE3" s="686"/>
      <c r="CF3" s="686"/>
      <c r="CG3" s="686"/>
      <c r="CH3" s="686"/>
      <c r="CI3" s="686"/>
      <c r="CJ3" s="686"/>
      <c r="CK3" s="686"/>
      <c r="CL3" s="686"/>
      <c r="CM3" s="686"/>
      <c r="CN3" s="686"/>
      <c r="CO3" s="686"/>
      <c r="CP3" s="686"/>
      <c r="CQ3" s="686"/>
      <c r="CR3" s="686"/>
      <c r="CS3" s="686"/>
      <c r="CT3" s="686"/>
      <c r="CU3" s="686"/>
      <c r="CV3" s="686"/>
      <c r="CW3" s="686"/>
      <c r="CX3" s="686"/>
      <c r="CY3" s="686"/>
      <c r="CZ3" s="686"/>
      <c r="DA3" s="686"/>
      <c r="DB3" s="686"/>
      <c r="DC3" s="686"/>
      <c r="DD3" s="686"/>
      <c r="DE3" s="686"/>
      <c r="DF3" s="686"/>
      <c r="DG3" s="686"/>
      <c r="DH3" s="686"/>
      <c r="DI3" s="686"/>
      <c r="DJ3" s="686"/>
      <c r="DK3" s="686"/>
      <c r="DL3" s="686"/>
      <c r="DM3" s="686"/>
      <c r="DN3" s="686"/>
      <c r="DO3" s="686"/>
      <c r="DP3" s="686"/>
      <c r="DQ3" s="686"/>
      <c r="DR3" s="686"/>
      <c r="DS3" s="686"/>
      <c r="DT3" s="686"/>
      <c r="DU3" s="686"/>
      <c r="DV3" s="686"/>
      <c r="DW3" s="686"/>
      <c r="DX3" s="686"/>
      <c r="DY3" s="686"/>
      <c r="DZ3" s="686"/>
      <c r="EA3" s="686"/>
      <c r="EB3" s="686"/>
      <c r="EC3" s="686"/>
      <c r="ED3" s="686"/>
      <c r="EE3" s="686"/>
      <c r="EF3" s="686"/>
      <c r="EG3" s="686"/>
      <c r="EH3" s="686"/>
      <c r="EI3" s="686"/>
      <c r="EJ3" s="686"/>
      <c r="EK3" s="686"/>
      <c r="EL3" s="686"/>
      <c r="EM3" s="686"/>
      <c r="EN3" s="686"/>
      <c r="EO3" s="686"/>
      <c r="EP3" s="686"/>
      <c r="EQ3" s="686"/>
      <c r="ER3" s="686"/>
      <c r="ES3" s="686"/>
      <c r="ET3" s="686"/>
      <c r="EU3" s="686"/>
      <c r="EV3" s="686"/>
      <c r="EW3" s="686"/>
      <c r="EX3" s="686"/>
      <c r="EY3" s="686"/>
      <c r="EZ3" s="686"/>
      <c r="FA3" s="686"/>
      <c r="FB3" s="686"/>
      <c r="FC3" s="686"/>
      <c r="FD3" s="686"/>
      <c r="FE3" s="686"/>
      <c r="FF3" s="686"/>
      <c r="FG3" s="686"/>
      <c r="FH3" s="686"/>
      <c r="FI3" s="686"/>
      <c r="FJ3" s="686"/>
      <c r="FK3" s="686"/>
      <c r="FL3" s="686"/>
      <c r="FM3" s="686"/>
      <c r="FN3" s="686"/>
      <c r="FO3" s="686"/>
      <c r="FP3" s="686"/>
      <c r="FQ3" s="686"/>
      <c r="FR3" s="686"/>
      <c r="FS3" s="686"/>
      <c r="FT3" s="686"/>
      <c r="FU3" s="686"/>
      <c r="FV3" s="686"/>
      <c r="FW3" s="686"/>
      <c r="FX3" s="686"/>
      <c r="FY3" s="686"/>
      <c r="FZ3" s="686"/>
      <c r="GA3" s="686"/>
      <c r="GB3" s="686"/>
      <c r="GC3" s="686"/>
      <c r="GD3" s="686"/>
      <c r="GE3" s="686"/>
      <c r="GF3" s="686"/>
      <c r="GG3" s="686"/>
      <c r="GH3" s="686"/>
      <c r="GI3" s="686"/>
      <c r="GJ3" s="686"/>
      <c r="GK3" s="686"/>
      <c r="GL3" s="686"/>
      <c r="GM3" s="686"/>
      <c r="GN3" s="686"/>
      <c r="GO3" s="686"/>
      <c r="GP3" s="686"/>
      <c r="GQ3" s="686"/>
      <c r="GR3" s="686"/>
      <c r="GS3" s="686"/>
      <c r="GT3" s="686"/>
      <c r="GU3" s="686"/>
      <c r="GV3" s="686"/>
      <c r="GW3" s="686"/>
      <c r="GX3" s="686"/>
      <c r="GY3" s="686"/>
      <c r="GZ3" s="686"/>
      <c r="HA3" s="686"/>
      <c r="HB3" s="686"/>
      <c r="HC3" s="686"/>
      <c r="HD3" s="686"/>
      <c r="HE3" s="686"/>
    </row>
    <row r="4" spans="1:213" s="17" customFormat="1" ht="15.75" customHeight="1">
      <c r="HE4" s="19" t="s">
        <v>120</v>
      </c>
    </row>
    <row r="5" spans="1:213" s="15" customFormat="1" ht="15">
      <c r="A5" s="672" t="s">
        <v>0</v>
      </c>
      <c r="B5" s="673"/>
      <c r="C5" s="673"/>
      <c r="D5" s="673"/>
      <c r="E5" s="673"/>
      <c r="F5" s="673"/>
      <c r="G5" s="674"/>
      <c r="H5" s="672" t="s">
        <v>1</v>
      </c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  <c r="AN5" s="667" t="s">
        <v>1383</v>
      </c>
      <c r="AO5" s="667"/>
      <c r="AP5" s="667"/>
      <c r="AQ5" s="667"/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7"/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7"/>
      <c r="BS5" s="667"/>
      <c r="BT5" s="667"/>
      <c r="BU5" s="667"/>
      <c r="BV5" s="667"/>
      <c r="BW5" s="667"/>
      <c r="BX5" s="667"/>
      <c r="BY5" s="667"/>
      <c r="BZ5" s="667"/>
      <c r="CA5" s="667"/>
      <c r="CB5" s="667"/>
      <c r="CC5" s="667"/>
      <c r="CD5" s="667"/>
      <c r="CE5" s="667"/>
      <c r="CF5" s="667"/>
      <c r="CG5" s="667"/>
      <c r="CH5" s="667"/>
      <c r="CI5" s="667"/>
      <c r="CJ5" s="667"/>
      <c r="CK5" s="667"/>
      <c r="CL5" s="667"/>
      <c r="CM5" s="667"/>
      <c r="CN5" s="667"/>
      <c r="CO5" s="667"/>
      <c r="CP5" s="667"/>
      <c r="CQ5" s="667"/>
      <c r="CR5" s="667"/>
      <c r="CS5" s="667"/>
      <c r="CT5" s="667" t="s">
        <v>1384</v>
      </c>
      <c r="CU5" s="667"/>
      <c r="CV5" s="667"/>
      <c r="CW5" s="667"/>
      <c r="CX5" s="667"/>
      <c r="CY5" s="667"/>
      <c r="CZ5" s="667"/>
      <c r="DA5" s="667"/>
      <c r="DB5" s="667"/>
      <c r="DC5" s="667"/>
      <c r="DD5" s="667"/>
      <c r="DE5" s="667"/>
      <c r="DF5" s="667"/>
      <c r="DG5" s="667"/>
      <c r="DH5" s="667"/>
      <c r="DI5" s="667"/>
      <c r="DJ5" s="667"/>
      <c r="DK5" s="667"/>
      <c r="DL5" s="667"/>
      <c r="DM5" s="667"/>
      <c r="DN5" s="667"/>
      <c r="DO5" s="667"/>
      <c r="DP5" s="667"/>
      <c r="DQ5" s="667"/>
      <c r="DR5" s="667"/>
      <c r="DS5" s="667"/>
      <c r="DT5" s="667"/>
      <c r="DU5" s="667"/>
      <c r="DV5" s="667"/>
      <c r="DW5" s="667"/>
      <c r="DX5" s="667"/>
      <c r="DY5" s="667"/>
      <c r="DZ5" s="667"/>
      <c r="EA5" s="667"/>
      <c r="EB5" s="667"/>
      <c r="EC5" s="667"/>
      <c r="ED5" s="667"/>
      <c r="EE5" s="667"/>
      <c r="EF5" s="667"/>
      <c r="EG5" s="667"/>
      <c r="EH5" s="667"/>
      <c r="EI5" s="667"/>
      <c r="EJ5" s="667"/>
      <c r="EK5" s="667"/>
      <c r="EL5" s="667"/>
      <c r="EM5" s="667"/>
      <c r="EN5" s="667"/>
      <c r="EO5" s="667"/>
      <c r="EP5" s="667"/>
      <c r="EQ5" s="667"/>
      <c r="ER5" s="667"/>
      <c r="ES5" s="667"/>
      <c r="ET5" s="667"/>
      <c r="EU5" s="667"/>
      <c r="EV5" s="667"/>
      <c r="EW5" s="667"/>
      <c r="EX5" s="667"/>
      <c r="EY5" s="667"/>
      <c r="EZ5" s="667" t="s">
        <v>1336</v>
      </c>
      <c r="FA5" s="667"/>
      <c r="FB5" s="667"/>
      <c r="FC5" s="667"/>
      <c r="FD5" s="667"/>
      <c r="FE5" s="667"/>
      <c r="FF5" s="667"/>
      <c r="FG5" s="667"/>
      <c r="FH5" s="667"/>
      <c r="FI5" s="667"/>
      <c r="FJ5" s="667"/>
      <c r="FK5" s="667"/>
      <c r="FL5" s="667"/>
      <c r="FM5" s="667"/>
      <c r="FN5" s="667"/>
      <c r="FO5" s="667"/>
      <c r="FP5" s="667"/>
      <c r="FQ5" s="667"/>
      <c r="FR5" s="667"/>
      <c r="FS5" s="667"/>
      <c r="FT5" s="667"/>
      <c r="FU5" s="667"/>
      <c r="FV5" s="667"/>
      <c r="FW5" s="667"/>
      <c r="FX5" s="667"/>
      <c r="FY5" s="667"/>
      <c r="FZ5" s="667"/>
      <c r="GA5" s="667"/>
      <c r="GB5" s="667"/>
      <c r="GC5" s="667"/>
      <c r="GD5" s="667"/>
      <c r="GE5" s="667"/>
      <c r="GF5" s="667"/>
      <c r="GG5" s="667"/>
      <c r="GH5" s="667"/>
      <c r="GI5" s="667"/>
      <c r="GJ5" s="667"/>
      <c r="GK5" s="667"/>
      <c r="GL5" s="667"/>
      <c r="GM5" s="667"/>
      <c r="GN5" s="667"/>
      <c r="GO5" s="667"/>
      <c r="GP5" s="667"/>
      <c r="GQ5" s="667"/>
      <c r="GR5" s="667"/>
      <c r="GS5" s="667"/>
      <c r="GT5" s="667"/>
      <c r="GU5" s="667"/>
      <c r="GV5" s="667"/>
      <c r="GW5" s="667"/>
      <c r="GX5" s="667"/>
      <c r="GY5" s="667"/>
      <c r="GZ5" s="667"/>
      <c r="HA5" s="667"/>
      <c r="HB5" s="667"/>
      <c r="HC5" s="667"/>
      <c r="HD5" s="667"/>
      <c r="HE5" s="667"/>
    </row>
    <row r="6" spans="1:213" s="15" customFormat="1" ht="15">
      <c r="A6" s="675"/>
      <c r="B6" s="676"/>
      <c r="C6" s="676"/>
      <c r="D6" s="676"/>
      <c r="E6" s="676"/>
      <c r="F6" s="676"/>
      <c r="G6" s="677"/>
      <c r="H6" s="675"/>
      <c r="I6" s="676"/>
      <c r="J6" s="676"/>
      <c r="K6" s="676"/>
      <c r="L6" s="676"/>
      <c r="M6" s="676"/>
      <c r="N6" s="676"/>
      <c r="O6" s="676"/>
      <c r="P6" s="676"/>
      <c r="Q6" s="676"/>
      <c r="R6" s="676"/>
      <c r="S6" s="676"/>
      <c r="T6" s="676"/>
      <c r="U6" s="676"/>
      <c r="V6" s="676"/>
      <c r="W6" s="676"/>
      <c r="X6" s="676"/>
      <c r="Y6" s="676"/>
      <c r="Z6" s="676"/>
      <c r="AA6" s="676"/>
      <c r="AB6" s="676"/>
      <c r="AC6" s="676"/>
      <c r="AD6" s="676"/>
      <c r="AE6" s="676"/>
      <c r="AF6" s="676"/>
      <c r="AG6" s="676"/>
      <c r="AH6" s="676"/>
      <c r="AI6" s="676"/>
      <c r="AJ6" s="676"/>
      <c r="AK6" s="676"/>
      <c r="AL6" s="676"/>
      <c r="AM6" s="676"/>
      <c r="AN6" s="667" t="s">
        <v>70</v>
      </c>
      <c r="AO6" s="667"/>
      <c r="AP6" s="667"/>
      <c r="AQ6" s="667"/>
      <c r="AR6" s="667"/>
      <c r="AS6" s="667"/>
      <c r="AT6" s="667"/>
      <c r="AU6" s="667"/>
      <c r="AV6" s="667"/>
      <c r="AW6" s="678" t="s">
        <v>71</v>
      </c>
      <c r="AX6" s="667"/>
      <c r="AY6" s="667"/>
      <c r="AZ6" s="667"/>
      <c r="BA6" s="667"/>
      <c r="BB6" s="667"/>
      <c r="BC6" s="667"/>
      <c r="BD6" s="667"/>
      <c r="BE6" s="667"/>
      <c r="BF6" s="667"/>
      <c r="BG6" s="667"/>
      <c r="BH6" s="667"/>
      <c r="BI6" s="667"/>
      <c r="BJ6" s="667"/>
      <c r="BK6" s="667"/>
      <c r="BL6" s="667"/>
      <c r="BM6" s="667"/>
      <c r="BN6" s="667"/>
      <c r="BO6" s="667"/>
      <c r="BP6" s="667"/>
      <c r="BQ6" s="667"/>
      <c r="BR6" s="667"/>
      <c r="BS6" s="667"/>
      <c r="BT6" s="667"/>
      <c r="BU6" s="667"/>
      <c r="BV6" s="667"/>
      <c r="BW6" s="667"/>
      <c r="BX6" s="667"/>
      <c r="BY6" s="667"/>
      <c r="BZ6" s="667"/>
      <c r="CA6" s="667"/>
      <c r="CB6" s="667"/>
      <c r="CC6" s="667"/>
      <c r="CD6" s="667"/>
      <c r="CE6" s="667"/>
      <c r="CF6" s="667"/>
      <c r="CG6" s="667"/>
      <c r="CH6" s="667"/>
      <c r="CI6" s="667"/>
      <c r="CJ6" s="667"/>
      <c r="CK6" s="667"/>
      <c r="CL6" s="667"/>
      <c r="CM6" s="667"/>
      <c r="CN6" s="667"/>
      <c r="CO6" s="667"/>
      <c r="CP6" s="667"/>
      <c r="CQ6" s="667"/>
      <c r="CR6" s="667"/>
      <c r="CS6" s="736"/>
      <c r="CT6" s="667" t="s">
        <v>70</v>
      </c>
      <c r="CU6" s="667"/>
      <c r="CV6" s="667"/>
      <c r="CW6" s="667"/>
      <c r="CX6" s="667"/>
      <c r="CY6" s="667"/>
      <c r="CZ6" s="667"/>
      <c r="DA6" s="667"/>
      <c r="DB6" s="667"/>
      <c r="DC6" s="678" t="s">
        <v>71</v>
      </c>
      <c r="DD6" s="667"/>
      <c r="DE6" s="667"/>
      <c r="DF6" s="667"/>
      <c r="DG6" s="667"/>
      <c r="DH6" s="667"/>
      <c r="DI6" s="667"/>
      <c r="DJ6" s="667"/>
      <c r="DK6" s="667"/>
      <c r="DL6" s="667"/>
      <c r="DM6" s="667"/>
      <c r="DN6" s="667"/>
      <c r="DO6" s="667"/>
      <c r="DP6" s="667"/>
      <c r="DQ6" s="667"/>
      <c r="DR6" s="667"/>
      <c r="DS6" s="667"/>
      <c r="DT6" s="667"/>
      <c r="DU6" s="667"/>
      <c r="DV6" s="667"/>
      <c r="DW6" s="667"/>
      <c r="DX6" s="667"/>
      <c r="DY6" s="667"/>
      <c r="DZ6" s="667"/>
      <c r="EA6" s="667"/>
      <c r="EB6" s="667"/>
      <c r="EC6" s="667"/>
      <c r="ED6" s="667"/>
      <c r="EE6" s="667"/>
      <c r="EF6" s="667"/>
      <c r="EG6" s="667"/>
      <c r="EH6" s="667"/>
      <c r="EI6" s="667"/>
      <c r="EJ6" s="667"/>
      <c r="EK6" s="667"/>
      <c r="EL6" s="667"/>
      <c r="EM6" s="667"/>
      <c r="EN6" s="667"/>
      <c r="EO6" s="667"/>
      <c r="EP6" s="667"/>
      <c r="EQ6" s="667"/>
      <c r="ER6" s="667"/>
      <c r="ES6" s="667"/>
      <c r="ET6" s="667"/>
      <c r="EU6" s="667"/>
      <c r="EV6" s="667"/>
      <c r="EW6" s="667"/>
      <c r="EX6" s="667"/>
      <c r="EY6" s="736"/>
      <c r="EZ6" s="667" t="s">
        <v>70</v>
      </c>
      <c r="FA6" s="667"/>
      <c r="FB6" s="667"/>
      <c r="FC6" s="667"/>
      <c r="FD6" s="667"/>
      <c r="FE6" s="667"/>
      <c r="FF6" s="667"/>
      <c r="FG6" s="667"/>
      <c r="FH6" s="667"/>
      <c r="FI6" s="667" t="s">
        <v>71</v>
      </c>
      <c r="FJ6" s="667"/>
      <c r="FK6" s="667"/>
      <c r="FL6" s="667"/>
      <c r="FM6" s="667"/>
      <c r="FN6" s="667"/>
      <c r="FO6" s="667"/>
      <c r="FP6" s="667"/>
      <c r="FQ6" s="667"/>
      <c r="FR6" s="667"/>
      <c r="FS6" s="667"/>
      <c r="FT6" s="667"/>
      <c r="FU6" s="667"/>
      <c r="FV6" s="667"/>
      <c r="FW6" s="667"/>
      <c r="FX6" s="667"/>
      <c r="FY6" s="667"/>
      <c r="FZ6" s="667"/>
      <c r="GA6" s="667"/>
      <c r="GB6" s="667"/>
      <c r="GC6" s="667"/>
      <c r="GD6" s="667"/>
      <c r="GE6" s="667"/>
      <c r="GF6" s="667"/>
      <c r="GG6" s="667"/>
      <c r="GH6" s="667"/>
      <c r="GI6" s="667"/>
      <c r="GJ6" s="667"/>
      <c r="GK6" s="667"/>
      <c r="GL6" s="667"/>
      <c r="GM6" s="667"/>
      <c r="GN6" s="667"/>
      <c r="GO6" s="667"/>
      <c r="GP6" s="667"/>
      <c r="GQ6" s="667"/>
      <c r="GR6" s="667"/>
      <c r="GS6" s="667"/>
      <c r="GT6" s="667"/>
      <c r="GU6" s="667"/>
      <c r="GV6" s="667"/>
      <c r="GW6" s="667"/>
      <c r="GX6" s="667"/>
      <c r="GY6" s="667"/>
      <c r="GZ6" s="667"/>
      <c r="HA6" s="667"/>
      <c r="HB6" s="667"/>
      <c r="HC6" s="667"/>
      <c r="HD6" s="667"/>
      <c r="HE6" s="667"/>
    </row>
    <row r="7" spans="1:213" s="15" customFormat="1" ht="15" customHeight="1">
      <c r="A7" s="675"/>
      <c r="B7" s="676"/>
      <c r="C7" s="676"/>
      <c r="D7" s="676"/>
      <c r="E7" s="676"/>
      <c r="F7" s="676"/>
      <c r="G7" s="677"/>
      <c r="H7" s="675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  <c r="AF7" s="676"/>
      <c r="AG7" s="676"/>
      <c r="AH7" s="676"/>
      <c r="AI7" s="676"/>
      <c r="AJ7" s="676"/>
      <c r="AK7" s="676"/>
      <c r="AL7" s="676"/>
      <c r="AM7" s="676"/>
      <c r="AN7" s="667"/>
      <c r="AO7" s="667"/>
      <c r="AP7" s="667"/>
      <c r="AQ7" s="667"/>
      <c r="AR7" s="667"/>
      <c r="AS7" s="667"/>
      <c r="AT7" s="667"/>
      <c r="AU7" s="667"/>
      <c r="AV7" s="667"/>
      <c r="AW7" s="738" t="s">
        <v>72</v>
      </c>
      <c r="AX7" s="738"/>
      <c r="AY7" s="738"/>
      <c r="AZ7" s="738"/>
      <c r="BA7" s="738"/>
      <c r="BB7" s="738"/>
      <c r="BC7" s="738"/>
      <c r="BD7" s="738" t="s">
        <v>73</v>
      </c>
      <c r="BE7" s="738"/>
      <c r="BF7" s="738"/>
      <c r="BG7" s="738"/>
      <c r="BH7" s="738"/>
      <c r="BI7" s="738"/>
      <c r="BJ7" s="738"/>
      <c r="BK7" s="667" t="s">
        <v>71</v>
      </c>
      <c r="BL7" s="667"/>
      <c r="BM7" s="667"/>
      <c r="BN7" s="667"/>
      <c r="BO7" s="667"/>
      <c r="BP7" s="667"/>
      <c r="BQ7" s="667"/>
      <c r="BR7" s="667"/>
      <c r="BS7" s="667"/>
      <c r="BT7" s="667"/>
      <c r="BU7" s="667"/>
      <c r="BV7" s="667"/>
      <c r="BW7" s="667"/>
      <c r="BX7" s="667"/>
      <c r="BY7" s="667"/>
      <c r="BZ7" s="667"/>
      <c r="CA7" s="667"/>
      <c r="CB7" s="667"/>
      <c r="CC7" s="667"/>
      <c r="CD7" s="667"/>
      <c r="CE7" s="667"/>
      <c r="CF7" s="667"/>
      <c r="CG7" s="667"/>
      <c r="CH7" s="667"/>
      <c r="CI7" s="667"/>
      <c r="CJ7" s="667"/>
      <c r="CK7" s="667"/>
      <c r="CL7" s="667"/>
      <c r="CM7" s="667"/>
      <c r="CN7" s="667"/>
      <c r="CO7" s="667"/>
      <c r="CP7" s="667"/>
      <c r="CQ7" s="667"/>
      <c r="CR7" s="667"/>
      <c r="CS7" s="667"/>
      <c r="CT7" s="667"/>
      <c r="CU7" s="667"/>
      <c r="CV7" s="667"/>
      <c r="CW7" s="667"/>
      <c r="CX7" s="667"/>
      <c r="CY7" s="667"/>
      <c r="CZ7" s="667"/>
      <c r="DA7" s="667"/>
      <c r="DB7" s="667"/>
      <c r="DC7" s="738" t="s">
        <v>72</v>
      </c>
      <c r="DD7" s="738"/>
      <c r="DE7" s="738"/>
      <c r="DF7" s="738"/>
      <c r="DG7" s="738"/>
      <c r="DH7" s="738"/>
      <c r="DI7" s="738"/>
      <c r="DJ7" s="738" t="s">
        <v>73</v>
      </c>
      <c r="DK7" s="738"/>
      <c r="DL7" s="738"/>
      <c r="DM7" s="738"/>
      <c r="DN7" s="738"/>
      <c r="DO7" s="738"/>
      <c r="DP7" s="738"/>
      <c r="DQ7" s="667" t="s">
        <v>71</v>
      </c>
      <c r="DR7" s="667"/>
      <c r="DS7" s="667"/>
      <c r="DT7" s="667"/>
      <c r="DU7" s="667"/>
      <c r="DV7" s="667"/>
      <c r="DW7" s="667"/>
      <c r="DX7" s="667"/>
      <c r="DY7" s="667"/>
      <c r="DZ7" s="667"/>
      <c r="EA7" s="667"/>
      <c r="EB7" s="667"/>
      <c r="EC7" s="667"/>
      <c r="ED7" s="667"/>
      <c r="EE7" s="667"/>
      <c r="EF7" s="667"/>
      <c r="EG7" s="667"/>
      <c r="EH7" s="667"/>
      <c r="EI7" s="667"/>
      <c r="EJ7" s="667"/>
      <c r="EK7" s="667"/>
      <c r="EL7" s="667"/>
      <c r="EM7" s="667"/>
      <c r="EN7" s="667"/>
      <c r="EO7" s="667"/>
      <c r="EP7" s="667"/>
      <c r="EQ7" s="667"/>
      <c r="ER7" s="667"/>
      <c r="ES7" s="667"/>
      <c r="ET7" s="667"/>
      <c r="EU7" s="667"/>
      <c r="EV7" s="667"/>
      <c r="EW7" s="667"/>
      <c r="EX7" s="667"/>
      <c r="EY7" s="667"/>
      <c r="EZ7" s="667"/>
      <c r="FA7" s="667"/>
      <c r="FB7" s="667"/>
      <c r="FC7" s="667"/>
      <c r="FD7" s="667"/>
      <c r="FE7" s="667"/>
      <c r="FF7" s="667"/>
      <c r="FG7" s="667"/>
      <c r="FH7" s="667"/>
      <c r="FI7" s="738" t="s">
        <v>72</v>
      </c>
      <c r="FJ7" s="738"/>
      <c r="FK7" s="738"/>
      <c r="FL7" s="738"/>
      <c r="FM7" s="738"/>
      <c r="FN7" s="738"/>
      <c r="FO7" s="738"/>
      <c r="FP7" s="738" t="s">
        <v>73</v>
      </c>
      <c r="FQ7" s="738"/>
      <c r="FR7" s="738"/>
      <c r="FS7" s="738"/>
      <c r="FT7" s="738"/>
      <c r="FU7" s="738"/>
      <c r="FV7" s="738"/>
      <c r="FW7" s="667" t="s">
        <v>71</v>
      </c>
      <c r="FX7" s="667"/>
      <c r="FY7" s="667"/>
      <c r="FZ7" s="667"/>
      <c r="GA7" s="667"/>
      <c r="GB7" s="667"/>
      <c r="GC7" s="667"/>
      <c r="GD7" s="667"/>
      <c r="GE7" s="667"/>
      <c r="GF7" s="667"/>
      <c r="GG7" s="667"/>
      <c r="GH7" s="667"/>
      <c r="GI7" s="667"/>
      <c r="GJ7" s="667"/>
      <c r="GK7" s="667"/>
      <c r="GL7" s="667"/>
      <c r="GM7" s="667"/>
      <c r="GN7" s="667"/>
      <c r="GO7" s="667"/>
      <c r="GP7" s="667"/>
      <c r="GQ7" s="667"/>
      <c r="GR7" s="667"/>
      <c r="GS7" s="667"/>
      <c r="GT7" s="667"/>
      <c r="GU7" s="667"/>
      <c r="GV7" s="667"/>
      <c r="GW7" s="667"/>
      <c r="GX7" s="667"/>
      <c r="GY7" s="667"/>
      <c r="GZ7" s="667"/>
      <c r="HA7" s="667"/>
      <c r="HB7" s="667"/>
      <c r="HC7" s="667"/>
      <c r="HD7" s="667"/>
      <c r="HE7" s="667"/>
    </row>
    <row r="8" spans="1:213" s="15" customFormat="1" ht="102.75" customHeight="1">
      <c r="A8" s="733"/>
      <c r="B8" s="734"/>
      <c r="C8" s="734"/>
      <c r="D8" s="734"/>
      <c r="E8" s="734"/>
      <c r="F8" s="734"/>
      <c r="G8" s="735"/>
      <c r="H8" s="733"/>
      <c r="I8" s="734"/>
      <c r="J8" s="734"/>
      <c r="K8" s="734"/>
      <c r="L8" s="734"/>
      <c r="M8" s="734"/>
      <c r="N8" s="734"/>
      <c r="O8" s="734"/>
      <c r="P8" s="734"/>
      <c r="Q8" s="734"/>
      <c r="R8" s="734"/>
      <c r="S8" s="734"/>
      <c r="T8" s="734"/>
      <c r="U8" s="734"/>
      <c r="V8" s="734"/>
      <c r="W8" s="734"/>
      <c r="X8" s="734"/>
      <c r="Y8" s="734"/>
      <c r="Z8" s="734"/>
      <c r="AA8" s="734"/>
      <c r="AB8" s="734"/>
      <c r="AC8" s="734"/>
      <c r="AD8" s="734"/>
      <c r="AE8" s="734"/>
      <c r="AF8" s="734"/>
      <c r="AG8" s="734"/>
      <c r="AH8" s="734"/>
      <c r="AI8" s="734"/>
      <c r="AJ8" s="734"/>
      <c r="AK8" s="734"/>
      <c r="AL8" s="734"/>
      <c r="AM8" s="734"/>
      <c r="AN8" s="667"/>
      <c r="AO8" s="667"/>
      <c r="AP8" s="667"/>
      <c r="AQ8" s="667"/>
      <c r="AR8" s="667"/>
      <c r="AS8" s="667"/>
      <c r="AT8" s="667"/>
      <c r="AU8" s="667"/>
      <c r="AV8" s="667"/>
      <c r="AW8" s="738"/>
      <c r="AX8" s="738"/>
      <c r="AY8" s="738"/>
      <c r="AZ8" s="738"/>
      <c r="BA8" s="738"/>
      <c r="BB8" s="738"/>
      <c r="BC8" s="738"/>
      <c r="BD8" s="738"/>
      <c r="BE8" s="738"/>
      <c r="BF8" s="738"/>
      <c r="BG8" s="738"/>
      <c r="BH8" s="738"/>
      <c r="BI8" s="738"/>
      <c r="BJ8" s="738"/>
      <c r="BK8" s="737" t="s">
        <v>74</v>
      </c>
      <c r="BL8" s="738"/>
      <c r="BM8" s="738"/>
      <c r="BN8" s="738"/>
      <c r="BO8" s="738"/>
      <c r="BP8" s="738"/>
      <c r="BQ8" s="738"/>
      <c r="BR8" s="737" t="s">
        <v>75</v>
      </c>
      <c r="BS8" s="738"/>
      <c r="BT8" s="738"/>
      <c r="BU8" s="738"/>
      <c r="BV8" s="738"/>
      <c r="BW8" s="738"/>
      <c r="BX8" s="738"/>
      <c r="BY8" s="737" t="s">
        <v>76</v>
      </c>
      <c r="BZ8" s="738"/>
      <c r="CA8" s="738"/>
      <c r="CB8" s="738"/>
      <c r="CC8" s="738"/>
      <c r="CD8" s="738"/>
      <c r="CE8" s="738"/>
      <c r="CF8" s="737" t="s">
        <v>77</v>
      </c>
      <c r="CG8" s="738"/>
      <c r="CH8" s="738"/>
      <c r="CI8" s="738"/>
      <c r="CJ8" s="738"/>
      <c r="CK8" s="738"/>
      <c r="CL8" s="738"/>
      <c r="CM8" s="738" t="s">
        <v>78</v>
      </c>
      <c r="CN8" s="738"/>
      <c r="CO8" s="738"/>
      <c r="CP8" s="738"/>
      <c r="CQ8" s="738"/>
      <c r="CR8" s="738"/>
      <c r="CS8" s="739"/>
      <c r="CT8" s="667"/>
      <c r="CU8" s="667"/>
      <c r="CV8" s="667"/>
      <c r="CW8" s="667"/>
      <c r="CX8" s="667"/>
      <c r="CY8" s="667"/>
      <c r="CZ8" s="667"/>
      <c r="DA8" s="667"/>
      <c r="DB8" s="667"/>
      <c r="DC8" s="738"/>
      <c r="DD8" s="738"/>
      <c r="DE8" s="738"/>
      <c r="DF8" s="738"/>
      <c r="DG8" s="738"/>
      <c r="DH8" s="738"/>
      <c r="DI8" s="738"/>
      <c r="DJ8" s="738"/>
      <c r="DK8" s="738"/>
      <c r="DL8" s="738"/>
      <c r="DM8" s="738"/>
      <c r="DN8" s="738"/>
      <c r="DO8" s="738"/>
      <c r="DP8" s="738"/>
      <c r="DQ8" s="737" t="s">
        <v>74</v>
      </c>
      <c r="DR8" s="738"/>
      <c r="DS8" s="738"/>
      <c r="DT8" s="738"/>
      <c r="DU8" s="738"/>
      <c r="DV8" s="738"/>
      <c r="DW8" s="738"/>
      <c r="DX8" s="737" t="s">
        <v>75</v>
      </c>
      <c r="DY8" s="738"/>
      <c r="DZ8" s="738"/>
      <c r="EA8" s="738"/>
      <c r="EB8" s="738"/>
      <c r="EC8" s="738"/>
      <c r="ED8" s="738"/>
      <c r="EE8" s="737" t="s">
        <v>76</v>
      </c>
      <c r="EF8" s="738"/>
      <c r="EG8" s="738"/>
      <c r="EH8" s="738"/>
      <c r="EI8" s="738"/>
      <c r="EJ8" s="738"/>
      <c r="EK8" s="738"/>
      <c r="EL8" s="737" t="s">
        <v>77</v>
      </c>
      <c r="EM8" s="738"/>
      <c r="EN8" s="738"/>
      <c r="EO8" s="738"/>
      <c r="EP8" s="738"/>
      <c r="EQ8" s="738"/>
      <c r="ER8" s="738"/>
      <c r="ES8" s="738" t="s">
        <v>78</v>
      </c>
      <c r="ET8" s="738"/>
      <c r="EU8" s="738"/>
      <c r="EV8" s="738"/>
      <c r="EW8" s="738"/>
      <c r="EX8" s="738"/>
      <c r="EY8" s="739"/>
      <c r="EZ8" s="667"/>
      <c r="FA8" s="667"/>
      <c r="FB8" s="667"/>
      <c r="FC8" s="667"/>
      <c r="FD8" s="667"/>
      <c r="FE8" s="667"/>
      <c r="FF8" s="667"/>
      <c r="FG8" s="667"/>
      <c r="FH8" s="667"/>
      <c r="FI8" s="738"/>
      <c r="FJ8" s="738"/>
      <c r="FK8" s="738"/>
      <c r="FL8" s="738"/>
      <c r="FM8" s="738"/>
      <c r="FN8" s="738"/>
      <c r="FO8" s="738"/>
      <c r="FP8" s="738"/>
      <c r="FQ8" s="738"/>
      <c r="FR8" s="738"/>
      <c r="FS8" s="738"/>
      <c r="FT8" s="738"/>
      <c r="FU8" s="738"/>
      <c r="FV8" s="738"/>
      <c r="FW8" s="737" t="s">
        <v>74</v>
      </c>
      <c r="FX8" s="738"/>
      <c r="FY8" s="738"/>
      <c r="FZ8" s="738"/>
      <c r="GA8" s="738"/>
      <c r="GB8" s="738"/>
      <c r="GC8" s="738"/>
      <c r="GD8" s="737" t="s">
        <v>75</v>
      </c>
      <c r="GE8" s="738"/>
      <c r="GF8" s="738"/>
      <c r="GG8" s="738"/>
      <c r="GH8" s="738"/>
      <c r="GI8" s="738"/>
      <c r="GJ8" s="738"/>
      <c r="GK8" s="737" t="s">
        <v>76</v>
      </c>
      <c r="GL8" s="738"/>
      <c r="GM8" s="738"/>
      <c r="GN8" s="738"/>
      <c r="GO8" s="738"/>
      <c r="GP8" s="738"/>
      <c r="GQ8" s="738"/>
      <c r="GR8" s="737" t="s">
        <v>77</v>
      </c>
      <c r="GS8" s="738"/>
      <c r="GT8" s="738"/>
      <c r="GU8" s="738"/>
      <c r="GV8" s="738"/>
      <c r="GW8" s="738"/>
      <c r="GX8" s="738"/>
      <c r="GY8" s="738" t="s">
        <v>78</v>
      </c>
      <c r="GZ8" s="738"/>
      <c r="HA8" s="738"/>
      <c r="HB8" s="738"/>
      <c r="HC8" s="738"/>
      <c r="HD8" s="738"/>
      <c r="HE8" s="738"/>
    </row>
    <row r="9" spans="1:213" ht="15">
      <c r="A9" s="668">
        <v>1</v>
      </c>
      <c r="B9" s="668"/>
      <c r="C9" s="668"/>
      <c r="D9" s="668"/>
      <c r="E9" s="668"/>
      <c r="F9" s="668"/>
      <c r="G9" s="668"/>
      <c r="H9" s="669">
        <v>2</v>
      </c>
      <c r="I9" s="670"/>
      <c r="J9" s="670"/>
      <c r="K9" s="670"/>
      <c r="L9" s="670"/>
      <c r="M9" s="670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0"/>
      <c r="Y9" s="670"/>
      <c r="Z9" s="670"/>
      <c r="AA9" s="670"/>
      <c r="AB9" s="670"/>
      <c r="AC9" s="670"/>
      <c r="AD9" s="670"/>
      <c r="AE9" s="670"/>
      <c r="AF9" s="670"/>
      <c r="AG9" s="670"/>
      <c r="AH9" s="670"/>
      <c r="AI9" s="670"/>
      <c r="AJ9" s="670"/>
      <c r="AK9" s="670"/>
      <c r="AL9" s="670"/>
      <c r="AM9" s="670"/>
      <c r="AN9" s="671">
        <v>3</v>
      </c>
      <c r="AO9" s="671"/>
      <c r="AP9" s="671"/>
      <c r="AQ9" s="671"/>
      <c r="AR9" s="671"/>
      <c r="AS9" s="671"/>
      <c r="AT9" s="671"/>
      <c r="AU9" s="671"/>
      <c r="AV9" s="671"/>
      <c r="AW9" s="671">
        <v>4</v>
      </c>
      <c r="AX9" s="671"/>
      <c r="AY9" s="671"/>
      <c r="AZ9" s="671"/>
      <c r="BA9" s="671"/>
      <c r="BB9" s="671"/>
      <c r="BC9" s="671"/>
      <c r="BD9" s="671">
        <v>5</v>
      </c>
      <c r="BE9" s="671"/>
      <c r="BF9" s="671"/>
      <c r="BG9" s="671"/>
      <c r="BH9" s="671"/>
      <c r="BI9" s="671"/>
      <c r="BJ9" s="671"/>
      <c r="BK9" s="671">
        <v>6</v>
      </c>
      <c r="BL9" s="671"/>
      <c r="BM9" s="671"/>
      <c r="BN9" s="671"/>
      <c r="BO9" s="671"/>
      <c r="BP9" s="671"/>
      <c r="BQ9" s="671"/>
      <c r="BR9" s="671">
        <v>7</v>
      </c>
      <c r="BS9" s="671"/>
      <c r="BT9" s="671"/>
      <c r="BU9" s="671"/>
      <c r="BV9" s="671"/>
      <c r="BW9" s="671"/>
      <c r="BX9" s="671"/>
      <c r="BY9" s="671">
        <v>8</v>
      </c>
      <c r="BZ9" s="671"/>
      <c r="CA9" s="671"/>
      <c r="CB9" s="671"/>
      <c r="CC9" s="671"/>
      <c r="CD9" s="671"/>
      <c r="CE9" s="671"/>
      <c r="CF9" s="671">
        <v>9</v>
      </c>
      <c r="CG9" s="671"/>
      <c r="CH9" s="671"/>
      <c r="CI9" s="671"/>
      <c r="CJ9" s="671"/>
      <c r="CK9" s="671"/>
      <c r="CL9" s="671"/>
      <c r="CM9" s="671">
        <v>10</v>
      </c>
      <c r="CN9" s="671"/>
      <c r="CO9" s="671"/>
      <c r="CP9" s="671"/>
      <c r="CQ9" s="671"/>
      <c r="CR9" s="671"/>
      <c r="CS9" s="671"/>
      <c r="CT9" s="671">
        <v>11</v>
      </c>
      <c r="CU9" s="671"/>
      <c r="CV9" s="671"/>
      <c r="CW9" s="671"/>
      <c r="CX9" s="671"/>
      <c r="CY9" s="671"/>
      <c r="CZ9" s="671"/>
      <c r="DA9" s="671"/>
      <c r="DB9" s="671"/>
      <c r="DC9" s="671">
        <v>12</v>
      </c>
      <c r="DD9" s="671"/>
      <c r="DE9" s="671"/>
      <c r="DF9" s="671"/>
      <c r="DG9" s="671"/>
      <c r="DH9" s="671"/>
      <c r="DI9" s="671"/>
      <c r="DJ9" s="671">
        <v>13</v>
      </c>
      <c r="DK9" s="671"/>
      <c r="DL9" s="671"/>
      <c r="DM9" s="671"/>
      <c r="DN9" s="671"/>
      <c r="DO9" s="671"/>
      <c r="DP9" s="671"/>
      <c r="DQ9" s="671">
        <v>14</v>
      </c>
      <c r="DR9" s="671"/>
      <c r="DS9" s="671"/>
      <c r="DT9" s="671"/>
      <c r="DU9" s="671"/>
      <c r="DV9" s="671"/>
      <c r="DW9" s="671"/>
      <c r="DX9" s="671">
        <v>15</v>
      </c>
      <c r="DY9" s="671"/>
      <c r="DZ9" s="671"/>
      <c r="EA9" s="671"/>
      <c r="EB9" s="671"/>
      <c r="EC9" s="671"/>
      <c r="ED9" s="671"/>
      <c r="EE9" s="671">
        <v>16</v>
      </c>
      <c r="EF9" s="671"/>
      <c r="EG9" s="671"/>
      <c r="EH9" s="671"/>
      <c r="EI9" s="671"/>
      <c r="EJ9" s="671"/>
      <c r="EK9" s="671"/>
      <c r="EL9" s="671">
        <v>17</v>
      </c>
      <c r="EM9" s="671"/>
      <c r="EN9" s="671"/>
      <c r="EO9" s="671"/>
      <c r="EP9" s="671"/>
      <c r="EQ9" s="671"/>
      <c r="ER9" s="671"/>
      <c r="ES9" s="671">
        <v>18</v>
      </c>
      <c r="ET9" s="671"/>
      <c r="EU9" s="671"/>
      <c r="EV9" s="671"/>
      <c r="EW9" s="671"/>
      <c r="EX9" s="671"/>
      <c r="EY9" s="671"/>
      <c r="EZ9" s="671">
        <v>19</v>
      </c>
      <c r="FA9" s="671"/>
      <c r="FB9" s="671"/>
      <c r="FC9" s="671"/>
      <c r="FD9" s="671"/>
      <c r="FE9" s="671"/>
      <c r="FF9" s="671"/>
      <c r="FG9" s="671"/>
      <c r="FH9" s="671"/>
      <c r="FI9" s="671">
        <v>20</v>
      </c>
      <c r="FJ9" s="671"/>
      <c r="FK9" s="671"/>
      <c r="FL9" s="671"/>
      <c r="FM9" s="671"/>
      <c r="FN9" s="671"/>
      <c r="FO9" s="671"/>
      <c r="FP9" s="671">
        <v>21</v>
      </c>
      <c r="FQ9" s="671"/>
      <c r="FR9" s="671"/>
      <c r="FS9" s="671"/>
      <c r="FT9" s="671"/>
      <c r="FU9" s="671"/>
      <c r="FV9" s="671"/>
      <c r="FW9" s="671">
        <v>22</v>
      </c>
      <c r="FX9" s="671"/>
      <c r="FY9" s="671"/>
      <c r="FZ9" s="671"/>
      <c r="GA9" s="671"/>
      <c r="GB9" s="671"/>
      <c r="GC9" s="671"/>
      <c r="GD9" s="671">
        <v>23</v>
      </c>
      <c r="GE9" s="671"/>
      <c r="GF9" s="671"/>
      <c r="GG9" s="671"/>
      <c r="GH9" s="671"/>
      <c r="GI9" s="671"/>
      <c r="GJ9" s="671"/>
      <c r="GK9" s="671">
        <v>24</v>
      </c>
      <c r="GL9" s="671"/>
      <c r="GM9" s="671"/>
      <c r="GN9" s="671"/>
      <c r="GO9" s="671"/>
      <c r="GP9" s="671"/>
      <c r="GQ9" s="671"/>
      <c r="GR9" s="671">
        <v>25</v>
      </c>
      <c r="GS9" s="671"/>
      <c r="GT9" s="671"/>
      <c r="GU9" s="671"/>
      <c r="GV9" s="671"/>
      <c r="GW9" s="671"/>
      <c r="GX9" s="671"/>
      <c r="GY9" s="671">
        <v>26</v>
      </c>
      <c r="GZ9" s="671"/>
      <c r="HA9" s="671"/>
      <c r="HB9" s="671"/>
      <c r="HC9" s="671"/>
      <c r="HD9" s="671"/>
      <c r="HE9" s="671"/>
    </row>
    <row r="10" spans="1:213" s="20" customFormat="1" ht="16.5" customHeight="1">
      <c r="A10" s="687" t="s">
        <v>3</v>
      </c>
      <c r="B10" s="687"/>
      <c r="C10" s="687"/>
      <c r="D10" s="687"/>
      <c r="E10" s="687"/>
      <c r="F10" s="687"/>
      <c r="G10" s="687"/>
      <c r="H10" s="9"/>
      <c r="I10" s="688" t="s">
        <v>79</v>
      </c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8"/>
      <c r="AB10" s="688"/>
      <c r="AC10" s="688"/>
      <c r="AD10" s="688"/>
      <c r="AE10" s="688"/>
      <c r="AF10" s="688"/>
      <c r="AG10" s="688"/>
      <c r="AH10" s="688"/>
      <c r="AI10" s="688"/>
      <c r="AJ10" s="688"/>
      <c r="AK10" s="688"/>
      <c r="AL10" s="688"/>
      <c r="AM10" s="688"/>
      <c r="AN10" s="741">
        <v>51350.7</v>
      </c>
      <c r="AO10" s="741"/>
      <c r="AP10" s="741"/>
      <c r="AQ10" s="741"/>
      <c r="AR10" s="741"/>
      <c r="AS10" s="741"/>
      <c r="AT10" s="741"/>
      <c r="AU10" s="741"/>
      <c r="AV10" s="741"/>
      <c r="AW10" s="741">
        <v>51350.7</v>
      </c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>
        <v>46993.256597222222</v>
      </c>
      <c r="CU10" s="741"/>
      <c r="CV10" s="741"/>
      <c r="CW10" s="741"/>
      <c r="CX10" s="741"/>
      <c r="CY10" s="741"/>
      <c r="CZ10" s="741"/>
      <c r="DA10" s="741"/>
      <c r="DB10" s="741"/>
      <c r="DC10" s="741">
        <v>46993.256597222222</v>
      </c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/>
      <c r="DV10" s="741"/>
      <c r="DW10" s="741"/>
      <c r="DX10" s="741"/>
      <c r="DY10" s="741"/>
      <c r="DZ10" s="741"/>
      <c r="EA10" s="741"/>
      <c r="EB10" s="741"/>
      <c r="EC10" s="741"/>
      <c r="ED10" s="741"/>
      <c r="EE10" s="741"/>
      <c r="EF10" s="741"/>
      <c r="EG10" s="741"/>
      <c r="EH10" s="741"/>
      <c r="EI10" s="741"/>
      <c r="EJ10" s="741"/>
      <c r="EK10" s="741"/>
      <c r="EL10" s="741"/>
      <c r="EM10" s="741"/>
      <c r="EN10" s="741"/>
      <c r="EO10" s="741"/>
      <c r="EP10" s="741"/>
      <c r="EQ10" s="741"/>
      <c r="ER10" s="741"/>
      <c r="ES10" s="741"/>
      <c r="ET10" s="741"/>
      <c r="EU10" s="741"/>
      <c r="EV10" s="741"/>
      <c r="EW10" s="741"/>
      <c r="EX10" s="741"/>
      <c r="EY10" s="741"/>
      <c r="EZ10" s="741">
        <v>47155.5</v>
      </c>
      <c r="FA10" s="741"/>
      <c r="FB10" s="741"/>
      <c r="FC10" s="741"/>
      <c r="FD10" s="741"/>
      <c r="FE10" s="741"/>
      <c r="FF10" s="741"/>
      <c r="FG10" s="741"/>
      <c r="FH10" s="741"/>
      <c r="FI10" s="741">
        <v>47155.5</v>
      </c>
      <c r="FJ10" s="741"/>
      <c r="FK10" s="741"/>
      <c r="FL10" s="741"/>
      <c r="FM10" s="741"/>
      <c r="FN10" s="741"/>
      <c r="FO10" s="741"/>
      <c r="FP10" s="740"/>
      <c r="FQ10" s="740"/>
      <c r="FR10" s="740"/>
      <c r="FS10" s="740"/>
      <c r="FT10" s="740"/>
      <c r="FU10" s="740"/>
      <c r="FV10" s="740"/>
      <c r="FW10" s="740"/>
      <c r="FX10" s="740"/>
      <c r="FY10" s="740"/>
      <c r="FZ10" s="740"/>
      <c r="GA10" s="740"/>
      <c r="GB10" s="740"/>
      <c r="GC10" s="740"/>
      <c r="GD10" s="740"/>
      <c r="GE10" s="740"/>
      <c r="GF10" s="740"/>
      <c r="GG10" s="740"/>
      <c r="GH10" s="740"/>
      <c r="GI10" s="740"/>
      <c r="GJ10" s="740"/>
      <c r="GK10" s="740"/>
      <c r="GL10" s="740"/>
      <c r="GM10" s="740"/>
      <c r="GN10" s="740"/>
      <c r="GO10" s="740"/>
      <c r="GP10" s="740"/>
      <c r="GQ10" s="740"/>
      <c r="GR10" s="740"/>
      <c r="GS10" s="740"/>
      <c r="GT10" s="740"/>
      <c r="GU10" s="740"/>
      <c r="GV10" s="740"/>
      <c r="GW10" s="740"/>
      <c r="GX10" s="740"/>
      <c r="GY10" s="740"/>
      <c r="GZ10" s="740"/>
      <c r="HA10" s="740"/>
      <c r="HB10" s="740"/>
      <c r="HC10" s="740"/>
      <c r="HD10" s="740"/>
      <c r="HE10" s="740"/>
    </row>
    <row r="11" spans="1:213" s="20" customFormat="1" ht="29.25" customHeight="1">
      <c r="A11" s="687" t="s">
        <v>19</v>
      </c>
      <c r="B11" s="687"/>
      <c r="C11" s="687"/>
      <c r="D11" s="687"/>
      <c r="E11" s="687"/>
      <c r="F11" s="687"/>
      <c r="G11" s="687"/>
      <c r="H11" s="9"/>
      <c r="I11" s="688" t="s">
        <v>80</v>
      </c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8"/>
      <c r="V11" s="688"/>
      <c r="W11" s="688"/>
      <c r="X11" s="688"/>
      <c r="Y11" s="688"/>
      <c r="Z11" s="688"/>
      <c r="AA11" s="688"/>
      <c r="AB11" s="688"/>
      <c r="AC11" s="688"/>
      <c r="AD11" s="688"/>
      <c r="AE11" s="688"/>
      <c r="AF11" s="688"/>
      <c r="AG11" s="688"/>
      <c r="AH11" s="688"/>
      <c r="AI11" s="688"/>
      <c r="AJ11" s="688"/>
      <c r="AK11" s="688"/>
      <c r="AL11" s="688"/>
      <c r="AM11" s="688"/>
      <c r="AN11" s="741">
        <v>2531.9</v>
      </c>
      <c r="AO11" s="741"/>
      <c r="AP11" s="741"/>
      <c r="AQ11" s="741"/>
      <c r="AR11" s="741"/>
      <c r="AS11" s="741"/>
      <c r="AT11" s="741"/>
      <c r="AU11" s="741"/>
      <c r="AV11" s="741"/>
      <c r="AW11" s="741">
        <v>2531.9</v>
      </c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>
        <v>1879.7302638888891</v>
      </c>
      <c r="CU11" s="741"/>
      <c r="CV11" s="741"/>
      <c r="CW11" s="741"/>
      <c r="CX11" s="741"/>
      <c r="CY11" s="741"/>
      <c r="CZ11" s="741"/>
      <c r="DA11" s="741"/>
      <c r="DB11" s="741"/>
      <c r="DC11" s="742">
        <v>1879.7302638888891</v>
      </c>
      <c r="DD11" s="743"/>
      <c r="DE11" s="743"/>
      <c r="DF11" s="743"/>
      <c r="DG11" s="743"/>
      <c r="DH11" s="743"/>
      <c r="DI11" s="744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/>
      <c r="DV11" s="741"/>
      <c r="DW11" s="741"/>
      <c r="DX11" s="741"/>
      <c r="DY11" s="741"/>
      <c r="DZ11" s="741"/>
      <c r="EA11" s="741"/>
      <c r="EB11" s="741"/>
      <c r="EC11" s="741"/>
      <c r="ED11" s="741"/>
      <c r="EE11" s="741"/>
      <c r="EF11" s="741"/>
      <c r="EG11" s="741"/>
      <c r="EH11" s="741"/>
      <c r="EI11" s="741"/>
      <c r="EJ11" s="741"/>
      <c r="EK11" s="741"/>
      <c r="EL11" s="741"/>
      <c r="EM11" s="741"/>
      <c r="EN11" s="741"/>
      <c r="EO11" s="741"/>
      <c r="EP11" s="741"/>
      <c r="EQ11" s="741"/>
      <c r="ER11" s="741"/>
      <c r="ES11" s="741"/>
      <c r="ET11" s="741"/>
      <c r="EU11" s="741"/>
      <c r="EV11" s="741"/>
      <c r="EW11" s="741"/>
      <c r="EX11" s="741"/>
      <c r="EY11" s="741"/>
      <c r="EZ11" s="741">
        <v>1879.7</v>
      </c>
      <c r="FA11" s="741"/>
      <c r="FB11" s="741"/>
      <c r="FC11" s="741"/>
      <c r="FD11" s="741"/>
      <c r="FE11" s="741"/>
      <c r="FF11" s="741"/>
      <c r="FG11" s="741"/>
      <c r="FH11" s="741"/>
      <c r="FI11" s="741">
        <v>1879.7</v>
      </c>
      <c r="FJ11" s="741"/>
      <c r="FK11" s="741"/>
      <c r="FL11" s="741"/>
      <c r="FM11" s="741"/>
      <c r="FN11" s="741"/>
      <c r="FO11" s="741"/>
      <c r="FP11" s="740"/>
      <c r="FQ11" s="740"/>
      <c r="FR11" s="740"/>
      <c r="FS11" s="740"/>
      <c r="FT11" s="740"/>
      <c r="FU11" s="740"/>
      <c r="FV11" s="740"/>
      <c r="FW11" s="740"/>
      <c r="FX11" s="740"/>
      <c r="FY11" s="740"/>
      <c r="FZ11" s="740"/>
      <c r="GA11" s="740"/>
      <c r="GB11" s="740"/>
      <c r="GC11" s="740"/>
      <c r="GD11" s="740"/>
      <c r="GE11" s="740"/>
      <c r="GF11" s="740"/>
      <c r="GG11" s="740"/>
      <c r="GH11" s="740"/>
      <c r="GI11" s="740"/>
      <c r="GJ11" s="740"/>
      <c r="GK11" s="740"/>
      <c r="GL11" s="740"/>
      <c r="GM11" s="740"/>
      <c r="GN11" s="740"/>
      <c r="GO11" s="740"/>
      <c r="GP11" s="740"/>
      <c r="GQ11" s="740"/>
      <c r="GR11" s="740"/>
      <c r="GS11" s="740"/>
      <c r="GT11" s="740"/>
      <c r="GU11" s="740"/>
      <c r="GV11" s="740"/>
      <c r="GW11" s="740"/>
      <c r="GX11" s="740"/>
      <c r="GY11" s="740"/>
      <c r="GZ11" s="740"/>
      <c r="HA11" s="740"/>
      <c r="HB11" s="740"/>
      <c r="HC11" s="740"/>
      <c r="HD11" s="740"/>
      <c r="HE11" s="740"/>
    </row>
    <row r="12" spans="1:213" s="20" customFormat="1" ht="15.75" customHeight="1">
      <c r="A12" s="687" t="s">
        <v>20</v>
      </c>
      <c r="B12" s="687"/>
      <c r="C12" s="687"/>
      <c r="D12" s="687"/>
      <c r="E12" s="687"/>
      <c r="F12" s="687"/>
      <c r="G12" s="687"/>
      <c r="H12" s="9"/>
      <c r="I12" s="688" t="s">
        <v>81</v>
      </c>
      <c r="J12" s="688"/>
      <c r="K12" s="688"/>
      <c r="L12" s="688"/>
      <c r="M12" s="688"/>
      <c r="N12" s="688"/>
      <c r="O12" s="688"/>
      <c r="P12" s="688"/>
      <c r="Q12" s="688"/>
      <c r="R12" s="688"/>
      <c r="S12" s="688"/>
      <c r="T12" s="688"/>
      <c r="U12" s="688"/>
      <c r="V12" s="688"/>
      <c r="W12" s="688"/>
      <c r="X12" s="688"/>
      <c r="Y12" s="688"/>
      <c r="Z12" s="688"/>
      <c r="AA12" s="688"/>
      <c r="AB12" s="688"/>
      <c r="AC12" s="688"/>
      <c r="AD12" s="688"/>
      <c r="AE12" s="688"/>
      <c r="AF12" s="688"/>
      <c r="AG12" s="688"/>
      <c r="AH12" s="688"/>
      <c r="AI12" s="688"/>
      <c r="AJ12" s="688"/>
      <c r="AK12" s="688"/>
      <c r="AL12" s="688"/>
      <c r="AM12" s="688"/>
      <c r="AN12" s="741">
        <v>4.9306046460905115</v>
      </c>
      <c r="AO12" s="741"/>
      <c r="AP12" s="741"/>
      <c r="AQ12" s="741"/>
      <c r="AR12" s="741"/>
      <c r="AS12" s="741"/>
      <c r="AT12" s="741"/>
      <c r="AU12" s="741"/>
      <c r="AV12" s="741"/>
      <c r="AW12" s="741">
        <v>4.9306046460905115</v>
      </c>
      <c r="AX12" s="741"/>
      <c r="AY12" s="741"/>
      <c r="AZ12" s="741"/>
      <c r="BA12" s="741"/>
      <c r="BB12" s="741"/>
      <c r="BC12" s="741"/>
      <c r="BD12" s="741"/>
      <c r="BE12" s="741"/>
      <c r="BF12" s="741"/>
      <c r="BG12" s="741"/>
      <c r="BH12" s="741"/>
      <c r="BI12" s="741"/>
      <c r="BJ12" s="741"/>
      <c r="BK12" s="741"/>
      <c r="BL12" s="741"/>
      <c r="BM12" s="741"/>
      <c r="BN12" s="741"/>
      <c r="BO12" s="741"/>
      <c r="BP12" s="741"/>
      <c r="BQ12" s="741"/>
      <c r="BR12" s="741"/>
      <c r="BS12" s="741"/>
      <c r="BT12" s="741"/>
      <c r="BU12" s="741"/>
      <c r="BV12" s="741"/>
      <c r="BW12" s="741"/>
      <c r="BX12" s="741"/>
      <c r="BY12" s="741"/>
      <c r="BZ12" s="741"/>
      <c r="CA12" s="741"/>
      <c r="CB12" s="741"/>
      <c r="CC12" s="741"/>
      <c r="CD12" s="741"/>
      <c r="CE12" s="741"/>
      <c r="CF12" s="741"/>
      <c r="CG12" s="741"/>
      <c r="CH12" s="741"/>
      <c r="CI12" s="741"/>
      <c r="CJ12" s="741"/>
      <c r="CK12" s="741"/>
      <c r="CL12" s="741"/>
      <c r="CM12" s="741"/>
      <c r="CN12" s="741"/>
      <c r="CO12" s="741"/>
      <c r="CP12" s="741"/>
      <c r="CQ12" s="741"/>
      <c r="CR12" s="741"/>
      <c r="CS12" s="741"/>
      <c r="CT12" s="741">
        <v>4.0000000000000009</v>
      </c>
      <c r="CU12" s="741"/>
      <c r="CV12" s="741"/>
      <c r="CW12" s="741"/>
      <c r="CX12" s="741"/>
      <c r="CY12" s="741"/>
      <c r="CZ12" s="741"/>
      <c r="DA12" s="741"/>
      <c r="DB12" s="741"/>
      <c r="DC12" s="741">
        <v>4.0000000000000009</v>
      </c>
      <c r="DD12" s="741"/>
      <c r="DE12" s="741"/>
      <c r="DF12" s="741"/>
      <c r="DG12" s="741"/>
      <c r="DH12" s="741"/>
      <c r="DI12" s="741"/>
      <c r="DJ12" s="741"/>
      <c r="DK12" s="741"/>
      <c r="DL12" s="741"/>
      <c r="DM12" s="741"/>
      <c r="DN12" s="741"/>
      <c r="DO12" s="741"/>
      <c r="DP12" s="741"/>
      <c r="DQ12" s="741"/>
      <c r="DR12" s="741"/>
      <c r="DS12" s="741"/>
      <c r="DT12" s="741"/>
      <c r="DU12" s="741"/>
      <c r="DV12" s="741"/>
      <c r="DW12" s="741"/>
      <c r="DX12" s="741"/>
      <c r="DY12" s="741"/>
      <c r="DZ12" s="741"/>
      <c r="EA12" s="741"/>
      <c r="EB12" s="741"/>
      <c r="EC12" s="741"/>
      <c r="ED12" s="741"/>
      <c r="EE12" s="741"/>
      <c r="EF12" s="741"/>
      <c r="EG12" s="741"/>
      <c r="EH12" s="741"/>
      <c r="EI12" s="741"/>
      <c r="EJ12" s="741"/>
      <c r="EK12" s="741"/>
      <c r="EL12" s="741"/>
      <c r="EM12" s="741"/>
      <c r="EN12" s="741"/>
      <c r="EO12" s="741"/>
      <c r="EP12" s="741"/>
      <c r="EQ12" s="741"/>
      <c r="ER12" s="741"/>
      <c r="ES12" s="741"/>
      <c r="ET12" s="741"/>
      <c r="EU12" s="741"/>
      <c r="EV12" s="741"/>
      <c r="EW12" s="741"/>
      <c r="EX12" s="741"/>
      <c r="EY12" s="741"/>
      <c r="EZ12" s="741">
        <v>3.9861734050110806</v>
      </c>
      <c r="FA12" s="741"/>
      <c r="FB12" s="741"/>
      <c r="FC12" s="741"/>
      <c r="FD12" s="741"/>
      <c r="FE12" s="741"/>
      <c r="FF12" s="741"/>
      <c r="FG12" s="741"/>
      <c r="FH12" s="741"/>
      <c r="FI12" s="741">
        <v>3.9861734050110806</v>
      </c>
      <c r="FJ12" s="741"/>
      <c r="FK12" s="741"/>
      <c r="FL12" s="741"/>
      <c r="FM12" s="741"/>
      <c r="FN12" s="741"/>
      <c r="FO12" s="741"/>
      <c r="FP12" s="740"/>
      <c r="FQ12" s="740"/>
      <c r="FR12" s="740"/>
      <c r="FS12" s="740"/>
      <c r="FT12" s="740"/>
      <c r="FU12" s="740"/>
      <c r="FV12" s="740"/>
      <c r="FW12" s="740"/>
      <c r="FX12" s="740"/>
      <c r="FY12" s="740"/>
      <c r="FZ12" s="740"/>
      <c r="GA12" s="740"/>
      <c r="GB12" s="740"/>
      <c r="GC12" s="740"/>
      <c r="GD12" s="740"/>
      <c r="GE12" s="740"/>
      <c r="GF12" s="740"/>
      <c r="GG12" s="740"/>
      <c r="GH12" s="740"/>
      <c r="GI12" s="740"/>
      <c r="GJ12" s="740"/>
      <c r="GK12" s="740"/>
      <c r="GL12" s="740"/>
      <c r="GM12" s="740"/>
      <c r="GN12" s="740"/>
      <c r="GO12" s="740"/>
      <c r="GP12" s="740"/>
      <c r="GQ12" s="740"/>
      <c r="GR12" s="740"/>
      <c r="GS12" s="740"/>
      <c r="GT12" s="740"/>
      <c r="GU12" s="740"/>
      <c r="GV12" s="740"/>
      <c r="GW12" s="740"/>
      <c r="GX12" s="740"/>
      <c r="GY12" s="740"/>
      <c r="GZ12" s="740"/>
      <c r="HA12" s="740"/>
      <c r="HB12" s="740"/>
      <c r="HC12" s="740"/>
      <c r="HD12" s="740"/>
      <c r="HE12" s="740"/>
    </row>
    <row r="13" spans="1:213" s="20" customFormat="1" ht="40.5" customHeight="1">
      <c r="A13" s="687" t="s">
        <v>23</v>
      </c>
      <c r="B13" s="687"/>
      <c r="C13" s="687"/>
      <c r="D13" s="687"/>
      <c r="E13" s="687"/>
      <c r="F13" s="687"/>
      <c r="G13" s="687"/>
      <c r="H13" s="9"/>
      <c r="I13" s="688" t="s">
        <v>82</v>
      </c>
      <c r="J13" s="688"/>
      <c r="K13" s="688"/>
      <c r="L13" s="688"/>
      <c r="M13" s="688"/>
      <c r="N13" s="688"/>
      <c r="O13" s="688"/>
      <c r="P13" s="688"/>
      <c r="Q13" s="688"/>
      <c r="R13" s="688"/>
      <c r="S13" s="688"/>
      <c r="T13" s="688"/>
      <c r="U13" s="688"/>
      <c r="V13" s="688"/>
      <c r="W13" s="688"/>
      <c r="X13" s="688"/>
      <c r="Y13" s="688"/>
      <c r="Z13" s="688"/>
      <c r="AA13" s="688"/>
      <c r="AB13" s="688"/>
      <c r="AC13" s="688"/>
      <c r="AD13" s="688"/>
      <c r="AE13" s="688"/>
      <c r="AF13" s="688"/>
      <c r="AG13" s="688"/>
      <c r="AH13" s="688"/>
      <c r="AI13" s="688"/>
      <c r="AJ13" s="688"/>
      <c r="AK13" s="688"/>
      <c r="AL13" s="688"/>
      <c r="AM13" s="688"/>
      <c r="AN13" s="741">
        <v>0</v>
      </c>
      <c r="AO13" s="741"/>
      <c r="AP13" s="741"/>
      <c r="AQ13" s="741"/>
      <c r="AR13" s="741"/>
      <c r="AS13" s="741"/>
      <c r="AT13" s="741"/>
      <c r="AU13" s="741"/>
      <c r="AV13" s="741"/>
      <c r="AW13" s="741"/>
      <c r="AX13" s="741"/>
      <c r="AY13" s="741"/>
      <c r="AZ13" s="741"/>
      <c r="BA13" s="741"/>
      <c r="BB13" s="741"/>
      <c r="BC13" s="741"/>
      <c r="BD13" s="741"/>
      <c r="BE13" s="741"/>
      <c r="BF13" s="741"/>
      <c r="BG13" s="741"/>
      <c r="BH13" s="741"/>
      <c r="BI13" s="741"/>
      <c r="BJ13" s="741"/>
      <c r="BK13" s="741"/>
      <c r="BL13" s="741"/>
      <c r="BM13" s="741"/>
      <c r="BN13" s="741"/>
      <c r="BO13" s="741"/>
      <c r="BP13" s="741"/>
      <c r="BQ13" s="741"/>
      <c r="BR13" s="741"/>
      <c r="BS13" s="741"/>
      <c r="BT13" s="741"/>
      <c r="BU13" s="741"/>
      <c r="BV13" s="741"/>
      <c r="BW13" s="741"/>
      <c r="BX13" s="741"/>
      <c r="BY13" s="741"/>
      <c r="BZ13" s="741"/>
      <c r="CA13" s="741"/>
      <c r="CB13" s="741"/>
      <c r="CC13" s="741"/>
      <c r="CD13" s="741"/>
      <c r="CE13" s="741"/>
      <c r="CF13" s="741"/>
      <c r="CG13" s="741"/>
      <c r="CH13" s="741"/>
      <c r="CI13" s="741"/>
      <c r="CJ13" s="741"/>
      <c r="CK13" s="741"/>
      <c r="CL13" s="741"/>
      <c r="CM13" s="741"/>
      <c r="CN13" s="741"/>
      <c r="CO13" s="741"/>
      <c r="CP13" s="741"/>
      <c r="CQ13" s="741"/>
      <c r="CR13" s="741"/>
      <c r="CS13" s="741"/>
      <c r="CT13" s="741">
        <v>0</v>
      </c>
      <c r="CU13" s="741"/>
      <c r="CV13" s="741"/>
      <c r="CW13" s="741"/>
      <c r="CX13" s="741"/>
      <c r="CY13" s="741"/>
      <c r="CZ13" s="741"/>
      <c r="DA13" s="741"/>
      <c r="DB13" s="741"/>
      <c r="DC13" s="741"/>
      <c r="DD13" s="741"/>
      <c r="DE13" s="741"/>
      <c r="DF13" s="741"/>
      <c r="DG13" s="741"/>
      <c r="DH13" s="741"/>
      <c r="DI13" s="741"/>
      <c r="DJ13" s="741"/>
      <c r="DK13" s="741"/>
      <c r="DL13" s="741"/>
      <c r="DM13" s="741"/>
      <c r="DN13" s="741"/>
      <c r="DO13" s="741"/>
      <c r="DP13" s="741"/>
      <c r="DQ13" s="741"/>
      <c r="DR13" s="741"/>
      <c r="DS13" s="741"/>
      <c r="DT13" s="741"/>
      <c r="DU13" s="741"/>
      <c r="DV13" s="741"/>
      <c r="DW13" s="741"/>
      <c r="DX13" s="741"/>
      <c r="DY13" s="741"/>
      <c r="DZ13" s="741"/>
      <c r="EA13" s="741"/>
      <c r="EB13" s="741"/>
      <c r="EC13" s="741"/>
      <c r="ED13" s="741"/>
      <c r="EE13" s="741"/>
      <c r="EF13" s="741"/>
      <c r="EG13" s="741"/>
      <c r="EH13" s="741"/>
      <c r="EI13" s="741"/>
      <c r="EJ13" s="741"/>
      <c r="EK13" s="741"/>
      <c r="EL13" s="741"/>
      <c r="EM13" s="741"/>
      <c r="EN13" s="741"/>
      <c r="EO13" s="741"/>
      <c r="EP13" s="741"/>
      <c r="EQ13" s="741"/>
      <c r="ER13" s="741"/>
      <c r="ES13" s="741"/>
      <c r="ET13" s="741"/>
      <c r="EU13" s="741"/>
      <c r="EV13" s="741"/>
      <c r="EW13" s="741"/>
      <c r="EX13" s="741"/>
      <c r="EY13" s="741"/>
      <c r="EZ13" s="741">
        <v>0</v>
      </c>
      <c r="FA13" s="741"/>
      <c r="FB13" s="741"/>
      <c r="FC13" s="741"/>
      <c r="FD13" s="741"/>
      <c r="FE13" s="741"/>
      <c r="FF13" s="741"/>
      <c r="FG13" s="741"/>
      <c r="FH13" s="741"/>
      <c r="FI13" s="741"/>
      <c r="FJ13" s="741"/>
      <c r="FK13" s="741"/>
      <c r="FL13" s="741"/>
      <c r="FM13" s="741"/>
      <c r="FN13" s="741"/>
      <c r="FO13" s="741"/>
      <c r="FP13" s="741"/>
      <c r="FQ13" s="741"/>
      <c r="FR13" s="741"/>
      <c r="FS13" s="741"/>
      <c r="FT13" s="741"/>
      <c r="FU13" s="741"/>
      <c r="FV13" s="741"/>
      <c r="FW13" s="741"/>
      <c r="FX13" s="741"/>
      <c r="FY13" s="741"/>
      <c r="FZ13" s="741"/>
      <c r="GA13" s="741"/>
      <c r="GB13" s="741"/>
      <c r="GC13" s="741"/>
      <c r="GD13" s="741"/>
      <c r="GE13" s="741"/>
      <c r="GF13" s="741"/>
      <c r="GG13" s="741"/>
      <c r="GH13" s="741"/>
      <c r="GI13" s="741"/>
      <c r="GJ13" s="741"/>
      <c r="GK13" s="741"/>
      <c r="GL13" s="741"/>
      <c r="GM13" s="741"/>
      <c r="GN13" s="741"/>
      <c r="GO13" s="741"/>
      <c r="GP13" s="741"/>
      <c r="GQ13" s="741"/>
      <c r="GR13" s="741"/>
      <c r="GS13" s="741"/>
      <c r="GT13" s="741"/>
      <c r="GU13" s="741"/>
      <c r="GV13" s="741"/>
      <c r="GW13" s="741"/>
      <c r="GX13" s="741"/>
      <c r="GY13" s="741"/>
      <c r="GZ13" s="741"/>
      <c r="HA13" s="741"/>
      <c r="HB13" s="741"/>
      <c r="HC13" s="741"/>
      <c r="HD13" s="741"/>
      <c r="HE13" s="741"/>
    </row>
    <row r="14" spans="1:213" s="20" customFormat="1" ht="15">
      <c r="A14" s="687" t="s">
        <v>26</v>
      </c>
      <c r="B14" s="687"/>
      <c r="C14" s="687"/>
      <c r="D14" s="687"/>
      <c r="E14" s="687"/>
      <c r="F14" s="687"/>
      <c r="G14" s="687"/>
      <c r="H14" s="9"/>
      <c r="I14" s="688" t="s">
        <v>83</v>
      </c>
      <c r="J14" s="688"/>
      <c r="K14" s="688"/>
      <c r="L14" s="688"/>
      <c r="M14" s="688"/>
      <c r="N14" s="688"/>
      <c r="O14" s="688"/>
      <c r="P14" s="688"/>
      <c r="Q14" s="688"/>
      <c r="R14" s="688"/>
      <c r="S14" s="688"/>
      <c r="T14" s="688"/>
      <c r="U14" s="688"/>
      <c r="V14" s="688"/>
      <c r="W14" s="688"/>
      <c r="X14" s="688"/>
      <c r="Y14" s="688"/>
      <c r="Z14" s="688"/>
      <c r="AA14" s="688"/>
      <c r="AB14" s="688"/>
      <c r="AC14" s="688"/>
      <c r="AD14" s="688"/>
      <c r="AE14" s="688"/>
      <c r="AF14" s="688"/>
      <c r="AG14" s="688"/>
      <c r="AH14" s="688"/>
      <c r="AI14" s="688"/>
      <c r="AJ14" s="688"/>
      <c r="AK14" s="688"/>
      <c r="AL14" s="688"/>
      <c r="AM14" s="688"/>
      <c r="AN14" s="741">
        <v>0</v>
      </c>
      <c r="AO14" s="741"/>
      <c r="AP14" s="741"/>
      <c r="AQ14" s="741"/>
      <c r="AR14" s="741"/>
      <c r="AS14" s="741"/>
      <c r="AT14" s="741"/>
      <c r="AU14" s="741"/>
      <c r="AV14" s="741"/>
      <c r="AW14" s="741">
        <v>0</v>
      </c>
      <c r="AX14" s="741"/>
      <c r="AY14" s="741"/>
      <c r="AZ14" s="741"/>
      <c r="BA14" s="741"/>
      <c r="BB14" s="741"/>
      <c r="BC14" s="741"/>
      <c r="BD14" s="741"/>
      <c r="BE14" s="741"/>
      <c r="BF14" s="741"/>
      <c r="BG14" s="741"/>
      <c r="BH14" s="741"/>
      <c r="BI14" s="741"/>
      <c r="BJ14" s="741"/>
      <c r="BK14" s="741"/>
      <c r="BL14" s="741"/>
      <c r="BM14" s="741"/>
      <c r="BN14" s="741"/>
      <c r="BO14" s="741"/>
      <c r="BP14" s="741"/>
      <c r="BQ14" s="741"/>
      <c r="BR14" s="741"/>
      <c r="BS14" s="741"/>
      <c r="BT14" s="741"/>
      <c r="BU14" s="741"/>
      <c r="BV14" s="741"/>
      <c r="BW14" s="741"/>
      <c r="BX14" s="741"/>
      <c r="BY14" s="741"/>
      <c r="BZ14" s="741"/>
      <c r="CA14" s="741"/>
      <c r="CB14" s="741"/>
      <c r="CC14" s="741"/>
      <c r="CD14" s="741"/>
      <c r="CE14" s="741"/>
      <c r="CF14" s="741"/>
      <c r="CG14" s="741"/>
      <c r="CH14" s="741"/>
      <c r="CI14" s="741"/>
      <c r="CJ14" s="741"/>
      <c r="CK14" s="741"/>
      <c r="CL14" s="741"/>
      <c r="CM14" s="741"/>
      <c r="CN14" s="741"/>
      <c r="CO14" s="741"/>
      <c r="CP14" s="741"/>
      <c r="CQ14" s="741"/>
      <c r="CR14" s="741"/>
      <c r="CS14" s="741"/>
      <c r="CT14" s="741">
        <v>0</v>
      </c>
      <c r="CU14" s="741"/>
      <c r="CV14" s="741"/>
      <c r="CW14" s="741"/>
      <c r="CX14" s="741"/>
      <c r="CY14" s="741"/>
      <c r="CZ14" s="741"/>
      <c r="DA14" s="741"/>
      <c r="DB14" s="741"/>
      <c r="DC14" s="741">
        <v>0</v>
      </c>
      <c r="DD14" s="741"/>
      <c r="DE14" s="741"/>
      <c r="DF14" s="741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>
        <v>0</v>
      </c>
      <c r="FA14" s="741"/>
      <c r="FB14" s="741"/>
      <c r="FC14" s="741"/>
      <c r="FD14" s="741"/>
      <c r="FE14" s="741"/>
      <c r="FF14" s="741"/>
      <c r="FG14" s="741"/>
      <c r="FH14" s="741"/>
      <c r="FI14" s="741">
        <v>0</v>
      </c>
      <c r="FJ14" s="741"/>
      <c r="FK14" s="741"/>
      <c r="FL14" s="741"/>
      <c r="FM14" s="741"/>
      <c r="FN14" s="741"/>
      <c r="FO14" s="741"/>
      <c r="FP14" s="741"/>
      <c r="FQ14" s="741"/>
      <c r="FR14" s="741"/>
      <c r="FS14" s="741"/>
      <c r="FT14" s="741"/>
      <c r="FU14" s="741"/>
      <c r="FV14" s="741"/>
      <c r="FW14" s="741"/>
      <c r="FX14" s="741"/>
      <c r="FY14" s="741"/>
      <c r="FZ14" s="741"/>
      <c r="GA14" s="741"/>
      <c r="GB14" s="741"/>
      <c r="GC14" s="741"/>
      <c r="GD14" s="741"/>
      <c r="GE14" s="741"/>
      <c r="GF14" s="741"/>
      <c r="GG14" s="741"/>
      <c r="GH14" s="741"/>
      <c r="GI14" s="741"/>
      <c r="GJ14" s="741"/>
      <c r="GK14" s="741"/>
      <c r="GL14" s="741"/>
      <c r="GM14" s="741"/>
      <c r="GN14" s="741"/>
      <c r="GO14" s="741"/>
      <c r="GP14" s="741"/>
      <c r="GQ14" s="741"/>
      <c r="GR14" s="741"/>
      <c r="GS14" s="741"/>
      <c r="GT14" s="741"/>
      <c r="GU14" s="741"/>
      <c r="GV14" s="741"/>
      <c r="GW14" s="741"/>
      <c r="GX14" s="741"/>
      <c r="GY14" s="741"/>
      <c r="GZ14" s="741"/>
      <c r="HA14" s="741"/>
      <c r="HB14" s="741"/>
      <c r="HC14" s="741"/>
      <c r="HD14" s="741"/>
      <c r="HE14" s="741"/>
    </row>
    <row r="15" spans="1:213" s="20" customFormat="1" ht="15">
      <c r="A15" s="687"/>
      <c r="B15" s="687"/>
      <c r="C15" s="687"/>
      <c r="D15" s="687"/>
      <c r="E15" s="687"/>
      <c r="F15" s="687"/>
      <c r="G15" s="687"/>
      <c r="H15" s="9"/>
      <c r="I15" s="688" t="s">
        <v>84</v>
      </c>
      <c r="J15" s="688"/>
      <c r="K15" s="688"/>
      <c r="L15" s="688"/>
      <c r="M15" s="688"/>
      <c r="N15" s="688"/>
      <c r="O15" s="688"/>
      <c r="P15" s="688"/>
      <c r="Q15" s="688"/>
      <c r="R15" s="688"/>
      <c r="S15" s="688"/>
      <c r="T15" s="688"/>
      <c r="U15" s="688"/>
      <c r="V15" s="688"/>
      <c r="W15" s="688"/>
      <c r="X15" s="688"/>
      <c r="Y15" s="688"/>
      <c r="Z15" s="688"/>
      <c r="AA15" s="688"/>
      <c r="AB15" s="688"/>
      <c r="AC15" s="688"/>
      <c r="AD15" s="688"/>
      <c r="AE15" s="688"/>
      <c r="AF15" s="688"/>
      <c r="AG15" s="688"/>
      <c r="AH15" s="688"/>
      <c r="AI15" s="688"/>
      <c r="AJ15" s="688"/>
      <c r="AK15" s="688"/>
      <c r="AL15" s="688"/>
      <c r="AM15" s="688"/>
      <c r="AN15" s="741"/>
      <c r="AO15" s="741"/>
      <c r="AP15" s="741"/>
      <c r="AQ15" s="741"/>
      <c r="AR15" s="741"/>
      <c r="AS15" s="741"/>
      <c r="AT15" s="741"/>
      <c r="AU15" s="741"/>
      <c r="AV15" s="741"/>
      <c r="AW15" s="741"/>
      <c r="AX15" s="741"/>
      <c r="AY15" s="741"/>
      <c r="AZ15" s="741"/>
      <c r="BA15" s="741"/>
      <c r="BB15" s="741"/>
      <c r="BC15" s="741"/>
      <c r="BD15" s="741"/>
      <c r="BE15" s="741"/>
      <c r="BF15" s="741"/>
      <c r="BG15" s="741"/>
      <c r="BH15" s="741"/>
      <c r="BI15" s="741"/>
      <c r="BJ15" s="741"/>
      <c r="BK15" s="741"/>
      <c r="BL15" s="741"/>
      <c r="BM15" s="741"/>
      <c r="BN15" s="741"/>
      <c r="BO15" s="741"/>
      <c r="BP15" s="741"/>
      <c r="BQ15" s="741"/>
      <c r="BR15" s="741"/>
      <c r="BS15" s="741"/>
      <c r="BT15" s="741"/>
      <c r="BU15" s="741"/>
      <c r="BV15" s="741"/>
      <c r="BW15" s="741"/>
      <c r="BX15" s="741"/>
      <c r="BY15" s="741"/>
      <c r="BZ15" s="741"/>
      <c r="CA15" s="741"/>
      <c r="CB15" s="741"/>
      <c r="CC15" s="741"/>
      <c r="CD15" s="741"/>
      <c r="CE15" s="741"/>
      <c r="CF15" s="741"/>
      <c r="CG15" s="741"/>
      <c r="CH15" s="741"/>
      <c r="CI15" s="741"/>
      <c r="CJ15" s="741"/>
      <c r="CK15" s="741"/>
      <c r="CL15" s="741"/>
      <c r="CM15" s="741"/>
      <c r="CN15" s="741"/>
      <c r="CO15" s="741"/>
      <c r="CP15" s="741"/>
      <c r="CQ15" s="741"/>
      <c r="CR15" s="741"/>
      <c r="CS15" s="741"/>
      <c r="CT15" s="741"/>
      <c r="CU15" s="741"/>
      <c r="CV15" s="741"/>
      <c r="CW15" s="741"/>
      <c r="CX15" s="741"/>
      <c r="CY15" s="741"/>
      <c r="CZ15" s="741"/>
      <c r="DA15" s="741"/>
      <c r="DB15" s="741"/>
      <c r="DC15" s="741"/>
      <c r="DD15" s="741"/>
      <c r="DE15" s="741"/>
      <c r="DF15" s="741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741"/>
      <c r="FJ15" s="741"/>
      <c r="FK15" s="741"/>
      <c r="FL15" s="741"/>
      <c r="FM15" s="741"/>
      <c r="FN15" s="741"/>
      <c r="FO15" s="741"/>
      <c r="FP15" s="741"/>
      <c r="FQ15" s="741"/>
      <c r="FR15" s="741"/>
      <c r="FS15" s="741"/>
      <c r="FT15" s="741"/>
      <c r="FU15" s="741"/>
      <c r="FV15" s="741"/>
      <c r="FW15" s="741"/>
      <c r="FX15" s="741"/>
      <c r="FY15" s="741"/>
      <c r="FZ15" s="741"/>
      <c r="GA15" s="741"/>
      <c r="GB15" s="741"/>
      <c r="GC15" s="741"/>
      <c r="GD15" s="741"/>
      <c r="GE15" s="741"/>
      <c r="GF15" s="741"/>
      <c r="GG15" s="741"/>
      <c r="GH15" s="741"/>
      <c r="GI15" s="741"/>
      <c r="GJ15" s="741"/>
      <c r="GK15" s="741"/>
      <c r="GL15" s="741"/>
      <c r="GM15" s="741"/>
      <c r="GN15" s="741"/>
      <c r="GO15" s="741"/>
      <c r="GP15" s="741"/>
      <c r="GQ15" s="741"/>
      <c r="GR15" s="741"/>
      <c r="GS15" s="741"/>
      <c r="GT15" s="741"/>
      <c r="GU15" s="741"/>
      <c r="GV15" s="741"/>
      <c r="GW15" s="741"/>
      <c r="GX15" s="741"/>
      <c r="GY15" s="741"/>
      <c r="GZ15" s="741"/>
      <c r="HA15" s="741"/>
      <c r="HB15" s="741"/>
      <c r="HC15" s="741"/>
      <c r="HD15" s="741"/>
      <c r="HE15" s="741"/>
    </row>
    <row r="16" spans="1:213" s="20" customFormat="1" ht="15">
      <c r="A16" s="687"/>
      <c r="B16" s="687"/>
      <c r="C16" s="687"/>
      <c r="D16" s="687"/>
      <c r="E16" s="687"/>
      <c r="F16" s="687"/>
      <c r="G16" s="687"/>
      <c r="H16" s="9"/>
      <c r="I16" s="688" t="s">
        <v>85</v>
      </c>
      <c r="J16" s="688"/>
      <c r="K16" s="688"/>
      <c r="L16" s="688"/>
      <c r="M16" s="688"/>
      <c r="N16" s="688"/>
      <c r="O16" s="688"/>
      <c r="P16" s="688"/>
      <c r="Q16" s="688"/>
      <c r="R16" s="688"/>
      <c r="S16" s="688"/>
      <c r="T16" s="688"/>
      <c r="U16" s="688"/>
      <c r="V16" s="688"/>
      <c r="W16" s="688"/>
      <c r="X16" s="688"/>
      <c r="Y16" s="688"/>
      <c r="Z16" s="688"/>
      <c r="AA16" s="688"/>
      <c r="AB16" s="688"/>
      <c r="AC16" s="688"/>
      <c r="AD16" s="688"/>
      <c r="AE16" s="688"/>
      <c r="AF16" s="688"/>
      <c r="AG16" s="688"/>
      <c r="AH16" s="688"/>
      <c r="AI16" s="688"/>
      <c r="AJ16" s="688"/>
      <c r="AK16" s="688"/>
      <c r="AL16" s="688"/>
      <c r="AM16" s="688"/>
      <c r="AN16" s="741">
        <v>0</v>
      </c>
      <c r="AO16" s="741"/>
      <c r="AP16" s="741"/>
      <c r="AQ16" s="741"/>
      <c r="AR16" s="741"/>
      <c r="AS16" s="741"/>
      <c r="AT16" s="741"/>
      <c r="AU16" s="741"/>
      <c r="AV16" s="741"/>
      <c r="AW16" s="741"/>
      <c r="AX16" s="741"/>
      <c r="AY16" s="741"/>
      <c r="AZ16" s="741"/>
      <c r="BA16" s="741"/>
      <c r="BB16" s="741"/>
      <c r="BC16" s="741"/>
      <c r="BD16" s="741"/>
      <c r="BE16" s="741"/>
      <c r="BF16" s="741"/>
      <c r="BG16" s="741"/>
      <c r="BH16" s="741"/>
      <c r="BI16" s="741"/>
      <c r="BJ16" s="741"/>
      <c r="BK16" s="741"/>
      <c r="BL16" s="741"/>
      <c r="BM16" s="741"/>
      <c r="BN16" s="741"/>
      <c r="BO16" s="741"/>
      <c r="BP16" s="741"/>
      <c r="BQ16" s="741"/>
      <c r="BR16" s="741"/>
      <c r="BS16" s="741"/>
      <c r="BT16" s="741"/>
      <c r="BU16" s="741"/>
      <c r="BV16" s="741"/>
      <c r="BW16" s="741"/>
      <c r="BX16" s="741"/>
      <c r="BY16" s="741"/>
      <c r="BZ16" s="741"/>
      <c r="CA16" s="741"/>
      <c r="CB16" s="741"/>
      <c r="CC16" s="741"/>
      <c r="CD16" s="741"/>
      <c r="CE16" s="741"/>
      <c r="CF16" s="741"/>
      <c r="CG16" s="741"/>
      <c r="CH16" s="741"/>
      <c r="CI16" s="741"/>
      <c r="CJ16" s="741"/>
      <c r="CK16" s="741"/>
      <c r="CL16" s="741"/>
      <c r="CM16" s="741"/>
      <c r="CN16" s="741"/>
      <c r="CO16" s="741"/>
      <c r="CP16" s="741"/>
      <c r="CQ16" s="741"/>
      <c r="CR16" s="741"/>
      <c r="CS16" s="741"/>
      <c r="CT16" s="741">
        <v>0</v>
      </c>
      <c r="CU16" s="741"/>
      <c r="CV16" s="741"/>
      <c r="CW16" s="741"/>
      <c r="CX16" s="741"/>
      <c r="CY16" s="741"/>
      <c r="CZ16" s="741"/>
      <c r="DA16" s="741"/>
      <c r="DB16" s="741"/>
      <c r="DC16" s="741"/>
      <c r="DD16" s="741"/>
      <c r="DE16" s="741"/>
      <c r="DF16" s="741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>
        <v>0</v>
      </c>
      <c r="FA16" s="741"/>
      <c r="FB16" s="741"/>
      <c r="FC16" s="741"/>
      <c r="FD16" s="741"/>
      <c r="FE16" s="741"/>
      <c r="FF16" s="741"/>
      <c r="FG16" s="741"/>
      <c r="FH16" s="741"/>
      <c r="FI16" s="741"/>
      <c r="FJ16" s="741"/>
      <c r="FK16" s="741"/>
      <c r="FL16" s="741"/>
      <c r="FM16" s="741"/>
      <c r="FN16" s="741"/>
      <c r="FO16" s="741"/>
      <c r="FP16" s="741"/>
      <c r="FQ16" s="741"/>
      <c r="FR16" s="741"/>
      <c r="FS16" s="741"/>
      <c r="FT16" s="741"/>
      <c r="FU16" s="741"/>
      <c r="FV16" s="741"/>
      <c r="FW16" s="741"/>
      <c r="FX16" s="741"/>
      <c r="FY16" s="741"/>
      <c r="FZ16" s="741"/>
      <c r="GA16" s="741"/>
      <c r="GB16" s="741"/>
      <c r="GC16" s="741"/>
      <c r="GD16" s="741"/>
      <c r="GE16" s="741"/>
      <c r="GF16" s="741"/>
      <c r="GG16" s="741"/>
      <c r="GH16" s="741"/>
      <c r="GI16" s="741"/>
      <c r="GJ16" s="741"/>
      <c r="GK16" s="741"/>
      <c r="GL16" s="741"/>
      <c r="GM16" s="741"/>
      <c r="GN16" s="741"/>
      <c r="GO16" s="741"/>
      <c r="GP16" s="741"/>
      <c r="GQ16" s="741"/>
      <c r="GR16" s="741"/>
      <c r="GS16" s="741"/>
      <c r="GT16" s="741"/>
      <c r="GU16" s="741"/>
      <c r="GV16" s="741"/>
      <c r="GW16" s="741"/>
      <c r="GX16" s="741"/>
      <c r="GY16" s="741"/>
      <c r="GZ16" s="741"/>
      <c r="HA16" s="741"/>
      <c r="HB16" s="741"/>
      <c r="HC16" s="741"/>
      <c r="HD16" s="741"/>
      <c r="HE16" s="741"/>
    </row>
    <row r="17" spans="1:213" s="20" customFormat="1" ht="15">
      <c r="A17" s="687"/>
      <c r="B17" s="687"/>
      <c r="C17" s="687"/>
      <c r="D17" s="687"/>
      <c r="E17" s="687"/>
      <c r="F17" s="687"/>
      <c r="G17" s="687"/>
      <c r="H17" s="9"/>
      <c r="I17" s="688" t="s">
        <v>86</v>
      </c>
      <c r="J17" s="688"/>
      <c r="K17" s="688"/>
      <c r="L17" s="688"/>
      <c r="M17" s="688"/>
      <c r="N17" s="688"/>
      <c r="O17" s="688"/>
      <c r="P17" s="688"/>
      <c r="Q17" s="688"/>
      <c r="R17" s="688"/>
      <c r="S17" s="688"/>
      <c r="T17" s="688"/>
      <c r="U17" s="688"/>
      <c r="V17" s="688"/>
      <c r="W17" s="688"/>
      <c r="X17" s="688"/>
      <c r="Y17" s="688"/>
      <c r="Z17" s="688"/>
      <c r="AA17" s="688"/>
      <c r="AB17" s="688"/>
      <c r="AC17" s="688"/>
      <c r="AD17" s="688"/>
      <c r="AE17" s="688"/>
      <c r="AF17" s="688"/>
      <c r="AG17" s="688"/>
      <c r="AH17" s="688"/>
      <c r="AI17" s="688"/>
      <c r="AJ17" s="688"/>
      <c r="AK17" s="688"/>
      <c r="AL17" s="688"/>
      <c r="AM17" s="688"/>
      <c r="AN17" s="741">
        <v>0</v>
      </c>
      <c r="AO17" s="741"/>
      <c r="AP17" s="741"/>
      <c r="AQ17" s="741"/>
      <c r="AR17" s="741"/>
      <c r="AS17" s="741"/>
      <c r="AT17" s="741"/>
      <c r="AU17" s="741"/>
      <c r="AV17" s="741"/>
      <c r="AW17" s="741"/>
      <c r="AX17" s="741"/>
      <c r="AY17" s="741"/>
      <c r="AZ17" s="741"/>
      <c r="BA17" s="741"/>
      <c r="BB17" s="741"/>
      <c r="BC17" s="741"/>
      <c r="BD17" s="741"/>
      <c r="BE17" s="741"/>
      <c r="BF17" s="741"/>
      <c r="BG17" s="741"/>
      <c r="BH17" s="741"/>
      <c r="BI17" s="741"/>
      <c r="BJ17" s="741"/>
      <c r="BK17" s="741"/>
      <c r="BL17" s="741"/>
      <c r="BM17" s="741"/>
      <c r="BN17" s="741"/>
      <c r="BO17" s="741"/>
      <c r="BP17" s="741"/>
      <c r="BQ17" s="741"/>
      <c r="BR17" s="741"/>
      <c r="BS17" s="741"/>
      <c r="BT17" s="741"/>
      <c r="BU17" s="741"/>
      <c r="BV17" s="741"/>
      <c r="BW17" s="741"/>
      <c r="BX17" s="741"/>
      <c r="BY17" s="741"/>
      <c r="BZ17" s="741"/>
      <c r="CA17" s="741"/>
      <c r="CB17" s="741"/>
      <c r="CC17" s="741"/>
      <c r="CD17" s="741"/>
      <c r="CE17" s="741"/>
      <c r="CF17" s="741"/>
      <c r="CG17" s="741"/>
      <c r="CH17" s="741"/>
      <c r="CI17" s="741"/>
      <c r="CJ17" s="741"/>
      <c r="CK17" s="741"/>
      <c r="CL17" s="741"/>
      <c r="CM17" s="741"/>
      <c r="CN17" s="741"/>
      <c r="CO17" s="741"/>
      <c r="CP17" s="741"/>
      <c r="CQ17" s="741"/>
      <c r="CR17" s="741"/>
      <c r="CS17" s="741"/>
      <c r="CT17" s="741">
        <v>0</v>
      </c>
      <c r="CU17" s="741"/>
      <c r="CV17" s="741"/>
      <c r="CW17" s="741"/>
      <c r="CX17" s="741"/>
      <c r="CY17" s="741"/>
      <c r="CZ17" s="741"/>
      <c r="DA17" s="741"/>
      <c r="DB17" s="741"/>
      <c r="DC17" s="741"/>
      <c r="DD17" s="741"/>
      <c r="DE17" s="741"/>
      <c r="DF17" s="741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>
        <v>0</v>
      </c>
      <c r="FA17" s="741"/>
      <c r="FB17" s="741"/>
      <c r="FC17" s="741"/>
      <c r="FD17" s="741"/>
      <c r="FE17" s="741"/>
      <c r="FF17" s="741"/>
      <c r="FG17" s="741"/>
      <c r="FH17" s="741"/>
      <c r="FI17" s="741"/>
      <c r="FJ17" s="741"/>
      <c r="FK17" s="741"/>
      <c r="FL17" s="741"/>
      <c r="FM17" s="741"/>
      <c r="FN17" s="741"/>
      <c r="FO17" s="741"/>
      <c r="FP17" s="741"/>
      <c r="FQ17" s="741"/>
      <c r="FR17" s="741"/>
      <c r="FS17" s="741"/>
      <c r="FT17" s="741"/>
      <c r="FU17" s="741"/>
      <c r="FV17" s="741"/>
      <c r="FW17" s="741"/>
      <c r="FX17" s="741"/>
      <c r="FY17" s="741"/>
      <c r="FZ17" s="741"/>
      <c r="GA17" s="741"/>
      <c r="GB17" s="741"/>
      <c r="GC17" s="741"/>
      <c r="GD17" s="741"/>
      <c r="GE17" s="741"/>
      <c r="GF17" s="741"/>
      <c r="GG17" s="741"/>
      <c r="GH17" s="741"/>
      <c r="GI17" s="741"/>
      <c r="GJ17" s="741"/>
      <c r="GK17" s="741"/>
      <c r="GL17" s="741"/>
      <c r="GM17" s="741"/>
      <c r="GN17" s="741"/>
      <c r="GO17" s="741"/>
      <c r="GP17" s="741"/>
      <c r="GQ17" s="741"/>
      <c r="GR17" s="741"/>
      <c r="GS17" s="741"/>
      <c r="GT17" s="741"/>
      <c r="GU17" s="741"/>
      <c r="GV17" s="741"/>
      <c r="GW17" s="741"/>
      <c r="GX17" s="741"/>
      <c r="GY17" s="741"/>
      <c r="GZ17" s="741"/>
      <c r="HA17" s="741"/>
      <c r="HB17" s="741"/>
      <c r="HC17" s="741"/>
      <c r="HD17" s="741"/>
      <c r="HE17" s="741"/>
    </row>
    <row r="18" spans="1:213" s="20" customFormat="1" ht="29.25" customHeight="1">
      <c r="A18" s="687" t="s">
        <v>87</v>
      </c>
      <c r="B18" s="687"/>
      <c r="C18" s="687"/>
      <c r="D18" s="687"/>
      <c r="E18" s="687"/>
      <c r="F18" s="687"/>
      <c r="G18" s="687"/>
      <c r="H18" s="9"/>
      <c r="I18" s="688" t="s">
        <v>88</v>
      </c>
      <c r="J18" s="688"/>
      <c r="K18" s="688"/>
      <c r="L18" s="688"/>
      <c r="M18" s="688"/>
      <c r="N18" s="688"/>
      <c r="O18" s="688"/>
      <c r="P18" s="688"/>
      <c r="Q18" s="688"/>
      <c r="R18" s="688"/>
      <c r="S18" s="688"/>
      <c r="T18" s="688"/>
      <c r="U18" s="688"/>
      <c r="V18" s="688"/>
      <c r="W18" s="688"/>
      <c r="X18" s="688"/>
      <c r="Y18" s="688"/>
      <c r="Z18" s="688"/>
      <c r="AA18" s="688"/>
      <c r="AB18" s="688"/>
      <c r="AC18" s="688"/>
      <c r="AD18" s="688"/>
      <c r="AE18" s="688"/>
      <c r="AF18" s="688"/>
      <c r="AG18" s="688"/>
      <c r="AH18" s="688"/>
      <c r="AI18" s="688"/>
      <c r="AJ18" s="688"/>
      <c r="AK18" s="688"/>
      <c r="AL18" s="688"/>
      <c r="AM18" s="688"/>
      <c r="AN18" s="741">
        <v>48818.799999999996</v>
      </c>
      <c r="AO18" s="741"/>
      <c r="AP18" s="741"/>
      <c r="AQ18" s="741"/>
      <c r="AR18" s="741"/>
      <c r="AS18" s="741"/>
      <c r="AT18" s="741"/>
      <c r="AU18" s="741"/>
      <c r="AV18" s="741"/>
      <c r="AW18" s="741">
        <v>48818.799999999996</v>
      </c>
      <c r="AX18" s="741"/>
      <c r="AY18" s="741"/>
      <c r="AZ18" s="741"/>
      <c r="BA18" s="741"/>
      <c r="BB18" s="741"/>
      <c r="BC18" s="741"/>
      <c r="BD18" s="741"/>
      <c r="BE18" s="741"/>
      <c r="BF18" s="741"/>
      <c r="BG18" s="741"/>
      <c r="BH18" s="741"/>
      <c r="BI18" s="741"/>
      <c r="BJ18" s="741"/>
      <c r="BK18" s="741"/>
      <c r="BL18" s="741"/>
      <c r="BM18" s="741"/>
      <c r="BN18" s="741"/>
      <c r="BO18" s="741"/>
      <c r="BP18" s="741"/>
      <c r="BQ18" s="741"/>
      <c r="BR18" s="741"/>
      <c r="BS18" s="741"/>
      <c r="BT18" s="741"/>
      <c r="BU18" s="741"/>
      <c r="BV18" s="741"/>
      <c r="BW18" s="741"/>
      <c r="BX18" s="741"/>
      <c r="BY18" s="741"/>
      <c r="BZ18" s="741"/>
      <c r="CA18" s="741"/>
      <c r="CB18" s="741"/>
      <c r="CC18" s="741"/>
      <c r="CD18" s="741"/>
      <c r="CE18" s="741"/>
      <c r="CF18" s="741"/>
      <c r="CG18" s="741"/>
      <c r="CH18" s="741"/>
      <c r="CI18" s="741"/>
      <c r="CJ18" s="741"/>
      <c r="CK18" s="741"/>
      <c r="CL18" s="741"/>
      <c r="CM18" s="741"/>
      <c r="CN18" s="741"/>
      <c r="CO18" s="741"/>
      <c r="CP18" s="741"/>
      <c r="CQ18" s="741"/>
      <c r="CR18" s="741"/>
      <c r="CS18" s="741"/>
      <c r="CT18" s="741">
        <v>45113.526333333335</v>
      </c>
      <c r="CU18" s="741"/>
      <c r="CV18" s="741"/>
      <c r="CW18" s="741"/>
      <c r="CX18" s="741"/>
      <c r="CY18" s="741"/>
      <c r="CZ18" s="741"/>
      <c r="DA18" s="741"/>
      <c r="DB18" s="741"/>
      <c r="DC18" s="741">
        <v>45113.526333333335</v>
      </c>
      <c r="DD18" s="741"/>
      <c r="DE18" s="741"/>
      <c r="DF18" s="741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>
        <v>45269.563929120879</v>
      </c>
      <c r="FA18" s="741"/>
      <c r="FB18" s="741"/>
      <c r="FC18" s="741"/>
      <c r="FD18" s="741"/>
      <c r="FE18" s="741"/>
      <c r="FF18" s="741"/>
      <c r="FG18" s="741"/>
      <c r="FH18" s="741"/>
      <c r="FI18" s="741">
        <v>45269.563929120879</v>
      </c>
      <c r="FJ18" s="741"/>
      <c r="FK18" s="741"/>
      <c r="FL18" s="741"/>
      <c r="FM18" s="741"/>
      <c r="FN18" s="741"/>
      <c r="FO18" s="741"/>
      <c r="FP18" s="740"/>
      <c r="FQ18" s="740"/>
      <c r="FR18" s="740"/>
      <c r="FS18" s="740"/>
      <c r="FT18" s="740"/>
      <c r="FU18" s="740"/>
      <c r="FV18" s="740"/>
      <c r="FW18" s="740"/>
      <c r="FX18" s="740"/>
      <c r="FY18" s="740"/>
      <c r="FZ18" s="740"/>
      <c r="GA18" s="740"/>
      <c r="GB18" s="740"/>
      <c r="GC18" s="740"/>
      <c r="GD18" s="740"/>
      <c r="GE18" s="740"/>
      <c r="GF18" s="740"/>
      <c r="GG18" s="740"/>
      <c r="GH18" s="740"/>
      <c r="GI18" s="740"/>
      <c r="GJ18" s="740"/>
      <c r="GK18" s="740"/>
      <c r="GL18" s="740"/>
      <c r="GM18" s="740"/>
      <c r="GN18" s="740"/>
      <c r="GO18" s="740"/>
      <c r="GP18" s="740"/>
      <c r="GQ18" s="740"/>
      <c r="GR18" s="740"/>
      <c r="GS18" s="740"/>
      <c r="GT18" s="740"/>
      <c r="GU18" s="740"/>
      <c r="GV18" s="740"/>
      <c r="GW18" s="740"/>
      <c r="GX18" s="740"/>
      <c r="GY18" s="740"/>
      <c r="GZ18" s="740"/>
      <c r="HA18" s="740"/>
      <c r="HB18" s="740"/>
      <c r="HC18" s="740"/>
      <c r="HD18" s="740"/>
      <c r="HE18" s="740"/>
    </row>
    <row r="19" spans="1:213" s="20" customFormat="1" ht="30" customHeight="1">
      <c r="A19" s="687" t="s">
        <v>89</v>
      </c>
      <c r="B19" s="687"/>
      <c r="C19" s="687"/>
      <c r="D19" s="687"/>
      <c r="E19" s="687"/>
      <c r="F19" s="687"/>
      <c r="G19" s="687"/>
      <c r="H19" s="9"/>
      <c r="I19" s="688" t="s">
        <v>90</v>
      </c>
      <c r="J19" s="688"/>
      <c r="K19" s="688"/>
      <c r="L19" s="688"/>
      <c r="M19" s="688"/>
      <c r="N19" s="688"/>
      <c r="O19" s="688"/>
      <c r="P19" s="688"/>
      <c r="Q19" s="688"/>
      <c r="R19" s="688"/>
      <c r="S19" s="688"/>
      <c r="T19" s="688"/>
      <c r="U19" s="688"/>
      <c r="V19" s="688"/>
      <c r="W19" s="688"/>
      <c r="X19" s="688"/>
      <c r="Y19" s="688"/>
      <c r="Z19" s="688"/>
      <c r="AA19" s="688"/>
      <c r="AB19" s="688"/>
      <c r="AC19" s="688"/>
      <c r="AD19" s="688"/>
      <c r="AE19" s="688"/>
      <c r="AF19" s="688"/>
      <c r="AG19" s="688"/>
      <c r="AH19" s="688"/>
      <c r="AI19" s="688"/>
      <c r="AJ19" s="688"/>
      <c r="AK19" s="688"/>
      <c r="AL19" s="688"/>
      <c r="AM19" s="688"/>
      <c r="AN19" s="741">
        <v>9225.6649999999936</v>
      </c>
      <c r="AO19" s="741"/>
      <c r="AP19" s="741"/>
      <c r="AQ19" s="741"/>
      <c r="AR19" s="741"/>
      <c r="AS19" s="741"/>
      <c r="AT19" s="741"/>
      <c r="AU19" s="741"/>
      <c r="AV19" s="741"/>
      <c r="AW19" s="741">
        <v>9225.6649999999936</v>
      </c>
      <c r="AX19" s="741"/>
      <c r="AY19" s="741"/>
      <c r="AZ19" s="741"/>
      <c r="BA19" s="741"/>
      <c r="BB19" s="741"/>
      <c r="BC19" s="741"/>
      <c r="BD19" s="741"/>
      <c r="BE19" s="741"/>
      <c r="BF19" s="741"/>
      <c r="BG19" s="741"/>
      <c r="BH19" s="741"/>
      <c r="BI19" s="741"/>
      <c r="BJ19" s="741"/>
      <c r="BK19" s="741"/>
      <c r="BL19" s="741"/>
      <c r="BM19" s="741"/>
      <c r="BN19" s="741"/>
      <c r="BO19" s="741"/>
      <c r="BP19" s="741"/>
      <c r="BQ19" s="741"/>
      <c r="BR19" s="741"/>
      <c r="BS19" s="741"/>
      <c r="BT19" s="741"/>
      <c r="BU19" s="741"/>
      <c r="BV19" s="741"/>
      <c r="BW19" s="741"/>
      <c r="BX19" s="741"/>
      <c r="BY19" s="741"/>
      <c r="BZ19" s="741"/>
      <c r="CA19" s="741"/>
      <c r="CB19" s="741"/>
      <c r="CC19" s="741"/>
      <c r="CD19" s="741"/>
      <c r="CE19" s="741"/>
      <c r="CF19" s="741"/>
      <c r="CG19" s="741"/>
      <c r="CH19" s="741"/>
      <c r="CI19" s="741"/>
      <c r="CJ19" s="741"/>
      <c r="CK19" s="741"/>
      <c r="CL19" s="741"/>
      <c r="CM19" s="741"/>
      <c r="CN19" s="741"/>
      <c r="CO19" s="741"/>
      <c r="CP19" s="741"/>
      <c r="CQ19" s="741"/>
      <c r="CR19" s="741"/>
      <c r="CS19" s="741"/>
      <c r="CT19" s="741">
        <v>6680.7</v>
      </c>
      <c r="CU19" s="741"/>
      <c r="CV19" s="741"/>
      <c r="CW19" s="741"/>
      <c r="CX19" s="741"/>
      <c r="CY19" s="741"/>
      <c r="CZ19" s="741"/>
      <c r="DA19" s="741"/>
      <c r="DB19" s="741"/>
      <c r="DC19" s="741">
        <v>6680.7</v>
      </c>
      <c r="DD19" s="741"/>
      <c r="DE19" s="741"/>
      <c r="DF19" s="741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>
        <v>6680.7</v>
      </c>
      <c r="FA19" s="741"/>
      <c r="FB19" s="741"/>
      <c r="FC19" s="741"/>
      <c r="FD19" s="741"/>
      <c r="FE19" s="741"/>
      <c r="FF19" s="741"/>
      <c r="FG19" s="741"/>
      <c r="FH19" s="741"/>
      <c r="FI19" s="741">
        <v>6680.7</v>
      </c>
      <c r="FJ19" s="741"/>
      <c r="FK19" s="741"/>
      <c r="FL19" s="741"/>
      <c r="FM19" s="741"/>
      <c r="FN19" s="741"/>
      <c r="FO19" s="741"/>
      <c r="FP19" s="740"/>
      <c r="FQ19" s="740"/>
      <c r="FR19" s="740"/>
      <c r="FS19" s="740"/>
      <c r="FT19" s="740"/>
      <c r="FU19" s="740"/>
      <c r="FV19" s="740"/>
      <c r="FW19" s="740"/>
      <c r="FX19" s="740"/>
      <c r="FY19" s="740"/>
      <c r="FZ19" s="740"/>
      <c r="GA19" s="740"/>
      <c r="GB19" s="740"/>
      <c r="GC19" s="740"/>
      <c r="GD19" s="740"/>
      <c r="GE19" s="740"/>
      <c r="GF19" s="740"/>
      <c r="GG19" s="740"/>
      <c r="GH19" s="740"/>
      <c r="GI19" s="740"/>
      <c r="GJ19" s="740"/>
      <c r="GK19" s="740"/>
      <c r="GL19" s="740"/>
      <c r="GM19" s="740"/>
      <c r="GN19" s="740"/>
      <c r="GO19" s="740"/>
      <c r="GP19" s="740"/>
      <c r="GQ19" s="740"/>
      <c r="GR19" s="740"/>
      <c r="GS19" s="740"/>
      <c r="GT19" s="740"/>
      <c r="GU19" s="740"/>
      <c r="GV19" s="740"/>
      <c r="GW19" s="740"/>
      <c r="GX19" s="740"/>
      <c r="GY19" s="740"/>
      <c r="GZ19" s="740"/>
      <c r="HA19" s="740"/>
      <c r="HB19" s="740"/>
      <c r="HC19" s="740"/>
      <c r="HD19" s="740"/>
      <c r="HE19" s="740"/>
    </row>
    <row r="20" spans="1:213" s="20" customFormat="1" ht="30" customHeight="1">
      <c r="A20" s="687" t="s">
        <v>91</v>
      </c>
      <c r="B20" s="687"/>
      <c r="C20" s="687"/>
      <c r="D20" s="687"/>
      <c r="E20" s="687"/>
      <c r="F20" s="687"/>
      <c r="G20" s="687"/>
      <c r="H20" s="9"/>
      <c r="I20" s="688" t="s">
        <v>92</v>
      </c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8"/>
      <c r="AC20" s="688"/>
      <c r="AD20" s="688"/>
      <c r="AE20" s="688"/>
      <c r="AF20" s="688"/>
      <c r="AG20" s="688"/>
      <c r="AH20" s="688"/>
      <c r="AI20" s="688"/>
      <c r="AJ20" s="688"/>
      <c r="AK20" s="688"/>
      <c r="AL20" s="688"/>
      <c r="AM20" s="688"/>
      <c r="AN20" s="741">
        <v>18.897770940703161</v>
      </c>
      <c r="AO20" s="741"/>
      <c r="AP20" s="741"/>
      <c r="AQ20" s="741"/>
      <c r="AR20" s="741"/>
      <c r="AS20" s="741"/>
      <c r="AT20" s="741"/>
      <c r="AU20" s="741"/>
      <c r="AV20" s="741"/>
      <c r="AW20" s="741">
        <v>18.897770940703161</v>
      </c>
      <c r="AX20" s="741"/>
      <c r="AY20" s="741"/>
      <c r="AZ20" s="741"/>
      <c r="BA20" s="741"/>
      <c r="BB20" s="741"/>
      <c r="BC20" s="741"/>
      <c r="BD20" s="741"/>
      <c r="BE20" s="741"/>
      <c r="BF20" s="741"/>
      <c r="BG20" s="741"/>
      <c r="BH20" s="741"/>
      <c r="BI20" s="741"/>
      <c r="BJ20" s="741"/>
      <c r="BK20" s="741"/>
      <c r="BL20" s="741"/>
      <c r="BM20" s="741"/>
      <c r="BN20" s="741"/>
      <c r="BO20" s="741"/>
      <c r="BP20" s="741"/>
      <c r="BQ20" s="741"/>
      <c r="BR20" s="741"/>
      <c r="BS20" s="741"/>
      <c r="BT20" s="741"/>
      <c r="BU20" s="741"/>
      <c r="BV20" s="741"/>
      <c r="BW20" s="741"/>
      <c r="BX20" s="741"/>
      <c r="BY20" s="741"/>
      <c r="BZ20" s="741"/>
      <c r="CA20" s="741"/>
      <c r="CB20" s="741"/>
      <c r="CC20" s="741"/>
      <c r="CD20" s="741"/>
      <c r="CE20" s="741"/>
      <c r="CF20" s="741"/>
      <c r="CG20" s="741"/>
      <c r="CH20" s="741"/>
      <c r="CI20" s="741"/>
      <c r="CJ20" s="741"/>
      <c r="CK20" s="741"/>
      <c r="CL20" s="741"/>
      <c r="CM20" s="741"/>
      <c r="CN20" s="741"/>
      <c r="CO20" s="741"/>
      <c r="CP20" s="741"/>
      <c r="CQ20" s="741"/>
      <c r="CR20" s="741"/>
      <c r="CS20" s="741"/>
      <c r="CT20" s="741">
        <v>14.808640651670329</v>
      </c>
      <c r="CU20" s="741"/>
      <c r="CV20" s="741"/>
      <c r="CW20" s="741"/>
      <c r="CX20" s="741"/>
      <c r="CY20" s="741"/>
      <c r="CZ20" s="741"/>
      <c r="DA20" s="741"/>
      <c r="DB20" s="741"/>
      <c r="DC20" s="741">
        <v>14.808640651670329</v>
      </c>
      <c r="DD20" s="741"/>
      <c r="DE20" s="741"/>
      <c r="DF20" s="741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>
        <v>14.757597423425715</v>
      </c>
      <c r="FA20" s="741"/>
      <c r="FB20" s="741"/>
      <c r="FC20" s="741"/>
      <c r="FD20" s="741"/>
      <c r="FE20" s="741"/>
      <c r="FF20" s="741"/>
      <c r="FG20" s="741"/>
      <c r="FH20" s="741"/>
      <c r="FI20" s="741">
        <v>14.757597423425715</v>
      </c>
      <c r="FJ20" s="741"/>
      <c r="FK20" s="741"/>
      <c r="FL20" s="741"/>
      <c r="FM20" s="741"/>
      <c r="FN20" s="741"/>
      <c r="FO20" s="741"/>
      <c r="FP20" s="740"/>
      <c r="FQ20" s="740"/>
      <c r="FR20" s="740"/>
      <c r="FS20" s="740"/>
      <c r="FT20" s="740"/>
      <c r="FU20" s="740"/>
      <c r="FV20" s="740"/>
      <c r="FW20" s="740"/>
      <c r="FX20" s="740"/>
      <c r="FY20" s="740"/>
      <c r="FZ20" s="740"/>
      <c r="GA20" s="740"/>
      <c r="GB20" s="740"/>
      <c r="GC20" s="740"/>
      <c r="GD20" s="740"/>
      <c r="GE20" s="740"/>
      <c r="GF20" s="740"/>
      <c r="GG20" s="740"/>
      <c r="GH20" s="740"/>
      <c r="GI20" s="740"/>
      <c r="GJ20" s="740"/>
      <c r="GK20" s="740"/>
      <c r="GL20" s="740"/>
      <c r="GM20" s="740"/>
      <c r="GN20" s="740"/>
      <c r="GO20" s="740"/>
      <c r="GP20" s="740"/>
      <c r="GQ20" s="740"/>
      <c r="GR20" s="740"/>
      <c r="GS20" s="740"/>
      <c r="GT20" s="740"/>
      <c r="GU20" s="740"/>
      <c r="GV20" s="740"/>
      <c r="GW20" s="740"/>
      <c r="GX20" s="740"/>
      <c r="GY20" s="740"/>
      <c r="GZ20" s="740"/>
      <c r="HA20" s="740"/>
      <c r="HB20" s="740"/>
      <c r="HC20" s="740"/>
      <c r="HD20" s="740"/>
      <c r="HE20" s="740"/>
    </row>
    <row r="21" spans="1:213" s="20" customFormat="1" ht="30" customHeight="1">
      <c r="A21" s="687" t="s">
        <v>93</v>
      </c>
      <c r="B21" s="687"/>
      <c r="C21" s="687"/>
      <c r="D21" s="687"/>
      <c r="E21" s="687"/>
      <c r="F21" s="687"/>
      <c r="G21" s="687"/>
      <c r="H21" s="9"/>
      <c r="I21" s="688" t="s">
        <v>94</v>
      </c>
      <c r="J21" s="688"/>
      <c r="K21" s="688"/>
      <c r="L21" s="688"/>
      <c r="M21" s="688"/>
      <c r="N21" s="688"/>
      <c r="O21" s="688"/>
      <c r="P21" s="688"/>
      <c r="Q21" s="688"/>
      <c r="R21" s="688"/>
      <c r="S21" s="688"/>
      <c r="T21" s="688"/>
      <c r="U21" s="688"/>
      <c r="V21" s="688"/>
      <c r="W21" s="688"/>
      <c r="X21" s="688"/>
      <c r="Y21" s="688"/>
      <c r="Z21" s="688"/>
      <c r="AA21" s="688"/>
      <c r="AB21" s="688"/>
      <c r="AC21" s="688"/>
      <c r="AD21" s="688"/>
      <c r="AE21" s="688"/>
      <c r="AF21" s="688"/>
      <c r="AG21" s="688"/>
      <c r="AH21" s="688"/>
      <c r="AI21" s="688"/>
      <c r="AJ21" s="688"/>
      <c r="AK21" s="688"/>
      <c r="AL21" s="688"/>
      <c r="AM21" s="688"/>
      <c r="AN21" s="741">
        <v>39593.135000000002</v>
      </c>
      <c r="AO21" s="741"/>
      <c r="AP21" s="741"/>
      <c r="AQ21" s="741"/>
      <c r="AR21" s="741"/>
      <c r="AS21" s="741"/>
      <c r="AT21" s="741"/>
      <c r="AU21" s="741"/>
      <c r="AV21" s="741"/>
      <c r="AW21" s="741">
        <v>39593.135000000002</v>
      </c>
      <c r="AX21" s="741"/>
      <c r="AY21" s="741"/>
      <c r="AZ21" s="741"/>
      <c r="BA21" s="741"/>
      <c r="BB21" s="741"/>
      <c r="BC21" s="741"/>
      <c r="BD21" s="741"/>
      <c r="BE21" s="741"/>
      <c r="BF21" s="741"/>
      <c r="BG21" s="741"/>
      <c r="BH21" s="741"/>
      <c r="BI21" s="741"/>
      <c r="BJ21" s="741"/>
      <c r="BK21" s="741"/>
      <c r="BL21" s="741"/>
      <c r="BM21" s="741"/>
      <c r="BN21" s="741"/>
      <c r="BO21" s="741"/>
      <c r="BP21" s="741"/>
      <c r="BQ21" s="741"/>
      <c r="BR21" s="741"/>
      <c r="BS21" s="741"/>
      <c r="BT21" s="741"/>
      <c r="BU21" s="741"/>
      <c r="BV21" s="741"/>
      <c r="BW21" s="741"/>
      <c r="BX21" s="741"/>
      <c r="BY21" s="741"/>
      <c r="BZ21" s="741"/>
      <c r="CA21" s="741"/>
      <c r="CB21" s="741"/>
      <c r="CC21" s="741"/>
      <c r="CD21" s="741"/>
      <c r="CE21" s="741"/>
      <c r="CF21" s="741"/>
      <c r="CG21" s="741"/>
      <c r="CH21" s="741"/>
      <c r="CI21" s="741"/>
      <c r="CJ21" s="741"/>
      <c r="CK21" s="741"/>
      <c r="CL21" s="741"/>
      <c r="CM21" s="741"/>
      <c r="CN21" s="741"/>
      <c r="CO21" s="741"/>
      <c r="CP21" s="741"/>
      <c r="CQ21" s="741"/>
      <c r="CR21" s="741"/>
      <c r="CS21" s="741"/>
      <c r="CT21" s="741">
        <v>38432.826333333338</v>
      </c>
      <c r="CU21" s="741"/>
      <c r="CV21" s="741"/>
      <c r="CW21" s="741"/>
      <c r="CX21" s="741"/>
      <c r="CY21" s="741"/>
      <c r="CZ21" s="741"/>
      <c r="DA21" s="741"/>
      <c r="DB21" s="741"/>
      <c r="DC21" s="741">
        <v>38432.826333333338</v>
      </c>
      <c r="DD21" s="741"/>
      <c r="DE21" s="741"/>
      <c r="DF21" s="741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>
        <v>38588.863929120882</v>
      </c>
      <c r="FA21" s="741"/>
      <c r="FB21" s="741"/>
      <c r="FC21" s="741"/>
      <c r="FD21" s="741"/>
      <c r="FE21" s="741"/>
      <c r="FF21" s="741"/>
      <c r="FG21" s="741"/>
      <c r="FH21" s="741"/>
      <c r="FI21" s="741">
        <v>38588.863929120882</v>
      </c>
      <c r="FJ21" s="741"/>
      <c r="FK21" s="741"/>
      <c r="FL21" s="741"/>
      <c r="FM21" s="741"/>
      <c r="FN21" s="741"/>
      <c r="FO21" s="741"/>
      <c r="FP21" s="740"/>
      <c r="FQ21" s="740"/>
      <c r="FR21" s="740"/>
      <c r="FS21" s="740"/>
      <c r="FT21" s="740"/>
      <c r="FU21" s="740"/>
      <c r="FV21" s="740"/>
      <c r="FW21" s="740"/>
      <c r="FX21" s="740"/>
      <c r="FY21" s="740"/>
      <c r="FZ21" s="740"/>
      <c r="GA21" s="740"/>
      <c r="GB21" s="740"/>
      <c r="GC21" s="740"/>
      <c r="GD21" s="740"/>
      <c r="GE21" s="740"/>
      <c r="GF21" s="740"/>
      <c r="GG21" s="740"/>
      <c r="GH21" s="740"/>
      <c r="GI21" s="740"/>
      <c r="GJ21" s="740"/>
      <c r="GK21" s="740"/>
      <c r="GL21" s="740"/>
      <c r="GM21" s="740"/>
      <c r="GN21" s="740"/>
      <c r="GO21" s="740"/>
      <c r="GP21" s="740"/>
      <c r="GQ21" s="740"/>
      <c r="GR21" s="740"/>
      <c r="GS21" s="740"/>
      <c r="GT21" s="740"/>
      <c r="GU21" s="740"/>
      <c r="GV21" s="740"/>
      <c r="GW21" s="740"/>
      <c r="GX21" s="740"/>
      <c r="GY21" s="740"/>
      <c r="GZ21" s="740"/>
      <c r="HA21" s="740"/>
      <c r="HB21" s="740"/>
      <c r="HC21" s="740"/>
      <c r="HD21" s="740"/>
      <c r="HE21" s="740"/>
    </row>
    <row r="22" spans="1:213" s="20" customFormat="1" ht="15.75" customHeight="1">
      <c r="A22" s="687" t="s">
        <v>95</v>
      </c>
      <c r="B22" s="687"/>
      <c r="C22" s="687"/>
      <c r="D22" s="687"/>
      <c r="E22" s="687"/>
      <c r="F22" s="687"/>
      <c r="G22" s="687"/>
      <c r="H22" s="9"/>
      <c r="I22" s="688" t="s">
        <v>96</v>
      </c>
      <c r="J22" s="688"/>
      <c r="K22" s="688"/>
      <c r="L22" s="688"/>
      <c r="M22" s="688"/>
      <c r="N22" s="688"/>
      <c r="O22" s="688"/>
      <c r="P22" s="688"/>
      <c r="Q22" s="688"/>
      <c r="R22" s="688"/>
      <c r="S22" s="688"/>
      <c r="T22" s="688"/>
      <c r="U22" s="688"/>
      <c r="V22" s="688"/>
      <c r="W22" s="688"/>
      <c r="X22" s="688"/>
      <c r="Y22" s="688"/>
      <c r="Z22" s="688"/>
      <c r="AA22" s="688"/>
      <c r="AB22" s="688"/>
      <c r="AC22" s="688"/>
      <c r="AD22" s="688"/>
      <c r="AE22" s="688"/>
      <c r="AF22" s="688"/>
      <c r="AG22" s="688"/>
      <c r="AH22" s="688"/>
      <c r="AI22" s="688"/>
      <c r="AJ22" s="688"/>
      <c r="AK22" s="688"/>
      <c r="AL22" s="688"/>
      <c r="AM22" s="688"/>
      <c r="AN22" s="741">
        <v>0</v>
      </c>
      <c r="AO22" s="741"/>
      <c r="AP22" s="741"/>
      <c r="AQ22" s="741"/>
      <c r="AR22" s="741"/>
      <c r="AS22" s="741"/>
      <c r="AT22" s="741"/>
      <c r="AU22" s="741"/>
      <c r="AV22" s="741"/>
      <c r="AW22" s="741">
        <v>0</v>
      </c>
      <c r="AX22" s="741"/>
      <c r="AY22" s="741"/>
      <c r="AZ22" s="741"/>
      <c r="BA22" s="741"/>
      <c r="BB22" s="741"/>
      <c r="BC22" s="741"/>
      <c r="BD22" s="741"/>
      <c r="BE22" s="741"/>
      <c r="BF22" s="741"/>
      <c r="BG22" s="741"/>
      <c r="BH22" s="741"/>
      <c r="BI22" s="741"/>
      <c r="BJ22" s="741"/>
      <c r="BK22" s="741"/>
      <c r="BL22" s="741"/>
      <c r="BM22" s="741"/>
      <c r="BN22" s="741"/>
      <c r="BO22" s="741"/>
      <c r="BP22" s="741"/>
      <c r="BQ22" s="741"/>
      <c r="BR22" s="741"/>
      <c r="BS22" s="741"/>
      <c r="BT22" s="741"/>
      <c r="BU22" s="741"/>
      <c r="BV22" s="741"/>
      <c r="BW22" s="741"/>
      <c r="BX22" s="741"/>
      <c r="BY22" s="741"/>
      <c r="BZ22" s="741"/>
      <c r="CA22" s="741"/>
      <c r="CB22" s="741"/>
      <c r="CC22" s="741"/>
      <c r="CD22" s="741"/>
      <c r="CE22" s="741"/>
      <c r="CF22" s="741"/>
      <c r="CG22" s="741"/>
      <c r="CH22" s="741"/>
      <c r="CI22" s="741"/>
      <c r="CJ22" s="741"/>
      <c r="CK22" s="741"/>
      <c r="CL22" s="741"/>
      <c r="CM22" s="741"/>
      <c r="CN22" s="741"/>
      <c r="CO22" s="741"/>
      <c r="CP22" s="741"/>
      <c r="CQ22" s="741"/>
      <c r="CR22" s="741"/>
      <c r="CS22" s="741"/>
      <c r="CT22" s="741">
        <v>7.4929999999999994</v>
      </c>
      <c r="CU22" s="741"/>
      <c r="CV22" s="741"/>
      <c r="CW22" s="741"/>
      <c r="CX22" s="741"/>
      <c r="CY22" s="741"/>
      <c r="CZ22" s="741"/>
      <c r="DA22" s="741"/>
      <c r="DB22" s="741"/>
      <c r="DC22" s="741">
        <v>7.4929999999999994</v>
      </c>
      <c r="DD22" s="741"/>
      <c r="DE22" s="741"/>
      <c r="DF22" s="741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>
        <v>1.2639291208791208</v>
      </c>
      <c r="FA22" s="741"/>
      <c r="FB22" s="741"/>
      <c r="FC22" s="741"/>
      <c r="FD22" s="741"/>
      <c r="FE22" s="741"/>
      <c r="FF22" s="741"/>
      <c r="FG22" s="741"/>
      <c r="FH22" s="741"/>
      <c r="FI22" s="741">
        <v>1.2639291208791208</v>
      </c>
      <c r="FJ22" s="741"/>
      <c r="FK22" s="741"/>
      <c r="FL22" s="741"/>
      <c r="FM22" s="741"/>
      <c r="FN22" s="741"/>
      <c r="FO22" s="741"/>
      <c r="FP22" s="740"/>
      <c r="FQ22" s="740"/>
      <c r="FR22" s="740"/>
      <c r="FS22" s="740"/>
      <c r="FT22" s="740"/>
      <c r="FU22" s="740"/>
      <c r="FV22" s="740"/>
      <c r="FW22" s="740"/>
      <c r="FX22" s="740"/>
      <c r="FY22" s="740"/>
      <c r="FZ22" s="740"/>
      <c r="GA22" s="740"/>
      <c r="GB22" s="740"/>
      <c r="GC22" s="740"/>
      <c r="GD22" s="740"/>
      <c r="GE22" s="740"/>
      <c r="GF22" s="740"/>
      <c r="GG22" s="740"/>
      <c r="GH22" s="740"/>
      <c r="GI22" s="740"/>
      <c r="GJ22" s="740"/>
      <c r="GK22" s="740"/>
      <c r="GL22" s="740"/>
      <c r="GM22" s="740"/>
      <c r="GN22" s="740"/>
      <c r="GO22" s="740"/>
      <c r="GP22" s="740"/>
      <c r="GQ22" s="740"/>
      <c r="GR22" s="740"/>
      <c r="GS22" s="740"/>
      <c r="GT22" s="740"/>
      <c r="GU22" s="740"/>
      <c r="GV22" s="740"/>
      <c r="GW22" s="740"/>
      <c r="GX22" s="740"/>
      <c r="GY22" s="740"/>
      <c r="GZ22" s="740"/>
      <c r="HA22" s="740"/>
      <c r="HB22" s="740"/>
      <c r="HC22" s="740"/>
      <c r="HD22" s="740"/>
      <c r="HE22" s="740"/>
    </row>
    <row r="23" spans="1:213" s="20" customFormat="1" ht="15.75" customHeight="1">
      <c r="A23" s="687" t="s">
        <v>97</v>
      </c>
      <c r="B23" s="687"/>
      <c r="C23" s="687"/>
      <c r="D23" s="687"/>
      <c r="E23" s="687"/>
      <c r="F23" s="687"/>
      <c r="G23" s="687"/>
      <c r="H23" s="9"/>
      <c r="I23" s="688" t="s">
        <v>98</v>
      </c>
      <c r="J23" s="688"/>
      <c r="K23" s="688"/>
      <c r="L23" s="688"/>
      <c r="M23" s="688"/>
      <c r="N23" s="688"/>
      <c r="O23" s="688"/>
      <c r="P23" s="688"/>
      <c r="Q23" s="688"/>
      <c r="R23" s="688"/>
      <c r="S23" s="688"/>
      <c r="T23" s="688"/>
      <c r="U23" s="688"/>
      <c r="V23" s="688"/>
      <c r="W23" s="688"/>
      <c r="X23" s="688"/>
      <c r="Y23" s="688"/>
      <c r="Z23" s="688"/>
      <c r="AA23" s="688"/>
      <c r="AB23" s="688"/>
      <c r="AC23" s="688"/>
      <c r="AD23" s="688"/>
      <c r="AE23" s="688"/>
      <c r="AF23" s="688"/>
      <c r="AG23" s="688"/>
      <c r="AH23" s="688"/>
      <c r="AI23" s="688"/>
      <c r="AJ23" s="688"/>
      <c r="AK23" s="688"/>
      <c r="AL23" s="688"/>
      <c r="AM23" s="688"/>
      <c r="AN23" s="741"/>
      <c r="AO23" s="741"/>
      <c r="AP23" s="741"/>
      <c r="AQ23" s="741"/>
      <c r="AR23" s="741"/>
      <c r="AS23" s="741"/>
      <c r="AT23" s="741"/>
      <c r="AU23" s="741"/>
      <c r="AV23" s="741"/>
      <c r="AW23" s="741"/>
      <c r="AX23" s="741"/>
      <c r="AY23" s="741"/>
      <c r="AZ23" s="741"/>
      <c r="BA23" s="741"/>
      <c r="BB23" s="741"/>
      <c r="BC23" s="741"/>
      <c r="BD23" s="741"/>
      <c r="BE23" s="741"/>
      <c r="BF23" s="741"/>
      <c r="BG23" s="741"/>
      <c r="BH23" s="741"/>
      <c r="BI23" s="741"/>
      <c r="BJ23" s="741"/>
      <c r="BK23" s="741"/>
      <c r="BL23" s="741"/>
      <c r="BM23" s="741"/>
      <c r="BN23" s="741"/>
      <c r="BO23" s="741"/>
      <c r="BP23" s="741"/>
      <c r="BQ23" s="741"/>
      <c r="BR23" s="741"/>
      <c r="BS23" s="741"/>
      <c r="BT23" s="741"/>
      <c r="BU23" s="741"/>
      <c r="BV23" s="741"/>
      <c r="BW23" s="741"/>
      <c r="BX23" s="741"/>
      <c r="BY23" s="741"/>
      <c r="BZ23" s="741"/>
      <c r="CA23" s="741"/>
      <c r="CB23" s="741"/>
      <c r="CC23" s="741"/>
      <c r="CD23" s="741"/>
      <c r="CE23" s="741"/>
      <c r="CF23" s="741"/>
      <c r="CG23" s="741"/>
      <c r="CH23" s="741"/>
      <c r="CI23" s="741"/>
      <c r="CJ23" s="741"/>
      <c r="CK23" s="741"/>
      <c r="CL23" s="741"/>
      <c r="CM23" s="741"/>
      <c r="CN23" s="741"/>
      <c r="CO23" s="741"/>
      <c r="CP23" s="741"/>
      <c r="CQ23" s="741"/>
      <c r="CR23" s="741"/>
      <c r="CS23" s="741"/>
      <c r="CT23" s="741"/>
      <c r="CU23" s="741"/>
      <c r="CV23" s="741"/>
      <c r="CW23" s="741"/>
      <c r="CX23" s="741"/>
      <c r="CY23" s="741"/>
      <c r="CZ23" s="741"/>
      <c r="DA23" s="741"/>
      <c r="DB23" s="741"/>
      <c r="DC23" s="741"/>
      <c r="DD23" s="741"/>
      <c r="DE23" s="741"/>
      <c r="DF23" s="741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>
        <v>0</v>
      </c>
      <c r="FA23" s="741"/>
      <c r="FB23" s="741"/>
      <c r="FC23" s="741"/>
      <c r="FD23" s="741"/>
      <c r="FE23" s="741"/>
      <c r="FF23" s="741"/>
      <c r="FG23" s="741"/>
      <c r="FH23" s="741"/>
      <c r="FI23" s="741"/>
      <c r="FJ23" s="741"/>
      <c r="FK23" s="741"/>
      <c r="FL23" s="741"/>
      <c r="FM23" s="741"/>
      <c r="FN23" s="741"/>
      <c r="FO23" s="741"/>
      <c r="FP23" s="740"/>
      <c r="FQ23" s="740"/>
      <c r="FR23" s="740"/>
      <c r="FS23" s="740"/>
      <c r="FT23" s="740"/>
      <c r="FU23" s="740"/>
      <c r="FV23" s="740"/>
      <c r="FW23" s="740"/>
      <c r="FX23" s="740"/>
      <c r="FY23" s="740"/>
      <c r="FZ23" s="740"/>
      <c r="GA23" s="740"/>
      <c r="GB23" s="740"/>
      <c r="GC23" s="740"/>
      <c r="GD23" s="740"/>
      <c r="GE23" s="740"/>
      <c r="GF23" s="740"/>
      <c r="GG23" s="740"/>
      <c r="GH23" s="740"/>
      <c r="GI23" s="740"/>
      <c r="GJ23" s="740"/>
      <c r="GK23" s="740"/>
      <c r="GL23" s="740"/>
      <c r="GM23" s="740"/>
      <c r="GN23" s="740"/>
      <c r="GO23" s="740"/>
      <c r="GP23" s="740"/>
      <c r="GQ23" s="740"/>
      <c r="GR23" s="740"/>
      <c r="GS23" s="740"/>
      <c r="GT23" s="740"/>
      <c r="GU23" s="740"/>
      <c r="GV23" s="740"/>
      <c r="GW23" s="740"/>
      <c r="GX23" s="740"/>
      <c r="GY23" s="740"/>
      <c r="GZ23" s="740"/>
      <c r="HA23" s="740"/>
      <c r="HB23" s="740"/>
      <c r="HC23" s="740"/>
      <c r="HD23" s="740"/>
      <c r="HE23" s="740"/>
    </row>
    <row r="24" spans="1:213" s="20" customFormat="1" ht="15.75" customHeight="1">
      <c r="A24" s="687" t="s">
        <v>99</v>
      </c>
      <c r="B24" s="687"/>
      <c r="C24" s="687"/>
      <c r="D24" s="687"/>
      <c r="E24" s="687"/>
      <c r="F24" s="687"/>
      <c r="G24" s="687"/>
      <c r="H24" s="9"/>
      <c r="I24" s="688" t="s">
        <v>100</v>
      </c>
      <c r="J24" s="688"/>
      <c r="K24" s="688"/>
      <c r="L24" s="688"/>
      <c r="M24" s="688"/>
      <c r="N24" s="688"/>
      <c r="O24" s="688"/>
      <c r="P24" s="688"/>
      <c r="Q24" s="688"/>
      <c r="R24" s="688"/>
      <c r="S24" s="688"/>
      <c r="T24" s="688"/>
      <c r="U24" s="688"/>
      <c r="V24" s="688"/>
      <c r="W24" s="688"/>
      <c r="X24" s="688"/>
      <c r="Y24" s="688"/>
      <c r="Z24" s="688"/>
      <c r="AA24" s="688"/>
      <c r="AB24" s="688"/>
      <c r="AC24" s="688"/>
      <c r="AD24" s="688"/>
      <c r="AE24" s="688"/>
      <c r="AF24" s="688"/>
      <c r="AG24" s="688"/>
      <c r="AH24" s="688"/>
      <c r="AI24" s="688"/>
      <c r="AJ24" s="688"/>
      <c r="AK24" s="688"/>
      <c r="AL24" s="688"/>
      <c r="AM24" s="688"/>
      <c r="AN24" s="741">
        <v>6148.4</v>
      </c>
      <c r="AO24" s="741"/>
      <c r="AP24" s="741"/>
      <c r="AQ24" s="741"/>
      <c r="AR24" s="741"/>
      <c r="AS24" s="741"/>
      <c r="AT24" s="741"/>
      <c r="AU24" s="741"/>
      <c r="AV24" s="741"/>
      <c r="AW24" s="741">
        <v>6148.4</v>
      </c>
      <c r="AX24" s="741"/>
      <c r="AY24" s="741"/>
      <c r="AZ24" s="741"/>
      <c r="BA24" s="741"/>
      <c r="BB24" s="741"/>
      <c r="BC24" s="741"/>
      <c r="BD24" s="741"/>
      <c r="BE24" s="741"/>
      <c r="BF24" s="741"/>
      <c r="BG24" s="741"/>
      <c r="BH24" s="741"/>
      <c r="BI24" s="741"/>
      <c r="BJ24" s="741"/>
      <c r="BK24" s="741"/>
      <c r="BL24" s="741"/>
      <c r="BM24" s="741"/>
      <c r="BN24" s="741"/>
      <c r="BO24" s="741"/>
      <c r="BP24" s="741"/>
      <c r="BQ24" s="741"/>
      <c r="BR24" s="741"/>
      <c r="BS24" s="741"/>
      <c r="BT24" s="741"/>
      <c r="BU24" s="741"/>
      <c r="BV24" s="741"/>
      <c r="BW24" s="741"/>
      <c r="BX24" s="741"/>
      <c r="BY24" s="741"/>
      <c r="BZ24" s="741"/>
      <c r="CA24" s="741"/>
      <c r="CB24" s="741"/>
      <c r="CC24" s="741"/>
      <c r="CD24" s="741"/>
      <c r="CE24" s="741"/>
      <c r="CF24" s="741"/>
      <c r="CG24" s="741"/>
      <c r="CH24" s="741"/>
      <c r="CI24" s="741"/>
      <c r="CJ24" s="741"/>
      <c r="CK24" s="741"/>
      <c r="CL24" s="741"/>
      <c r="CM24" s="741"/>
      <c r="CN24" s="741"/>
      <c r="CO24" s="741"/>
      <c r="CP24" s="741"/>
      <c r="CQ24" s="741"/>
      <c r="CR24" s="741"/>
      <c r="CS24" s="741"/>
      <c r="CT24" s="741">
        <v>5553.7</v>
      </c>
      <c r="CU24" s="741"/>
      <c r="CV24" s="741"/>
      <c r="CW24" s="741"/>
      <c r="CX24" s="741"/>
      <c r="CY24" s="741"/>
      <c r="CZ24" s="741"/>
      <c r="DA24" s="741"/>
      <c r="DB24" s="741"/>
      <c r="DC24" s="741">
        <v>5553.7</v>
      </c>
      <c r="DD24" s="741"/>
      <c r="DE24" s="741"/>
      <c r="DF24" s="741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>
        <v>5477.1</v>
      </c>
      <c r="FA24" s="741"/>
      <c r="FB24" s="741"/>
      <c r="FC24" s="741"/>
      <c r="FD24" s="741"/>
      <c r="FE24" s="741"/>
      <c r="FF24" s="741"/>
      <c r="FG24" s="741"/>
      <c r="FH24" s="741"/>
      <c r="FI24" s="741">
        <v>5477.1</v>
      </c>
      <c r="FJ24" s="741"/>
      <c r="FK24" s="741"/>
      <c r="FL24" s="741"/>
      <c r="FM24" s="741"/>
      <c r="FN24" s="741"/>
      <c r="FO24" s="741"/>
      <c r="FP24" s="740"/>
      <c r="FQ24" s="740"/>
      <c r="FR24" s="740"/>
      <c r="FS24" s="740"/>
      <c r="FT24" s="740"/>
      <c r="FU24" s="740"/>
      <c r="FV24" s="740"/>
      <c r="FW24" s="740"/>
      <c r="FX24" s="740"/>
      <c r="FY24" s="740"/>
      <c r="FZ24" s="740"/>
      <c r="GA24" s="740"/>
      <c r="GB24" s="740"/>
      <c r="GC24" s="740"/>
      <c r="GD24" s="740"/>
      <c r="GE24" s="740"/>
      <c r="GF24" s="740"/>
      <c r="GG24" s="740"/>
      <c r="GH24" s="740"/>
      <c r="GI24" s="740"/>
      <c r="GJ24" s="740"/>
      <c r="GK24" s="740"/>
      <c r="GL24" s="740"/>
      <c r="GM24" s="740"/>
      <c r="GN24" s="740"/>
      <c r="GO24" s="740"/>
      <c r="GP24" s="740"/>
      <c r="GQ24" s="740"/>
      <c r="GR24" s="740"/>
      <c r="GS24" s="740"/>
      <c r="GT24" s="740"/>
      <c r="GU24" s="740"/>
      <c r="GV24" s="740"/>
      <c r="GW24" s="740"/>
      <c r="GX24" s="740"/>
      <c r="GY24" s="740"/>
      <c r="GZ24" s="740"/>
      <c r="HA24" s="740"/>
      <c r="HB24" s="740"/>
      <c r="HC24" s="740"/>
      <c r="HD24" s="740"/>
      <c r="HE24" s="740"/>
    </row>
    <row r="25" spans="1:213" s="20" customFormat="1" ht="15.75" customHeight="1">
      <c r="A25" s="687" t="s">
        <v>101</v>
      </c>
      <c r="B25" s="687"/>
      <c r="C25" s="687"/>
      <c r="D25" s="687"/>
      <c r="E25" s="687"/>
      <c r="F25" s="687"/>
      <c r="G25" s="687"/>
      <c r="H25" s="9"/>
      <c r="I25" s="688" t="s">
        <v>102</v>
      </c>
      <c r="J25" s="688"/>
      <c r="K25" s="688"/>
      <c r="L25" s="688"/>
      <c r="M25" s="688"/>
      <c r="N25" s="688"/>
      <c r="O25" s="688"/>
      <c r="P25" s="688"/>
      <c r="Q25" s="688"/>
      <c r="R25" s="688"/>
      <c r="S25" s="688"/>
      <c r="T25" s="688"/>
      <c r="U25" s="688"/>
      <c r="V25" s="688"/>
      <c r="W25" s="688"/>
      <c r="X25" s="688"/>
      <c r="Y25" s="688"/>
      <c r="Z25" s="688"/>
      <c r="AA25" s="688"/>
      <c r="AB25" s="688"/>
      <c r="AC25" s="688"/>
      <c r="AD25" s="688"/>
      <c r="AE25" s="688"/>
      <c r="AF25" s="688"/>
      <c r="AG25" s="688"/>
      <c r="AH25" s="688"/>
      <c r="AI25" s="688"/>
      <c r="AJ25" s="688"/>
      <c r="AK25" s="688"/>
      <c r="AL25" s="688"/>
      <c r="AM25" s="688"/>
      <c r="AN25" s="741">
        <v>31219.525999999998</v>
      </c>
      <c r="AO25" s="741"/>
      <c r="AP25" s="741"/>
      <c r="AQ25" s="741"/>
      <c r="AR25" s="741"/>
      <c r="AS25" s="741"/>
      <c r="AT25" s="741"/>
      <c r="AU25" s="741"/>
      <c r="AV25" s="741"/>
      <c r="AW25" s="741">
        <v>31219.525999999998</v>
      </c>
      <c r="AX25" s="741"/>
      <c r="AY25" s="741"/>
      <c r="AZ25" s="741"/>
      <c r="BA25" s="741"/>
      <c r="BB25" s="741"/>
      <c r="BC25" s="741"/>
      <c r="BD25" s="741"/>
      <c r="BE25" s="741"/>
      <c r="BF25" s="741"/>
      <c r="BG25" s="741"/>
      <c r="BH25" s="741"/>
      <c r="BI25" s="741"/>
      <c r="BJ25" s="741"/>
      <c r="BK25" s="741"/>
      <c r="BL25" s="741"/>
      <c r="BM25" s="741"/>
      <c r="BN25" s="741"/>
      <c r="BO25" s="741"/>
      <c r="BP25" s="741"/>
      <c r="BQ25" s="741"/>
      <c r="BR25" s="741"/>
      <c r="BS25" s="741"/>
      <c r="BT25" s="741"/>
      <c r="BU25" s="741"/>
      <c r="BV25" s="741"/>
      <c r="BW25" s="741"/>
      <c r="BX25" s="741"/>
      <c r="BY25" s="741"/>
      <c r="BZ25" s="741"/>
      <c r="CA25" s="741"/>
      <c r="CB25" s="741"/>
      <c r="CC25" s="741"/>
      <c r="CD25" s="741"/>
      <c r="CE25" s="741"/>
      <c r="CF25" s="741"/>
      <c r="CG25" s="741"/>
      <c r="CH25" s="741"/>
      <c r="CI25" s="741"/>
      <c r="CJ25" s="741"/>
      <c r="CK25" s="741"/>
      <c r="CL25" s="741"/>
      <c r="CM25" s="741"/>
      <c r="CN25" s="741"/>
      <c r="CO25" s="741"/>
      <c r="CP25" s="741"/>
      <c r="CQ25" s="741"/>
      <c r="CR25" s="741"/>
      <c r="CS25" s="741"/>
      <c r="CT25" s="741">
        <v>30175.200000000001</v>
      </c>
      <c r="CU25" s="741"/>
      <c r="CV25" s="741"/>
      <c r="CW25" s="741"/>
      <c r="CX25" s="741"/>
      <c r="CY25" s="741"/>
      <c r="CZ25" s="741"/>
      <c r="DA25" s="741"/>
      <c r="DB25" s="741"/>
      <c r="DC25" s="741">
        <v>30175.200000000001</v>
      </c>
      <c r="DD25" s="741"/>
      <c r="DE25" s="741"/>
      <c r="DF25" s="741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>
        <v>30981</v>
      </c>
      <c r="FA25" s="741"/>
      <c r="FB25" s="741"/>
      <c r="FC25" s="741"/>
      <c r="FD25" s="741"/>
      <c r="FE25" s="741"/>
      <c r="FF25" s="741"/>
      <c r="FG25" s="741"/>
      <c r="FH25" s="741"/>
      <c r="FI25" s="741">
        <v>30981</v>
      </c>
      <c r="FJ25" s="741"/>
      <c r="FK25" s="741"/>
      <c r="FL25" s="741"/>
      <c r="FM25" s="741"/>
      <c r="FN25" s="741"/>
      <c r="FO25" s="741"/>
      <c r="FP25" s="740"/>
      <c r="FQ25" s="740"/>
      <c r="FR25" s="740"/>
      <c r="FS25" s="740"/>
      <c r="FT25" s="740"/>
      <c r="FU25" s="740"/>
      <c r="FV25" s="740"/>
      <c r="FW25" s="740"/>
      <c r="FX25" s="740"/>
      <c r="FY25" s="740"/>
      <c r="FZ25" s="740"/>
      <c r="GA25" s="740"/>
      <c r="GB25" s="740"/>
      <c r="GC25" s="740"/>
      <c r="GD25" s="740"/>
      <c r="GE25" s="740"/>
      <c r="GF25" s="740"/>
      <c r="GG25" s="740"/>
      <c r="GH25" s="740"/>
      <c r="GI25" s="740"/>
      <c r="GJ25" s="740"/>
      <c r="GK25" s="740"/>
      <c r="GL25" s="740"/>
      <c r="GM25" s="740"/>
      <c r="GN25" s="740"/>
      <c r="GO25" s="740"/>
      <c r="GP25" s="740"/>
      <c r="GQ25" s="740"/>
      <c r="GR25" s="740"/>
      <c r="GS25" s="740"/>
      <c r="GT25" s="740"/>
      <c r="GU25" s="740"/>
      <c r="GV25" s="740"/>
      <c r="GW25" s="740"/>
      <c r="GX25" s="740"/>
      <c r="GY25" s="740"/>
      <c r="GZ25" s="740"/>
      <c r="HA25" s="740"/>
      <c r="HB25" s="740"/>
      <c r="HC25" s="740"/>
      <c r="HD25" s="740"/>
      <c r="HE25" s="740"/>
    </row>
    <row r="26" spans="1:213" s="20" customFormat="1" ht="15.75" customHeight="1">
      <c r="A26" s="687" t="s">
        <v>103</v>
      </c>
      <c r="B26" s="687"/>
      <c r="C26" s="687"/>
      <c r="D26" s="687"/>
      <c r="E26" s="687"/>
      <c r="F26" s="687"/>
      <c r="G26" s="687"/>
      <c r="H26" s="9"/>
      <c r="I26" s="745" t="s">
        <v>104</v>
      </c>
      <c r="J26" s="745"/>
      <c r="K26" s="745"/>
      <c r="L26" s="745"/>
      <c r="M26" s="745"/>
      <c r="N26" s="745"/>
      <c r="O26" s="745"/>
      <c r="P26" s="745"/>
      <c r="Q26" s="745"/>
      <c r="R26" s="745"/>
      <c r="S26" s="745"/>
      <c r="T26" s="745"/>
      <c r="U26" s="745"/>
      <c r="V26" s="745"/>
      <c r="W26" s="745"/>
      <c r="X26" s="745"/>
      <c r="Y26" s="745"/>
      <c r="Z26" s="745"/>
      <c r="AA26" s="745"/>
      <c r="AB26" s="745"/>
      <c r="AC26" s="745"/>
      <c r="AD26" s="745"/>
      <c r="AE26" s="745"/>
      <c r="AF26" s="745"/>
      <c r="AG26" s="745"/>
      <c r="AH26" s="745"/>
      <c r="AI26" s="745"/>
      <c r="AJ26" s="745"/>
      <c r="AK26" s="745"/>
      <c r="AL26" s="745"/>
      <c r="AM26" s="745"/>
      <c r="AN26" s="741">
        <v>26004.171999999999</v>
      </c>
      <c r="AO26" s="741"/>
      <c r="AP26" s="741"/>
      <c r="AQ26" s="741"/>
      <c r="AR26" s="741"/>
      <c r="AS26" s="741"/>
      <c r="AT26" s="741"/>
      <c r="AU26" s="741"/>
      <c r="AV26" s="741"/>
      <c r="AW26" s="741">
        <v>26004.171999999999</v>
      </c>
      <c r="AX26" s="741"/>
      <c r="AY26" s="741"/>
      <c r="AZ26" s="741"/>
      <c r="BA26" s="741"/>
      <c r="BB26" s="741"/>
      <c r="BC26" s="741"/>
      <c r="BD26" s="741"/>
      <c r="BE26" s="741"/>
      <c r="BF26" s="741"/>
      <c r="BG26" s="741"/>
      <c r="BH26" s="741"/>
      <c r="BI26" s="741"/>
      <c r="BJ26" s="741"/>
      <c r="BK26" s="741"/>
      <c r="BL26" s="741"/>
      <c r="BM26" s="741"/>
      <c r="BN26" s="741"/>
      <c r="BO26" s="741"/>
      <c r="BP26" s="741"/>
      <c r="BQ26" s="741"/>
      <c r="BR26" s="741"/>
      <c r="BS26" s="741"/>
      <c r="BT26" s="741"/>
      <c r="BU26" s="741"/>
      <c r="BV26" s="741"/>
      <c r="BW26" s="741"/>
      <c r="BX26" s="741"/>
      <c r="BY26" s="741"/>
      <c r="BZ26" s="741"/>
      <c r="CA26" s="741"/>
      <c r="CB26" s="741"/>
      <c r="CC26" s="741"/>
      <c r="CD26" s="741"/>
      <c r="CE26" s="741"/>
      <c r="CF26" s="741"/>
      <c r="CG26" s="741"/>
      <c r="CH26" s="741"/>
      <c r="CI26" s="741"/>
      <c r="CJ26" s="741"/>
      <c r="CK26" s="741"/>
      <c r="CL26" s="741"/>
      <c r="CM26" s="741"/>
      <c r="CN26" s="741"/>
      <c r="CO26" s="741"/>
      <c r="CP26" s="741"/>
      <c r="CQ26" s="741"/>
      <c r="CR26" s="741"/>
      <c r="CS26" s="741"/>
      <c r="CT26" s="741">
        <v>25543.666666666668</v>
      </c>
      <c r="CU26" s="741"/>
      <c r="CV26" s="741"/>
      <c r="CW26" s="741"/>
      <c r="CX26" s="741"/>
      <c r="CY26" s="741"/>
      <c r="CZ26" s="741"/>
      <c r="DA26" s="741"/>
      <c r="DB26" s="741"/>
      <c r="DC26" s="741">
        <v>25543.666666666668</v>
      </c>
      <c r="DD26" s="741"/>
      <c r="DE26" s="741"/>
      <c r="DF26" s="741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>
        <v>25832.5</v>
      </c>
      <c r="FA26" s="741"/>
      <c r="FB26" s="741"/>
      <c r="FC26" s="741"/>
      <c r="FD26" s="741"/>
      <c r="FE26" s="741"/>
      <c r="FF26" s="741"/>
      <c r="FG26" s="741"/>
      <c r="FH26" s="741"/>
      <c r="FI26" s="741">
        <v>25832.5</v>
      </c>
      <c r="FJ26" s="741"/>
      <c r="FK26" s="741"/>
      <c r="FL26" s="741"/>
      <c r="FM26" s="741"/>
      <c r="FN26" s="741"/>
      <c r="FO26" s="741"/>
      <c r="FP26" s="740"/>
      <c r="FQ26" s="740"/>
      <c r="FR26" s="740"/>
      <c r="FS26" s="740"/>
      <c r="FT26" s="740"/>
      <c r="FU26" s="740"/>
      <c r="FV26" s="740"/>
      <c r="FW26" s="740"/>
      <c r="FX26" s="740"/>
      <c r="FY26" s="740"/>
      <c r="FZ26" s="740"/>
      <c r="GA26" s="740"/>
      <c r="GB26" s="740"/>
      <c r="GC26" s="740"/>
      <c r="GD26" s="740"/>
      <c r="GE26" s="740"/>
      <c r="GF26" s="740"/>
      <c r="GG26" s="740"/>
      <c r="GH26" s="740"/>
      <c r="GI26" s="740"/>
      <c r="GJ26" s="740"/>
      <c r="GK26" s="740"/>
      <c r="GL26" s="740"/>
      <c r="GM26" s="740"/>
      <c r="GN26" s="740"/>
      <c r="GO26" s="740"/>
      <c r="GP26" s="740"/>
      <c r="GQ26" s="740"/>
      <c r="GR26" s="740"/>
      <c r="GS26" s="740"/>
      <c r="GT26" s="740"/>
      <c r="GU26" s="740"/>
      <c r="GV26" s="740"/>
      <c r="GW26" s="740"/>
      <c r="GX26" s="740"/>
      <c r="GY26" s="740"/>
      <c r="GZ26" s="740"/>
      <c r="HA26" s="740"/>
      <c r="HB26" s="740"/>
      <c r="HC26" s="740"/>
      <c r="HD26" s="740"/>
      <c r="HE26" s="740"/>
    </row>
    <row r="27" spans="1:213" s="20" customFormat="1" ht="15.75" customHeight="1">
      <c r="A27" s="687" t="s">
        <v>105</v>
      </c>
      <c r="B27" s="687"/>
      <c r="C27" s="687"/>
      <c r="D27" s="687"/>
      <c r="E27" s="687"/>
      <c r="F27" s="687"/>
      <c r="G27" s="687"/>
      <c r="H27" s="9"/>
      <c r="I27" s="745" t="s">
        <v>106</v>
      </c>
      <c r="J27" s="745"/>
      <c r="K27" s="745"/>
      <c r="L27" s="745"/>
      <c r="M27" s="745"/>
      <c r="N27" s="745"/>
      <c r="O27" s="745"/>
      <c r="P27" s="745"/>
      <c r="Q27" s="745"/>
      <c r="R27" s="745"/>
      <c r="S27" s="745"/>
      <c r="T27" s="745"/>
      <c r="U27" s="745"/>
      <c r="V27" s="745"/>
      <c r="W27" s="745"/>
      <c r="X27" s="745"/>
      <c r="Y27" s="745"/>
      <c r="Z27" s="745"/>
      <c r="AA27" s="745"/>
      <c r="AB27" s="745"/>
      <c r="AC27" s="745"/>
      <c r="AD27" s="745"/>
      <c r="AE27" s="745"/>
      <c r="AF27" s="745"/>
      <c r="AG27" s="745"/>
      <c r="AH27" s="745"/>
      <c r="AI27" s="745"/>
      <c r="AJ27" s="745"/>
      <c r="AK27" s="745"/>
      <c r="AL27" s="745"/>
      <c r="AM27" s="745"/>
      <c r="AN27" s="741">
        <v>5215.3540000000003</v>
      </c>
      <c r="AO27" s="741"/>
      <c r="AP27" s="741"/>
      <c r="AQ27" s="741"/>
      <c r="AR27" s="741"/>
      <c r="AS27" s="741"/>
      <c r="AT27" s="741"/>
      <c r="AU27" s="741"/>
      <c r="AV27" s="741"/>
      <c r="AW27" s="741">
        <v>5215.3540000000003</v>
      </c>
      <c r="AX27" s="741"/>
      <c r="AY27" s="741"/>
      <c r="AZ27" s="741"/>
      <c r="BA27" s="741"/>
      <c r="BB27" s="741"/>
      <c r="BC27" s="741"/>
      <c r="BD27" s="741"/>
      <c r="BE27" s="741"/>
      <c r="BF27" s="741"/>
      <c r="BG27" s="741"/>
      <c r="BH27" s="741"/>
      <c r="BI27" s="741"/>
      <c r="BJ27" s="741"/>
      <c r="BK27" s="741"/>
      <c r="BL27" s="741"/>
      <c r="BM27" s="741"/>
      <c r="BN27" s="741"/>
      <c r="BO27" s="741"/>
      <c r="BP27" s="741"/>
      <c r="BQ27" s="741"/>
      <c r="BR27" s="741"/>
      <c r="BS27" s="741"/>
      <c r="BT27" s="741"/>
      <c r="BU27" s="741"/>
      <c r="BV27" s="741"/>
      <c r="BW27" s="741"/>
      <c r="BX27" s="741"/>
      <c r="BY27" s="741"/>
      <c r="BZ27" s="741"/>
      <c r="CA27" s="741"/>
      <c r="CB27" s="741"/>
      <c r="CC27" s="741"/>
      <c r="CD27" s="741"/>
      <c r="CE27" s="741"/>
      <c r="CF27" s="741"/>
      <c r="CG27" s="741"/>
      <c r="CH27" s="741"/>
      <c r="CI27" s="741"/>
      <c r="CJ27" s="741"/>
      <c r="CK27" s="741"/>
      <c r="CL27" s="741"/>
      <c r="CM27" s="741"/>
      <c r="CN27" s="741"/>
      <c r="CO27" s="741"/>
      <c r="CP27" s="741"/>
      <c r="CQ27" s="741"/>
      <c r="CR27" s="741"/>
      <c r="CS27" s="741"/>
      <c r="CT27" s="741">
        <v>4631.5333333333338</v>
      </c>
      <c r="CU27" s="741"/>
      <c r="CV27" s="741"/>
      <c r="CW27" s="741"/>
      <c r="CX27" s="741"/>
      <c r="CY27" s="741"/>
      <c r="CZ27" s="741"/>
      <c r="DA27" s="741"/>
      <c r="DB27" s="741"/>
      <c r="DC27" s="741">
        <v>4631.5333333333338</v>
      </c>
      <c r="DD27" s="741"/>
      <c r="DE27" s="741"/>
      <c r="DF27" s="741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>
        <v>5148.5</v>
      </c>
      <c r="FA27" s="741"/>
      <c r="FB27" s="741"/>
      <c r="FC27" s="741"/>
      <c r="FD27" s="741"/>
      <c r="FE27" s="741"/>
      <c r="FF27" s="741"/>
      <c r="FG27" s="741"/>
      <c r="FH27" s="741"/>
      <c r="FI27" s="741">
        <v>5148.5</v>
      </c>
      <c r="FJ27" s="741"/>
      <c r="FK27" s="741"/>
      <c r="FL27" s="741"/>
      <c r="FM27" s="741"/>
      <c r="FN27" s="741"/>
      <c r="FO27" s="741"/>
      <c r="FP27" s="740"/>
      <c r="FQ27" s="740"/>
      <c r="FR27" s="740"/>
      <c r="FS27" s="740"/>
      <c r="FT27" s="740"/>
      <c r="FU27" s="740"/>
      <c r="FV27" s="740"/>
      <c r="FW27" s="740"/>
      <c r="FX27" s="740"/>
      <c r="FY27" s="740"/>
      <c r="FZ27" s="740"/>
      <c r="GA27" s="740"/>
      <c r="GB27" s="740"/>
      <c r="GC27" s="740"/>
      <c r="GD27" s="740"/>
      <c r="GE27" s="740"/>
      <c r="GF27" s="740"/>
      <c r="GG27" s="740"/>
      <c r="GH27" s="740"/>
      <c r="GI27" s="740"/>
      <c r="GJ27" s="740"/>
      <c r="GK27" s="740"/>
      <c r="GL27" s="740"/>
      <c r="GM27" s="740"/>
      <c r="GN27" s="740"/>
      <c r="GO27" s="740"/>
      <c r="GP27" s="740"/>
      <c r="GQ27" s="740"/>
      <c r="GR27" s="740"/>
      <c r="GS27" s="740"/>
      <c r="GT27" s="740"/>
      <c r="GU27" s="740"/>
      <c r="GV27" s="740"/>
      <c r="GW27" s="740"/>
      <c r="GX27" s="740"/>
      <c r="GY27" s="740"/>
      <c r="GZ27" s="740"/>
      <c r="HA27" s="740"/>
      <c r="HB27" s="740"/>
      <c r="HC27" s="740"/>
      <c r="HD27" s="740"/>
      <c r="HE27" s="740"/>
    </row>
    <row r="28" spans="1:213" s="20" customFormat="1" ht="15.75" customHeight="1">
      <c r="A28" s="687" t="s">
        <v>107</v>
      </c>
      <c r="B28" s="687"/>
      <c r="C28" s="687"/>
      <c r="D28" s="687"/>
      <c r="E28" s="687"/>
      <c r="F28" s="687"/>
      <c r="G28" s="687"/>
      <c r="H28" s="9"/>
      <c r="I28" s="688" t="s">
        <v>108</v>
      </c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688"/>
      <c r="AJ28" s="688"/>
      <c r="AK28" s="688"/>
      <c r="AL28" s="688"/>
      <c r="AM28" s="688"/>
      <c r="AN28" s="741">
        <v>2225.2089999999998</v>
      </c>
      <c r="AO28" s="741"/>
      <c r="AP28" s="741"/>
      <c r="AQ28" s="741"/>
      <c r="AR28" s="741"/>
      <c r="AS28" s="741"/>
      <c r="AT28" s="741"/>
      <c r="AU28" s="741"/>
      <c r="AV28" s="741"/>
      <c r="AW28" s="741">
        <v>2225.2089999999998</v>
      </c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BS28" s="741"/>
      <c r="BT28" s="741"/>
      <c r="BU28" s="741"/>
      <c r="BV28" s="741"/>
      <c r="BW28" s="741"/>
      <c r="BX28" s="741"/>
      <c r="BY28" s="741"/>
      <c r="BZ28" s="741"/>
      <c r="CA28" s="741"/>
      <c r="CB28" s="741"/>
      <c r="CC28" s="741"/>
      <c r="CD28" s="741"/>
      <c r="CE28" s="741"/>
      <c r="CF28" s="741"/>
      <c r="CG28" s="741"/>
      <c r="CH28" s="741"/>
      <c r="CI28" s="741"/>
      <c r="CJ28" s="741"/>
      <c r="CK28" s="741"/>
      <c r="CL28" s="741"/>
      <c r="CM28" s="741"/>
      <c r="CN28" s="741"/>
      <c r="CO28" s="741"/>
      <c r="CP28" s="741"/>
      <c r="CQ28" s="741"/>
      <c r="CR28" s="741"/>
      <c r="CS28" s="741"/>
      <c r="CT28" s="741">
        <v>2696.4333333333334</v>
      </c>
      <c r="CU28" s="741"/>
      <c r="CV28" s="741"/>
      <c r="CW28" s="741"/>
      <c r="CX28" s="741"/>
      <c r="CY28" s="741"/>
      <c r="CZ28" s="741"/>
      <c r="DA28" s="741"/>
      <c r="DB28" s="741"/>
      <c r="DC28" s="741">
        <v>2696.4333333333334</v>
      </c>
      <c r="DD28" s="741"/>
      <c r="DE28" s="741"/>
      <c r="DF28" s="741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>
        <v>2129.5</v>
      </c>
      <c r="FA28" s="741"/>
      <c r="FB28" s="741"/>
      <c r="FC28" s="741"/>
      <c r="FD28" s="741"/>
      <c r="FE28" s="741"/>
      <c r="FF28" s="741"/>
      <c r="FG28" s="741"/>
      <c r="FH28" s="741"/>
      <c r="FI28" s="741">
        <v>2129.5</v>
      </c>
      <c r="FJ28" s="741"/>
      <c r="FK28" s="741"/>
      <c r="FL28" s="741"/>
      <c r="FM28" s="741"/>
      <c r="FN28" s="741"/>
      <c r="FO28" s="741"/>
      <c r="FP28" s="740"/>
      <c r="FQ28" s="740"/>
      <c r="FR28" s="740"/>
      <c r="FS28" s="740"/>
      <c r="FT28" s="740"/>
      <c r="FU28" s="740"/>
      <c r="FV28" s="740"/>
      <c r="FW28" s="740"/>
      <c r="FX28" s="740"/>
      <c r="FY28" s="740"/>
      <c r="FZ28" s="740"/>
      <c r="GA28" s="740"/>
      <c r="GB28" s="740"/>
      <c r="GC28" s="740"/>
      <c r="GD28" s="740"/>
      <c r="GE28" s="740"/>
      <c r="GF28" s="740"/>
      <c r="GG28" s="740"/>
      <c r="GH28" s="740"/>
      <c r="GI28" s="740"/>
      <c r="GJ28" s="740"/>
      <c r="GK28" s="740"/>
      <c r="GL28" s="740"/>
      <c r="GM28" s="740"/>
      <c r="GN28" s="740"/>
      <c r="GO28" s="740"/>
      <c r="GP28" s="740"/>
      <c r="GQ28" s="740"/>
      <c r="GR28" s="740"/>
      <c r="GS28" s="740"/>
      <c r="GT28" s="740"/>
      <c r="GU28" s="740"/>
      <c r="GV28" s="740"/>
      <c r="GW28" s="740"/>
      <c r="GX28" s="740"/>
      <c r="GY28" s="740"/>
      <c r="GZ28" s="740"/>
      <c r="HA28" s="740"/>
      <c r="HB28" s="740"/>
      <c r="HC28" s="740"/>
      <c r="HD28" s="740"/>
      <c r="HE28" s="740"/>
    </row>
    <row r="29" spans="1:213" ht="15"/>
    <row r="30" spans="1:213" ht="15">
      <c r="A30" s="13" t="s">
        <v>109</v>
      </c>
    </row>
    <row r="31" spans="1:213" s="14" customFormat="1" ht="30" customHeight="1">
      <c r="F31" s="684" t="s">
        <v>110</v>
      </c>
      <c r="G31" s="684"/>
      <c r="H31" s="684"/>
      <c r="I31" s="685" t="s">
        <v>111</v>
      </c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5"/>
      <c r="V31" s="685"/>
      <c r="W31" s="685"/>
      <c r="X31" s="685"/>
      <c r="Y31" s="685"/>
      <c r="Z31" s="685"/>
      <c r="AA31" s="685"/>
      <c r="AB31" s="685"/>
      <c r="AC31" s="685"/>
      <c r="AD31" s="685"/>
      <c r="AE31" s="685"/>
      <c r="AF31" s="685"/>
      <c r="AG31" s="685"/>
      <c r="AH31" s="685"/>
      <c r="AI31" s="685"/>
      <c r="AJ31" s="685"/>
      <c r="AK31" s="685"/>
      <c r="AL31" s="685"/>
      <c r="AM31" s="685"/>
      <c r="AN31" s="685"/>
      <c r="AO31" s="685"/>
      <c r="AP31" s="685"/>
      <c r="AQ31" s="685"/>
      <c r="AR31" s="685"/>
      <c r="AS31" s="685"/>
      <c r="AT31" s="685"/>
      <c r="AU31" s="685"/>
      <c r="AV31" s="685"/>
      <c r="AW31" s="685"/>
      <c r="AX31" s="685"/>
      <c r="AY31" s="685"/>
      <c r="AZ31" s="685"/>
      <c r="BA31" s="685"/>
      <c r="BB31" s="685"/>
      <c r="BC31" s="685"/>
      <c r="BD31" s="685"/>
      <c r="BE31" s="685"/>
      <c r="BF31" s="685"/>
      <c r="BG31" s="685"/>
      <c r="BH31" s="685"/>
      <c r="BI31" s="685"/>
      <c r="BJ31" s="685"/>
      <c r="BK31" s="685"/>
      <c r="BL31" s="685"/>
      <c r="BM31" s="685"/>
      <c r="BN31" s="685"/>
      <c r="BO31" s="685"/>
      <c r="BP31" s="685"/>
      <c r="BQ31" s="685"/>
      <c r="BR31" s="685"/>
      <c r="BS31" s="685"/>
      <c r="BT31" s="685"/>
      <c r="BU31" s="685"/>
      <c r="BV31" s="685"/>
      <c r="BW31" s="685"/>
      <c r="BX31" s="685"/>
      <c r="BY31" s="685"/>
      <c r="BZ31" s="685"/>
      <c r="CA31" s="685"/>
      <c r="CB31" s="685"/>
      <c r="CC31" s="685"/>
      <c r="CD31" s="685"/>
      <c r="CE31" s="685"/>
      <c r="CF31" s="685"/>
      <c r="CG31" s="685"/>
      <c r="CH31" s="685"/>
      <c r="CI31" s="685"/>
      <c r="CJ31" s="685"/>
      <c r="CK31" s="685"/>
      <c r="CL31" s="685"/>
      <c r="CM31" s="685"/>
      <c r="CN31" s="685"/>
      <c r="CO31" s="685"/>
      <c r="CP31" s="685"/>
      <c r="CQ31" s="685"/>
      <c r="CR31" s="685"/>
      <c r="CS31" s="685"/>
      <c r="CT31" s="685"/>
      <c r="CU31" s="685"/>
      <c r="CV31" s="685"/>
      <c r="CW31" s="685"/>
      <c r="CX31" s="685"/>
      <c r="CY31" s="685"/>
      <c r="CZ31" s="685"/>
      <c r="DA31" s="685"/>
      <c r="DB31" s="685"/>
      <c r="DC31" s="685"/>
      <c r="DD31" s="685"/>
      <c r="DE31" s="685"/>
      <c r="DF31" s="685"/>
      <c r="DG31" s="685"/>
      <c r="DH31" s="685"/>
      <c r="DI31" s="685"/>
      <c r="DJ31" s="685"/>
      <c r="DK31" s="685"/>
      <c r="DL31" s="685"/>
      <c r="DM31" s="685"/>
      <c r="DN31" s="685"/>
      <c r="DO31" s="685"/>
      <c r="DP31" s="685"/>
      <c r="DQ31" s="685"/>
      <c r="DR31" s="685"/>
      <c r="DS31" s="685"/>
      <c r="DT31" s="685"/>
      <c r="DU31" s="685"/>
      <c r="DV31" s="685"/>
      <c r="DW31" s="685"/>
      <c r="DX31" s="685"/>
      <c r="DY31" s="685"/>
      <c r="DZ31" s="685"/>
      <c r="EA31" s="685"/>
      <c r="EB31" s="685"/>
      <c r="EC31" s="685"/>
      <c r="ED31" s="685"/>
      <c r="EE31" s="685"/>
      <c r="EF31" s="685"/>
      <c r="EG31" s="685"/>
      <c r="EH31" s="685"/>
      <c r="EI31" s="685"/>
      <c r="EJ31" s="685"/>
      <c r="EK31" s="685"/>
      <c r="EL31" s="685"/>
      <c r="EM31" s="685"/>
      <c r="EN31" s="685"/>
      <c r="EO31" s="685"/>
      <c r="EP31" s="685"/>
      <c r="EQ31" s="685"/>
      <c r="ER31" s="685"/>
      <c r="ES31" s="685"/>
      <c r="ET31" s="685"/>
      <c r="EU31" s="685"/>
      <c r="EV31" s="685"/>
      <c r="EW31" s="685"/>
      <c r="EX31" s="685"/>
      <c r="EY31" s="685"/>
      <c r="EZ31" s="685"/>
      <c r="FA31" s="685"/>
      <c r="FB31" s="685"/>
      <c r="FC31" s="685"/>
      <c r="FD31" s="685"/>
      <c r="FE31" s="685"/>
      <c r="FF31" s="685"/>
      <c r="FG31" s="685"/>
      <c r="FH31" s="685"/>
      <c r="FI31" s="685"/>
      <c r="FJ31" s="685"/>
      <c r="FK31" s="685"/>
      <c r="FL31" s="685"/>
      <c r="FM31" s="685"/>
      <c r="FN31" s="685"/>
      <c r="FO31" s="685"/>
      <c r="FP31" s="685"/>
      <c r="FQ31" s="685"/>
      <c r="FR31" s="685"/>
      <c r="FS31" s="685"/>
      <c r="FT31" s="685"/>
      <c r="FU31" s="685"/>
      <c r="FV31" s="685"/>
      <c r="FW31" s="685"/>
      <c r="FX31" s="685"/>
      <c r="FY31" s="685"/>
      <c r="FZ31" s="685"/>
      <c r="GA31" s="685"/>
      <c r="GB31" s="685"/>
      <c r="GC31" s="685"/>
      <c r="GD31" s="685"/>
      <c r="GE31" s="685"/>
      <c r="GF31" s="685"/>
      <c r="GG31" s="685"/>
      <c r="GH31" s="685"/>
      <c r="GI31" s="685"/>
      <c r="GJ31" s="685"/>
      <c r="GK31" s="685"/>
      <c r="GL31" s="685"/>
      <c r="GM31" s="685"/>
      <c r="GN31" s="685"/>
      <c r="GO31" s="685"/>
      <c r="GP31" s="685"/>
      <c r="GQ31" s="685"/>
      <c r="GR31" s="685"/>
      <c r="GS31" s="685"/>
      <c r="GT31" s="685"/>
      <c r="GU31" s="685"/>
      <c r="GV31" s="685"/>
      <c r="GW31" s="685"/>
      <c r="GX31" s="685"/>
      <c r="GY31" s="685"/>
      <c r="GZ31" s="685"/>
      <c r="HA31" s="685"/>
      <c r="HB31" s="685"/>
      <c r="HC31" s="685"/>
      <c r="HD31" s="685"/>
      <c r="HE31" s="685"/>
    </row>
    <row r="32" spans="1:213" s="17" customFormat="1" ht="15" customHeight="1">
      <c r="F32" s="746" t="s">
        <v>112</v>
      </c>
      <c r="G32" s="746"/>
      <c r="H32" s="746"/>
      <c r="I32" s="17" t="s">
        <v>113</v>
      </c>
    </row>
    <row r="33" spans="6:213" s="17" customFormat="1" ht="15" customHeight="1">
      <c r="F33" s="746" t="s">
        <v>114</v>
      </c>
      <c r="G33" s="746"/>
      <c r="H33" s="746"/>
      <c r="I33" s="17" t="s">
        <v>115</v>
      </c>
    </row>
    <row r="34" spans="6:213" s="14" customFormat="1" ht="15" customHeight="1">
      <c r="F34" s="684" t="s">
        <v>116</v>
      </c>
      <c r="G34" s="684"/>
      <c r="H34" s="684"/>
      <c r="I34" s="14" t="s">
        <v>117</v>
      </c>
    </row>
    <row r="35" spans="6:213" s="14" customFormat="1" ht="29.25" customHeight="1">
      <c r="F35" s="684" t="s">
        <v>118</v>
      </c>
      <c r="G35" s="684"/>
      <c r="H35" s="684"/>
      <c r="I35" s="685" t="s">
        <v>119</v>
      </c>
      <c r="J35" s="685"/>
      <c r="K35" s="685"/>
      <c r="L35" s="685"/>
      <c r="M35" s="685"/>
      <c r="N35" s="685"/>
      <c r="O35" s="685"/>
      <c r="P35" s="685"/>
      <c r="Q35" s="685"/>
      <c r="R35" s="685"/>
      <c r="S35" s="685"/>
      <c r="T35" s="685"/>
      <c r="U35" s="685"/>
      <c r="V35" s="685"/>
      <c r="W35" s="685"/>
      <c r="X35" s="685"/>
      <c r="Y35" s="685"/>
      <c r="Z35" s="685"/>
      <c r="AA35" s="685"/>
      <c r="AB35" s="685"/>
      <c r="AC35" s="685"/>
      <c r="AD35" s="685"/>
      <c r="AE35" s="685"/>
      <c r="AF35" s="685"/>
      <c r="AG35" s="685"/>
      <c r="AH35" s="685"/>
      <c r="AI35" s="685"/>
      <c r="AJ35" s="685"/>
      <c r="AK35" s="685"/>
      <c r="AL35" s="685"/>
      <c r="AM35" s="685"/>
      <c r="AN35" s="685"/>
      <c r="AO35" s="685"/>
      <c r="AP35" s="685"/>
      <c r="AQ35" s="685"/>
      <c r="AR35" s="685"/>
      <c r="AS35" s="685"/>
      <c r="AT35" s="685"/>
      <c r="AU35" s="685"/>
      <c r="AV35" s="685"/>
      <c r="AW35" s="685"/>
      <c r="AX35" s="685"/>
      <c r="AY35" s="685"/>
      <c r="AZ35" s="685"/>
      <c r="BA35" s="685"/>
      <c r="BB35" s="685"/>
      <c r="BC35" s="685"/>
      <c r="BD35" s="685"/>
      <c r="BE35" s="685"/>
      <c r="BF35" s="685"/>
      <c r="BG35" s="685"/>
      <c r="BH35" s="685"/>
      <c r="BI35" s="685"/>
      <c r="BJ35" s="685"/>
      <c r="BK35" s="685"/>
      <c r="BL35" s="685"/>
      <c r="BM35" s="685"/>
      <c r="BN35" s="685"/>
      <c r="BO35" s="685"/>
      <c r="BP35" s="685"/>
      <c r="BQ35" s="685"/>
      <c r="BR35" s="685"/>
      <c r="BS35" s="685"/>
      <c r="BT35" s="685"/>
      <c r="BU35" s="6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85"/>
      <c r="CF35" s="685"/>
      <c r="CG35" s="685"/>
      <c r="CH35" s="685"/>
      <c r="CI35" s="685"/>
      <c r="CJ35" s="685"/>
      <c r="CK35" s="685"/>
      <c r="CL35" s="685"/>
      <c r="CM35" s="685"/>
      <c r="CN35" s="685"/>
      <c r="CO35" s="685"/>
      <c r="CP35" s="685"/>
      <c r="CQ35" s="685"/>
      <c r="CR35" s="685"/>
      <c r="CS35" s="685"/>
      <c r="CT35" s="685"/>
      <c r="CU35" s="685"/>
      <c r="CV35" s="685"/>
      <c r="CW35" s="685"/>
      <c r="CX35" s="685"/>
      <c r="CY35" s="685"/>
      <c r="CZ35" s="685"/>
      <c r="DA35" s="685"/>
      <c r="DB35" s="685"/>
      <c r="DC35" s="685"/>
      <c r="DD35" s="685"/>
      <c r="DE35" s="685"/>
      <c r="DF35" s="685"/>
      <c r="DG35" s="685"/>
      <c r="DH35" s="685"/>
      <c r="DI35" s="685"/>
      <c r="DJ35" s="685"/>
      <c r="DK35" s="685"/>
      <c r="DL35" s="685"/>
      <c r="DM35" s="685"/>
      <c r="DN35" s="685"/>
      <c r="DO35" s="685"/>
      <c r="DP35" s="685"/>
      <c r="DQ35" s="685"/>
      <c r="DR35" s="685"/>
      <c r="DS35" s="685"/>
      <c r="DT35" s="685"/>
      <c r="DU35" s="685"/>
      <c r="DV35" s="685"/>
      <c r="DW35" s="685"/>
      <c r="DX35" s="685"/>
      <c r="DY35" s="685"/>
      <c r="DZ35" s="685"/>
      <c r="EA35" s="685"/>
      <c r="EB35" s="685"/>
      <c r="EC35" s="685"/>
      <c r="ED35" s="685"/>
      <c r="EE35" s="685"/>
      <c r="EF35" s="685"/>
      <c r="EG35" s="685"/>
      <c r="EH35" s="685"/>
      <c r="EI35" s="685"/>
      <c r="EJ35" s="685"/>
      <c r="EK35" s="685"/>
      <c r="EL35" s="685"/>
      <c r="EM35" s="685"/>
      <c r="EN35" s="685"/>
      <c r="EO35" s="685"/>
      <c r="EP35" s="685"/>
      <c r="EQ35" s="685"/>
      <c r="ER35" s="685"/>
      <c r="ES35" s="685"/>
      <c r="ET35" s="685"/>
      <c r="EU35" s="685"/>
      <c r="EV35" s="685"/>
      <c r="EW35" s="685"/>
      <c r="EX35" s="685"/>
      <c r="EY35" s="685"/>
      <c r="EZ35" s="685"/>
      <c r="FA35" s="685"/>
      <c r="FB35" s="685"/>
      <c r="FC35" s="685"/>
      <c r="FD35" s="685"/>
      <c r="FE35" s="685"/>
      <c r="FF35" s="685"/>
      <c r="FG35" s="685"/>
      <c r="FH35" s="685"/>
      <c r="FI35" s="685"/>
      <c r="FJ35" s="685"/>
      <c r="FK35" s="685"/>
      <c r="FL35" s="685"/>
      <c r="FM35" s="685"/>
      <c r="FN35" s="685"/>
      <c r="FO35" s="685"/>
      <c r="FP35" s="685"/>
      <c r="FQ35" s="685"/>
      <c r="FR35" s="685"/>
      <c r="FS35" s="685"/>
      <c r="FT35" s="685"/>
      <c r="FU35" s="685"/>
      <c r="FV35" s="685"/>
      <c r="FW35" s="685"/>
      <c r="FX35" s="685"/>
      <c r="FY35" s="685"/>
      <c r="FZ35" s="685"/>
      <c r="GA35" s="685"/>
      <c r="GB35" s="685"/>
      <c r="GC35" s="685"/>
      <c r="GD35" s="685"/>
      <c r="GE35" s="685"/>
      <c r="GF35" s="685"/>
      <c r="GG35" s="685"/>
      <c r="GH35" s="685"/>
      <c r="GI35" s="685"/>
      <c r="GJ35" s="685"/>
      <c r="GK35" s="685"/>
      <c r="GL35" s="685"/>
      <c r="GM35" s="685"/>
      <c r="GN35" s="685"/>
      <c r="GO35" s="685"/>
      <c r="GP35" s="685"/>
      <c r="GQ35" s="685"/>
      <c r="GR35" s="685"/>
      <c r="GS35" s="685"/>
      <c r="GT35" s="685"/>
      <c r="GU35" s="685"/>
      <c r="GV35" s="685"/>
      <c r="GW35" s="685"/>
      <c r="GX35" s="685"/>
      <c r="GY35" s="685"/>
      <c r="GZ35" s="685"/>
      <c r="HA35" s="685"/>
      <c r="HB35" s="685"/>
      <c r="HC35" s="685"/>
      <c r="HD35" s="685"/>
      <c r="HE35" s="685"/>
    </row>
    <row r="36" spans="6:213" s="14" customFormat="1" ht="3" customHeight="1"/>
    <row r="38" spans="6:213" s="326" customFormat="1" ht="16.5" customHeight="1">
      <c r="J38" s="326" t="s">
        <v>1201</v>
      </c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Y38" s="326" t="s">
        <v>1343</v>
      </c>
    </row>
  </sheetData>
  <mergeCells count="563">
    <mergeCell ref="BK23:BQ23"/>
    <mergeCell ref="BR23:BX23"/>
    <mergeCell ref="BY23:CE23"/>
    <mergeCell ref="BR24:BX24"/>
    <mergeCell ref="BY24:CE24"/>
    <mergeCell ref="CF24:CL24"/>
    <mergeCell ref="CM24:CS24"/>
    <mergeCell ref="AN25:AV25"/>
    <mergeCell ref="AW25:BC25"/>
    <mergeCell ref="BD25:BJ25"/>
    <mergeCell ref="BK25:BQ25"/>
    <mergeCell ref="BR25:BX25"/>
    <mergeCell ref="BY25:CE25"/>
    <mergeCell ref="AN21:AV21"/>
    <mergeCell ref="AW21:BC21"/>
    <mergeCell ref="BD21:BJ21"/>
    <mergeCell ref="BK21:BQ21"/>
    <mergeCell ref="BR21:BX21"/>
    <mergeCell ref="BY21:CE21"/>
    <mergeCell ref="BR22:BX22"/>
    <mergeCell ref="BY22:CE22"/>
    <mergeCell ref="CF22:CL22"/>
    <mergeCell ref="BK17:BQ17"/>
    <mergeCell ref="BR17:BX17"/>
    <mergeCell ref="BY17:CE17"/>
    <mergeCell ref="BR18:BX18"/>
    <mergeCell ref="BY18:CE18"/>
    <mergeCell ref="CF18:CL18"/>
    <mergeCell ref="CM18:CS18"/>
    <mergeCell ref="AN19:AV19"/>
    <mergeCell ref="AW19:BC19"/>
    <mergeCell ref="BD19:BJ19"/>
    <mergeCell ref="BK19:BQ19"/>
    <mergeCell ref="BR19:BX19"/>
    <mergeCell ref="BY19:CE19"/>
    <mergeCell ref="AN15:AV15"/>
    <mergeCell ref="AW15:BC15"/>
    <mergeCell ref="BD15:BJ15"/>
    <mergeCell ref="BK15:BQ15"/>
    <mergeCell ref="BR15:BX15"/>
    <mergeCell ref="BY15:CE15"/>
    <mergeCell ref="BR16:BX16"/>
    <mergeCell ref="BY16:CE16"/>
    <mergeCell ref="CF16:CL16"/>
    <mergeCell ref="BR11:BX11"/>
    <mergeCell ref="BY11:CE11"/>
    <mergeCell ref="BR12:BX12"/>
    <mergeCell ref="BY12:CE12"/>
    <mergeCell ref="CF12:CL12"/>
    <mergeCell ref="CM12:CS12"/>
    <mergeCell ref="AN13:AV13"/>
    <mergeCell ref="AW13:BC13"/>
    <mergeCell ref="BD13:BJ13"/>
    <mergeCell ref="BK13:BQ13"/>
    <mergeCell ref="BR13:BX13"/>
    <mergeCell ref="BY13:CE13"/>
    <mergeCell ref="BD9:BJ9"/>
    <mergeCell ref="BK9:BQ9"/>
    <mergeCell ref="BR9:BX9"/>
    <mergeCell ref="BY9:CE9"/>
    <mergeCell ref="CF9:CL9"/>
    <mergeCell ref="CM9:CS9"/>
    <mergeCell ref="BR10:BX10"/>
    <mergeCell ref="BY10:CE10"/>
    <mergeCell ref="CF10:CL10"/>
    <mergeCell ref="CM10:CS10"/>
    <mergeCell ref="F31:H31"/>
    <mergeCell ref="I31:HE31"/>
    <mergeCell ref="F32:H32"/>
    <mergeCell ref="F33:H33"/>
    <mergeCell ref="F34:H34"/>
    <mergeCell ref="F35:H35"/>
    <mergeCell ref="I35:HE35"/>
    <mergeCell ref="FP28:FV28"/>
    <mergeCell ref="FW28:GC28"/>
    <mergeCell ref="GD28:GJ28"/>
    <mergeCell ref="GK28:GQ28"/>
    <mergeCell ref="GR28:GX28"/>
    <mergeCell ref="GY28:HE28"/>
    <mergeCell ref="DX28:ED28"/>
    <mergeCell ref="EE28:EK28"/>
    <mergeCell ref="EL28:ER28"/>
    <mergeCell ref="ES28:EY28"/>
    <mergeCell ref="EZ28:FH28"/>
    <mergeCell ref="FI28:FO28"/>
    <mergeCell ref="A28:G28"/>
    <mergeCell ref="I28:AM28"/>
    <mergeCell ref="CT28:DB28"/>
    <mergeCell ref="DC28:DI28"/>
    <mergeCell ref="DJ28:DP28"/>
    <mergeCell ref="DQ28:DW28"/>
    <mergeCell ref="AN28:AV28"/>
    <mergeCell ref="AW28:BC28"/>
    <mergeCell ref="BD28:BJ28"/>
    <mergeCell ref="BK28:BQ28"/>
    <mergeCell ref="FP27:FV27"/>
    <mergeCell ref="FW27:GC27"/>
    <mergeCell ref="GD27:GJ27"/>
    <mergeCell ref="GK27:GQ27"/>
    <mergeCell ref="BR28:BX28"/>
    <mergeCell ref="BY28:CE28"/>
    <mergeCell ref="CF28:CL28"/>
    <mergeCell ref="CM28:CS28"/>
    <mergeCell ref="AN27:AV27"/>
    <mergeCell ref="AW27:BC27"/>
    <mergeCell ref="BD27:BJ27"/>
    <mergeCell ref="BK27:BQ27"/>
    <mergeCell ref="BR27:BX27"/>
    <mergeCell ref="BY27:CE27"/>
    <mergeCell ref="GR27:GX27"/>
    <mergeCell ref="GY27:HE27"/>
    <mergeCell ref="DX27:ED27"/>
    <mergeCell ref="EE27:EK27"/>
    <mergeCell ref="EL27:ER27"/>
    <mergeCell ref="ES27:EY27"/>
    <mergeCell ref="EZ27:FH27"/>
    <mergeCell ref="FI27:FO27"/>
    <mergeCell ref="A27:G27"/>
    <mergeCell ref="I27:AM27"/>
    <mergeCell ref="CT27:DB27"/>
    <mergeCell ref="DC27:DI27"/>
    <mergeCell ref="DJ27:DP27"/>
    <mergeCell ref="DQ27:DW27"/>
    <mergeCell ref="CF27:CL27"/>
    <mergeCell ref="CM27:CS27"/>
    <mergeCell ref="FP26:FV26"/>
    <mergeCell ref="FW26:GC26"/>
    <mergeCell ref="GD26:GJ26"/>
    <mergeCell ref="GK26:GQ26"/>
    <mergeCell ref="GR26:GX26"/>
    <mergeCell ref="GY26:HE26"/>
    <mergeCell ref="DX26:ED26"/>
    <mergeCell ref="EE26:EK26"/>
    <mergeCell ref="EL26:ER26"/>
    <mergeCell ref="ES26:EY26"/>
    <mergeCell ref="EZ26:FH26"/>
    <mergeCell ref="FI26:FO26"/>
    <mergeCell ref="A26:G26"/>
    <mergeCell ref="I26:AM26"/>
    <mergeCell ref="CT26:DB26"/>
    <mergeCell ref="DC26:DI26"/>
    <mergeCell ref="DJ26:DP26"/>
    <mergeCell ref="DQ26:DW26"/>
    <mergeCell ref="AN26:AV26"/>
    <mergeCell ref="AW26:BC26"/>
    <mergeCell ref="BD26:BJ26"/>
    <mergeCell ref="BK26:BQ26"/>
    <mergeCell ref="BR26:BX26"/>
    <mergeCell ref="BY26:CE26"/>
    <mergeCell ref="CF26:CL26"/>
    <mergeCell ref="CM26:CS26"/>
    <mergeCell ref="FW25:GC25"/>
    <mergeCell ref="GD25:GJ25"/>
    <mergeCell ref="GK25:GQ25"/>
    <mergeCell ref="GR25:GX25"/>
    <mergeCell ref="GY25:HE25"/>
    <mergeCell ref="DX25:ED25"/>
    <mergeCell ref="EE25:EK25"/>
    <mergeCell ref="EL25:ER25"/>
    <mergeCell ref="ES25:EY25"/>
    <mergeCell ref="EZ25:FH25"/>
    <mergeCell ref="FI25:FO25"/>
    <mergeCell ref="A25:G25"/>
    <mergeCell ref="I25:AM25"/>
    <mergeCell ref="CT25:DB25"/>
    <mergeCell ref="DC25:DI25"/>
    <mergeCell ref="DJ25:DP25"/>
    <mergeCell ref="DQ25:DW25"/>
    <mergeCell ref="CF25:CL25"/>
    <mergeCell ref="CM25:CS25"/>
    <mergeCell ref="FP24:FV24"/>
    <mergeCell ref="A24:G24"/>
    <mergeCell ref="I24:AM24"/>
    <mergeCell ref="CT24:DB24"/>
    <mergeCell ref="DC24:DI24"/>
    <mergeCell ref="DJ24:DP24"/>
    <mergeCell ref="DQ24:DW24"/>
    <mergeCell ref="AN24:AV24"/>
    <mergeCell ref="AW24:BC24"/>
    <mergeCell ref="BD24:BJ24"/>
    <mergeCell ref="BK24:BQ24"/>
    <mergeCell ref="FP25:FV25"/>
    <mergeCell ref="FW24:GC24"/>
    <mergeCell ref="GD24:GJ24"/>
    <mergeCell ref="GK24:GQ24"/>
    <mergeCell ref="GR24:GX24"/>
    <mergeCell ref="GY24:HE24"/>
    <mergeCell ref="DX24:ED24"/>
    <mergeCell ref="EE24:EK24"/>
    <mergeCell ref="EL24:ER24"/>
    <mergeCell ref="ES24:EY24"/>
    <mergeCell ref="EZ24:FH24"/>
    <mergeCell ref="FI24:FO24"/>
    <mergeCell ref="FW23:GC23"/>
    <mergeCell ref="GD23:GJ23"/>
    <mergeCell ref="GK23:GQ23"/>
    <mergeCell ref="GR23:GX23"/>
    <mergeCell ref="GY23:HE23"/>
    <mergeCell ref="DX23:ED23"/>
    <mergeCell ref="EE23:EK23"/>
    <mergeCell ref="EL23:ER23"/>
    <mergeCell ref="ES23:EY23"/>
    <mergeCell ref="EZ23:FH23"/>
    <mergeCell ref="FI23:FO23"/>
    <mergeCell ref="A23:G23"/>
    <mergeCell ref="I23:AM23"/>
    <mergeCell ref="CT23:DB23"/>
    <mergeCell ref="DC23:DI23"/>
    <mergeCell ref="DJ23:DP23"/>
    <mergeCell ref="DQ23:DW23"/>
    <mergeCell ref="CF23:CL23"/>
    <mergeCell ref="CM23:CS23"/>
    <mergeCell ref="FP22:FV22"/>
    <mergeCell ref="A22:G22"/>
    <mergeCell ref="I22:AM22"/>
    <mergeCell ref="CT22:DB22"/>
    <mergeCell ref="DC22:DI22"/>
    <mergeCell ref="DJ22:DP22"/>
    <mergeCell ref="DQ22:DW22"/>
    <mergeCell ref="AN22:AV22"/>
    <mergeCell ref="AW22:BC22"/>
    <mergeCell ref="BD22:BJ22"/>
    <mergeCell ref="BK22:BQ22"/>
    <mergeCell ref="FP23:FV23"/>
    <mergeCell ref="CM22:CS22"/>
    <mergeCell ref="AN23:AV23"/>
    <mergeCell ref="AW23:BC23"/>
    <mergeCell ref="BD23:BJ23"/>
    <mergeCell ref="FW22:GC22"/>
    <mergeCell ref="GD22:GJ22"/>
    <mergeCell ref="GK22:GQ22"/>
    <mergeCell ref="GR22:GX22"/>
    <mergeCell ref="GY22:HE22"/>
    <mergeCell ref="DX22:ED22"/>
    <mergeCell ref="EE22:EK22"/>
    <mergeCell ref="EL22:ER22"/>
    <mergeCell ref="ES22:EY22"/>
    <mergeCell ref="EZ22:FH22"/>
    <mergeCell ref="FI22:FO22"/>
    <mergeCell ref="FW21:GC21"/>
    <mergeCell ref="GD21:GJ21"/>
    <mergeCell ref="GK21:GQ21"/>
    <mergeCell ref="GR21:GX21"/>
    <mergeCell ref="GY21:HE21"/>
    <mergeCell ref="DX21:ED21"/>
    <mergeCell ref="EE21:EK21"/>
    <mergeCell ref="EL21:ER21"/>
    <mergeCell ref="ES21:EY21"/>
    <mergeCell ref="EZ21:FH21"/>
    <mergeCell ref="FI21:FO21"/>
    <mergeCell ref="A21:G21"/>
    <mergeCell ref="I21:AM21"/>
    <mergeCell ref="CT21:DB21"/>
    <mergeCell ref="DC21:DI21"/>
    <mergeCell ref="DJ21:DP21"/>
    <mergeCell ref="DQ21:DW21"/>
    <mergeCell ref="CF21:CL21"/>
    <mergeCell ref="CM21:CS21"/>
    <mergeCell ref="FP20:FV20"/>
    <mergeCell ref="A20:G20"/>
    <mergeCell ref="I20:AM20"/>
    <mergeCell ref="CT20:DB20"/>
    <mergeCell ref="DC20:DI20"/>
    <mergeCell ref="DJ20:DP20"/>
    <mergeCell ref="DQ20:DW20"/>
    <mergeCell ref="AN20:AV20"/>
    <mergeCell ref="AW20:BC20"/>
    <mergeCell ref="BD20:BJ20"/>
    <mergeCell ref="BK20:BQ20"/>
    <mergeCell ref="FP21:FV21"/>
    <mergeCell ref="BR20:BX20"/>
    <mergeCell ref="BY20:CE20"/>
    <mergeCell ref="CF20:CL20"/>
    <mergeCell ref="CM20:CS20"/>
    <mergeCell ref="FW20:GC20"/>
    <mergeCell ref="GD20:GJ20"/>
    <mergeCell ref="GK20:GQ20"/>
    <mergeCell ref="GR20:GX20"/>
    <mergeCell ref="GY20:HE20"/>
    <mergeCell ref="DX20:ED20"/>
    <mergeCell ref="EE20:EK20"/>
    <mergeCell ref="EL20:ER20"/>
    <mergeCell ref="ES20:EY20"/>
    <mergeCell ref="EZ20:FH20"/>
    <mergeCell ref="FI20:FO20"/>
    <mergeCell ref="FW19:GC19"/>
    <mergeCell ref="GD19:GJ19"/>
    <mergeCell ref="GK19:GQ19"/>
    <mergeCell ref="GR19:GX19"/>
    <mergeCell ref="GY19:HE19"/>
    <mergeCell ref="DX19:ED19"/>
    <mergeCell ref="EE19:EK19"/>
    <mergeCell ref="EL19:ER19"/>
    <mergeCell ref="ES19:EY19"/>
    <mergeCell ref="EZ19:FH19"/>
    <mergeCell ref="FI19:FO19"/>
    <mergeCell ref="A19:G19"/>
    <mergeCell ref="I19:AM19"/>
    <mergeCell ref="CT19:DB19"/>
    <mergeCell ref="DC19:DI19"/>
    <mergeCell ref="DJ19:DP19"/>
    <mergeCell ref="DQ19:DW19"/>
    <mergeCell ref="CF19:CL19"/>
    <mergeCell ref="CM19:CS19"/>
    <mergeCell ref="FP18:FV18"/>
    <mergeCell ref="A18:G18"/>
    <mergeCell ref="I18:AM18"/>
    <mergeCell ref="CT18:DB18"/>
    <mergeCell ref="DC18:DI18"/>
    <mergeCell ref="DJ18:DP18"/>
    <mergeCell ref="DQ18:DW18"/>
    <mergeCell ref="AN18:AV18"/>
    <mergeCell ref="AW18:BC18"/>
    <mergeCell ref="BD18:BJ18"/>
    <mergeCell ref="BK18:BQ18"/>
    <mergeCell ref="FP19:FV19"/>
    <mergeCell ref="FW18:GC18"/>
    <mergeCell ref="GD18:GJ18"/>
    <mergeCell ref="GK18:GQ18"/>
    <mergeCell ref="GR18:GX18"/>
    <mergeCell ref="GY18:HE18"/>
    <mergeCell ref="DX18:ED18"/>
    <mergeCell ref="EE18:EK18"/>
    <mergeCell ref="EL18:ER18"/>
    <mergeCell ref="ES18:EY18"/>
    <mergeCell ref="EZ18:FH18"/>
    <mergeCell ref="FI18:FO18"/>
    <mergeCell ref="FW17:GC17"/>
    <mergeCell ref="GD17:GJ17"/>
    <mergeCell ref="GK17:GQ17"/>
    <mergeCell ref="GR17:GX17"/>
    <mergeCell ref="GY17:HE17"/>
    <mergeCell ref="DX17:ED17"/>
    <mergeCell ref="EE17:EK17"/>
    <mergeCell ref="EL17:ER17"/>
    <mergeCell ref="ES17:EY17"/>
    <mergeCell ref="EZ17:FH17"/>
    <mergeCell ref="FI17:FO17"/>
    <mergeCell ref="A17:G17"/>
    <mergeCell ref="I17:AM17"/>
    <mergeCell ref="CT17:DB17"/>
    <mergeCell ref="DC17:DI17"/>
    <mergeCell ref="DJ17:DP17"/>
    <mergeCell ref="DQ17:DW17"/>
    <mergeCell ref="CF17:CL17"/>
    <mergeCell ref="CM17:CS17"/>
    <mergeCell ref="FP16:FV16"/>
    <mergeCell ref="A16:G16"/>
    <mergeCell ref="I16:AM16"/>
    <mergeCell ref="CT16:DB16"/>
    <mergeCell ref="DC16:DI16"/>
    <mergeCell ref="DJ16:DP16"/>
    <mergeCell ref="DQ16:DW16"/>
    <mergeCell ref="AN16:AV16"/>
    <mergeCell ref="AW16:BC16"/>
    <mergeCell ref="BD16:BJ16"/>
    <mergeCell ref="BK16:BQ16"/>
    <mergeCell ref="FP17:FV17"/>
    <mergeCell ref="CM16:CS16"/>
    <mergeCell ref="AN17:AV17"/>
    <mergeCell ref="AW17:BC17"/>
    <mergeCell ref="BD17:BJ17"/>
    <mergeCell ref="FW16:GC16"/>
    <mergeCell ref="GD16:GJ16"/>
    <mergeCell ref="GK16:GQ16"/>
    <mergeCell ref="GR16:GX16"/>
    <mergeCell ref="GY16:HE16"/>
    <mergeCell ref="DX16:ED16"/>
    <mergeCell ref="EE16:EK16"/>
    <mergeCell ref="EL16:ER16"/>
    <mergeCell ref="ES16:EY16"/>
    <mergeCell ref="EZ16:FH16"/>
    <mergeCell ref="FI16:FO16"/>
    <mergeCell ref="FW15:GC15"/>
    <mergeCell ref="GD15:GJ15"/>
    <mergeCell ref="GK15:GQ15"/>
    <mergeCell ref="GR15:GX15"/>
    <mergeCell ref="GY15:HE15"/>
    <mergeCell ref="DX15:ED15"/>
    <mergeCell ref="EE15:EK15"/>
    <mergeCell ref="EL15:ER15"/>
    <mergeCell ref="ES15:EY15"/>
    <mergeCell ref="EZ15:FH15"/>
    <mergeCell ref="FI15:FO15"/>
    <mergeCell ref="A15:G15"/>
    <mergeCell ref="I15:AM15"/>
    <mergeCell ref="CT15:DB15"/>
    <mergeCell ref="DC15:DI15"/>
    <mergeCell ref="DJ15:DP15"/>
    <mergeCell ref="DQ15:DW15"/>
    <mergeCell ref="CF15:CL15"/>
    <mergeCell ref="CM15:CS15"/>
    <mergeCell ref="FP14:FV14"/>
    <mergeCell ref="A14:G14"/>
    <mergeCell ref="I14:AM14"/>
    <mergeCell ref="CT14:DB14"/>
    <mergeCell ref="DC14:DI14"/>
    <mergeCell ref="DJ14:DP14"/>
    <mergeCell ref="DQ14:DW14"/>
    <mergeCell ref="AN14:AV14"/>
    <mergeCell ref="AW14:BC14"/>
    <mergeCell ref="BD14:BJ14"/>
    <mergeCell ref="BK14:BQ14"/>
    <mergeCell ref="FP15:FV15"/>
    <mergeCell ref="BR14:BX14"/>
    <mergeCell ref="BY14:CE14"/>
    <mergeCell ref="CF14:CL14"/>
    <mergeCell ref="CM14:CS14"/>
    <mergeCell ref="FW14:GC14"/>
    <mergeCell ref="GD14:GJ14"/>
    <mergeCell ref="GK14:GQ14"/>
    <mergeCell ref="GR14:GX14"/>
    <mergeCell ref="GY14:HE14"/>
    <mergeCell ref="DX14:ED14"/>
    <mergeCell ref="EE14:EK14"/>
    <mergeCell ref="EL14:ER14"/>
    <mergeCell ref="ES14:EY14"/>
    <mergeCell ref="EZ14:FH14"/>
    <mergeCell ref="FI14:FO14"/>
    <mergeCell ref="FW13:GC13"/>
    <mergeCell ref="GD13:GJ13"/>
    <mergeCell ref="GK13:GQ13"/>
    <mergeCell ref="GR13:GX13"/>
    <mergeCell ref="GY13:HE13"/>
    <mergeCell ref="DX13:ED13"/>
    <mergeCell ref="EE13:EK13"/>
    <mergeCell ref="EL13:ER13"/>
    <mergeCell ref="ES13:EY13"/>
    <mergeCell ref="EZ13:FH13"/>
    <mergeCell ref="FI13:FO13"/>
    <mergeCell ref="A13:G13"/>
    <mergeCell ref="I13:AM13"/>
    <mergeCell ref="CT13:DB13"/>
    <mergeCell ref="DC13:DI13"/>
    <mergeCell ref="DJ13:DP13"/>
    <mergeCell ref="DQ13:DW13"/>
    <mergeCell ref="CF13:CL13"/>
    <mergeCell ref="CM13:CS13"/>
    <mergeCell ref="FP12:FV12"/>
    <mergeCell ref="A12:G12"/>
    <mergeCell ref="I12:AM12"/>
    <mergeCell ref="CT12:DB12"/>
    <mergeCell ref="DC12:DI12"/>
    <mergeCell ref="DJ12:DP12"/>
    <mergeCell ref="DQ12:DW12"/>
    <mergeCell ref="AN12:AV12"/>
    <mergeCell ref="AW12:BC12"/>
    <mergeCell ref="BD12:BJ12"/>
    <mergeCell ref="BK12:BQ12"/>
    <mergeCell ref="FP13:FV13"/>
    <mergeCell ref="FW12:GC12"/>
    <mergeCell ref="GD12:GJ12"/>
    <mergeCell ref="GK12:GQ12"/>
    <mergeCell ref="GR12:GX12"/>
    <mergeCell ref="GY12:HE12"/>
    <mergeCell ref="DX12:ED12"/>
    <mergeCell ref="EE12:EK12"/>
    <mergeCell ref="EL12:ER12"/>
    <mergeCell ref="ES12:EY12"/>
    <mergeCell ref="EZ12:FH12"/>
    <mergeCell ref="FI12:FO12"/>
    <mergeCell ref="FW11:GC11"/>
    <mergeCell ref="GD11:GJ11"/>
    <mergeCell ref="GK11:GQ11"/>
    <mergeCell ref="GR11:GX11"/>
    <mergeCell ref="GY11:HE11"/>
    <mergeCell ref="DX11:ED11"/>
    <mergeCell ref="EE11:EK11"/>
    <mergeCell ref="EL11:ER11"/>
    <mergeCell ref="ES11:EY11"/>
    <mergeCell ref="EZ11:FH11"/>
    <mergeCell ref="FI11:FO11"/>
    <mergeCell ref="A11:G11"/>
    <mergeCell ref="I11:AM11"/>
    <mergeCell ref="CT11:DB11"/>
    <mergeCell ref="DC11:DI11"/>
    <mergeCell ref="DJ11:DP11"/>
    <mergeCell ref="DQ11:DW11"/>
    <mergeCell ref="CF11:CL11"/>
    <mergeCell ref="CM11:CS11"/>
    <mergeCell ref="FP10:FV10"/>
    <mergeCell ref="A10:G10"/>
    <mergeCell ref="I10:AM10"/>
    <mergeCell ref="CT10:DB10"/>
    <mergeCell ref="DC10:DI10"/>
    <mergeCell ref="DJ10:DP10"/>
    <mergeCell ref="DQ10:DW10"/>
    <mergeCell ref="AN10:AV10"/>
    <mergeCell ref="AW10:BC10"/>
    <mergeCell ref="BD10:BJ10"/>
    <mergeCell ref="BK10:BQ10"/>
    <mergeCell ref="FP11:FV11"/>
    <mergeCell ref="AN11:AV11"/>
    <mergeCell ref="AW11:BC11"/>
    <mergeCell ref="BD11:BJ11"/>
    <mergeCell ref="BK11:BQ11"/>
    <mergeCell ref="FW10:GC10"/>
    <mergeCell ref="GD10:GJ10"/>
    <mergeCell ref="GK10:GQ10"/>
    <mergeCell ref="GR10:GX10"/>
    <mergeCell ref="GY10:HE10"/>
    <mergeCell ref="DX10:ED10"/>
    <mergeCell ref="EE10:EK10"/>
    <mergeCell ref="EL10:ER10"/>
    <mergeCell ref="ES10:EY10"/>
    <mergeCell ref="EZ10:FH10"/>
    <mergeCell ref="FI10:FO10"/>
    <mergeCell ref="GK9:GQ9"/>
    <mergeCell ref="GR9:GX9"/>
    <mergeCell ref="GY9:HE9"/>
    <mergeCell ref="DX9:ED9"/>
    <mergeCell ref="EE9:EK9"/>
    <mergeCell ref="EL9:ER9"/>
    <mergeCell ref="ES9:EY9"/>
    <mergeCell ref="EZ9:FH9"/>
    <mergeCell ref="FI9:FO9"/>
    <mergeCell ref="A9:G9"/>
    <mergeCell ref="H9:AM9"/>
    <mergeCell ref="CT9:DB9"/>
    <mergeCell ref="DC9:DI9"/>
    <mergeCell ref="DJ9:DP9"/>
    <mergeCell ref="DQ9:DW9"/>
    <mergeCell ref="ES8:EY8"/>
    <mergeCell ref="FW8:GC8"/>
    <mergeCell ref="GD8:GJ8"/>
    <mergeCell ref="FP9:FV9"/>
    <mergeCell ref="FW9:GC9"/>
    <mergeCell ref="GD9:GJ9"/>
    <mergeCell ref="AN6:AV8"/>
    <mergeCell ref="AW6:CS6"/>
    <mergeCell ref="AW7:BC8"/>
    <mergeCell ref="BD7:BJ8"/>
    <mergeCell ref="BK7:CS7"/>
    <mergeCell ref="BK8:BQ8"/>
    <mergeCell ref="BR8:BX8"/>
    <mergeCell ref="BY8:CE8"/>
    <mergeCell ref="CF8:CL8"/>
    <mergeCell ref="CM8:CS8"/>
    <mergeCell ref="AN9:AV9"/>
    <mergeCell ref="AW9:BC9"/>
    <mergeCell ref="A3:HE3"/>
    <mergeCell ref="A5:G8"/>
    <mergeCell ref="H5:AM8"/>
    <mergeCell ref="CT5:EY5"/>
    <mergeCell ref="EZ5:HE5"/>
    <mergeCell ref="CT6:DB8"/>
    <mergeCell ref="DC6:EY6"/>
    <mergeCell ref="EZ6:FH8"/>
    <mergeCell ref="FI6:HE6"/>
    <mergeCell ref="GK8:GQ8"/>
    <mergeCell ref="GR8:GX8"/>
    <mergeCell ref="GY8:HE8"/>
    <mergeCell ref="DC7:DI8"/>
    <mergeCell ref="DJ7:DP8"/>
    <mergeCell ref="DQ7:EY7"/>
    <mergeCell ref="FI7:FO8"/>
    <mergeCell ref="FP7:FV8"/>
    <mergeCell ref="FW7:HE7"/>
    <mergeCell ref="DQ8:DW8"/>
    <mergeCell ref="DX8:ED8"/>
    <mergeCell ref="EE8:EK8"/>
    <mergeCell ref="EL8:ER8"/>
    <mergeCell ref="AN5:CS5"/>
  </mergeCells>
  <pageMargins left="0.7" right="0.7" top="0.75" bottom="0.75" header="0.3" footer="0.3"/>
  <pageSetup paperSize="9" scale="6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L11"/>
  <sheetViews>
    <sheetView topLeftCell="B1" workbookViewId="0">
      <selection activeCell="K23" sqref="K23"/>
    </sheetView>
  </sheetViews>
  <sheetFormatPr defaultRowHeight="13.5" customHeight="1"/>
  <cols>
    <col min="1" max="1" width="13.5703125" style="455" customWidth="1"/>
    <col min="2" max="2" width="40.85546875" style="455" customWidth="1"/>
    <col min="3" max="3" width="35" style="455" customWidth="1"/>
    <col min="4" max="4" width="28.28515625" style="455" customWidth="1"/>
    <col min="5" max="5" width="19.5703125" style="455" customWidth="1"/>
    <col min="6" max="7" width="20.28515625" style="455" customWidth="1"/>
    <col min="8" max="10" width="20.140625" style="455" customWidth="1"/>
    <col min="11" max="11" width="19" style="455" customWidth="1"/>
    <col min="12" max="12" width="16" style="455" customWidth="1"/>
    <col min="13" max="16384" width="9.140625" style="455"/>
  </cols>
  <sheetData>
    <row r="2" spans="1:12" s="454" customFormat="1" ht="15.75" customHeight="1">
      <c r="A2" s="454" t="s">
        <v>1304</v>
      </c>
    </row>
    <row r="3" spans="1:12" s="454" customFormat="1" ht="14.25" customHeight="1">
      <c r="A3" s="454" t="s">
        <v>1118</v>
      </c>
    </row>
    <row r="4" spans="1:12" ht="13.5" customHeight="1">
      <c r="J4" s="456" t="s">
        <v>257</v>
      </c>
    </row>
    <row r="5" spans="1:12" s="454" customFormat="1" ht="21" customHeight="1">
      <c r="A5" s="1157" t="s">
        <v>141</v>
      </c>
      <c r="B5" s="1159" t="s">
        <v>1110</v>
      </c>
      <c r="C5" s="1159" t="s">
        <v>1111</v>
      </c>
      <c r="D5" s="1159" t="s">
        <v>1112</v>
      </c>
      <c r="E5" s="1155" t="s">
        <v>1113</v>
      </c>
      <c r="F5" s="1155"/>
      <c r="G5" s="1155" t="s">
        <v>1114</v>
      </c>
      <c r="H5" s="1155"/>
      <c r="I5" s="1155" t="s">
        <v>1303</v>
      </c>
      <c r="J5" s="1155"/>
      <c r="K5" s="1155" t="s">
        <v>1391</v>
      </c>
      <c r="L5" s="1155"/>
    </row>
    <row r="6" spans="1:12" s="454" customFormat="1" ht="32.25" customHeight="1">
      <c r="A6" s="1158"/>
      <c r="B6" s="1160"/>
      <c r="C6" s="1160"/>
      <c r="D6" s="1160"/>
      <c r="E6" s="525" t="s">
        <v>1115</v>
      </c>
      <c r="F6" s="525" t="s">
        <v>1116</v>
      </c>
      <c r="G6" s="525" t="s">
        <v>1115</v>
      </c>
      <c r="H6" s="525" t="s">
        <v>1116</v>
      </c>
      <c r="I6" s="525" t="s">
        <v>1115</v>
      </c>
      <c r="J6" s="525" t="s">
        <v>1116</v>
      </c>
      <c r="K6" s="593" t="s">
        <v>1115</v>
      </c>
      <c r="L6" s="593" t="s">
        <v>1116</v>
      </c>
    </row>
    <row r="7" spans="1:12" s="461" customFormat="1" ht="38.25" customHeight="1">
      <c r="A7" s="457" t="s">
        <v>1117</v>
      </c>
      <c r="B7" s="458" t="s">
        <v>1123</v>
      </c>
      <c r="C7" s="458" t="s">
        <v>1124</v>
      </c>
      <c r="D7" s="458" t="s">
        <v>1125</v>
      </c>
      <c r="E7" s="460">
        <f>312.72948/12</f>
        <v>26.060790000000001</v>
      </c>
      <c r="F7" s="460">
        <f>E7*12</f>
        <v>312.72948000000002</v>
      </c>
      <c r="G7" s="460">
        <f>E7</f>
        <v>26.060790000000001</v>
      </c>
      <c r="H7" s="459">
        <f>G7*12</f>
        <v>312.72948000000002</v>
      </c>
      <c r="I7" s="460">
        <f>G7</f>
        <v>26.060790000000001</v>
      </c>
      <c r="J7" s="459">
        <f>I7*12</f>
        <v>312.72948000000002</v>
      </c>
      <c r="K7" s="460">
        <f>L7/12</f>
        <v>28.40133333333333</v>
      </c>
      <c r="L7" s="459">
        <v>340.81599999999997</v>
      </c>
    </row>
    <row r="8" spans="1:12" ht="18.75" customHeight="1">
      <c r="A8" s="1156" t="s">
        <v>434</v>
      </c>
      <c r="B8" s="1156"/>
      <c r="C8" s="1156"/>
      <c r="D8" s="1156"/>
      <c r="E8" s="462">
        <f t="shared" ref="E8:J8" si="0">SUBTOTAL(9,E7:E7)</f>
        <v>26.060790000000001</v>
      </c>
      <c r="F8" s="462">
        <f t="shared" si="0"/>
        <v>312.72948000000002</v>
      </c>
      <c r="G8" s="462">
        <f t="shared" si="0"/>
        <v>26.060790000000001</v>
      </c>
      <c r="H8" s="462">
        <f t="shared" si="0"/>
        <v>312.72948000000002</v>
      </c>
      <c r="I8" s="462">
        <f t="shared" si="0"/>
        <v>26.060790000000001</v>
      </c>
      <c r="J8" s="462">
        <f t="shared" si="0"/>
        <v>312.72948000000002</v>
      </c>
      <c r="K8" s="462">
        <f>SUBTOTAL(9,K7:K7)</f>
        <v>28.40133333333333</v>
      </c>
      <c r="L8" s="462">
        <f>SUBTOTAL(9,L7:L7)</f>
        <v>340.81599999999997</v>
      </c>
    </row>
    <row r="11" spans="1:12" ht="13.5" customHeight="1">
      <c r="B11" s="463" t="s">
        <v>1103</v>
      </c>
      <c r="C11" s="464" t="s">
        <v>1390</v>
      </c>
    </row>
  </sheetData>
  <mergeCells count="9">
    <mergeCell ref="K5:L5"/>
    <mergeCell ref="I5:J5"/>
    <mergeCell ref="A8:D8"/>
    <mergeCell ref="A5:A6"/>
    <mergeCell ref="B5:B6"/>
    <mergeCell ref="C5:C6"/>
    <mergeCell ref="D5:D6"/>
    <mergeCell ref="E5:F5"/>
    <mergeCell ref="G5:H5"/>
  </mergeCells>
  <pageMargins left="0.7" right="0.7" top="0.75" bottom="0.75" header="0.3" footer="0.3"/>
  <pageSetup paperSize="9" scale="8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:G73"/>
  <sheetViews>
    <sheetView workbookViewId="0">
      <selection activeCell="N35" sqref="N35"/>
    </sheetView>
  </sheetViews>
  <sheetFormatPr defaultRowHeight="12.75"/>
  <cols>
    <col min="1" max="2" width="9.140625" style="583"/>
    <col min="3" max="4" width="34.5703125" style="583" customWidth="1"/>
    <col min="5" max="5" width="25.140625" style="583" customWidth="1"/>
    <col min="6" max="6" width="15.140625" style="583" customWidth="1"/>
    <col min="7" max="7" width="14.5703125" style="583" bestFit="1" customWidth="1"/>
    <col min="8" max="16384" width="9.140625" style="583"/>
  </cols>
  <sheetData>
    <row r="3" spans="2:7" ht="15.75">
      <c r="C3" s="584" t="s">
        <v>1346</v>
      </c>
      <c r="D3" s="584"/>
    </row>
    <row r="4" spans="2:7" ht="15.75">
      <c r="C4" s="584"/>
      <c r="D4" s="584"/>
    </row>
    <row r="5" spans="2:7" ht="29.25" customHeight="1">
      <c r="E5" s="585"/>
      <c r="F5" s="585"/>
      <c r="G5" s="585"/>
    </row>
    <row r="6" spans="2:7">
      <c r="B6" s="586"/>
      <c r="C6" s="1161">
        <v>2019</v>
      </c>
      <c r="D6" s="1161"/>
      <c r="E6" s="1161"/>
      <c r="F6" s="587"/>
      <c r="G6" s="585"/>
    </row>
    <row r="7" spans="2:7">
      <c r="B7" s="586">
        <v>1</v>
      </c>
      <c r="C7" s="586" t="s">
        <v>1347</v>
      </c>
      <c r="D7" s="586" t="s">
        <v>1348</v>
      </c>
      <c r="E7" s="587">
        <f>3700.3384*1000</f>
        <v>3700338.4</v>
      </c>
      <c r="F7" s="587"/>
      <c r="G7" s="585"/>
    </row>
    <row r="8" spans="2:7">
      <c r="B8" s="586">
        <v>2</v>
      </c>
      <c r="C8" s="586" t="s">
        <v>1347</v>
      </c>
      <c r="D8" s="586" t="s">
        <v>1349</v>
      </c>
      <c r="E8" s="587">
        <f>2328.2344*1000</f>
        <v>2328234.4</v>
      </c>
      <c r="F8" s="587"/>
      <c r="G8" s="585"/>
    </row>
    <row r="9" spans="2:7">
      <c r="B9" s="586">
        <v>3</v>
      </c>
      <c r="C9" s="586" t="s">
        <v>1350</v>
      </c>
      <c r="D9" s="586"/>
      <c r="E9" s="587">
        <v>2656473.4900000002</v>
      </c>
      <c r="F9" s="587"/>
      <c r="G9" s="585"/>
    </row>
    <row r="10" spans="2:7">
      <c r="D10" s="586"/>
      <c r="E10" s="588">
        <f>E7+E8+E9</f>
        <v>8685046.2899999991</v>
      </c>
      <c r="F10" s="587"/>
      <c r="G10" s="585"/>
    </row>
    <row r="11" spans="2:7">
      <c r="B11" s="586"/>
      <c r="C11" s="1162">
        <v>2020</v>
      </c>
      <c r="D11" s="1163"/>
      <c r="E11" s="1164"/>
      <c r="F11" s="586"/>
    </row>
    <row r="12" spans="2:7">
      <c r="B12" s="586">
        <v>1</v>
      </c>
      <c r="C12" s="586" t="s">
        <v>1351</v>
      </c>
      <c r="D12" s="586"/>
      <c r="E12" s="586">
        <v>2225520.7599999998</v>
      </c>
      <c r="F12" s="586"/>
    </row>
    <row r="13" spans="2:7">
      <c r="B13" s="586">
        <v>2</v>
      </c>
      <c r="C13" s="586" t="s">
        <v>1352</v>
      </c>
      <c r="D13" s="586"/>
      <c r="E13" s="586">
        <v>668266.21</v>
      </c>
      <c r="F13" s="586"/>
    </row>
    <row r="14" spans="2:7">
      <c r="B14" s="586">
        <v>3</v>
      </c>
      <c r="C14" s="586" t="s">
        <v>1353</v>
      </c>
      <c r="D14" s="586"/>
      <c r="E14" s="586">
        <v>2419927.88</v>
      </c>
      <c r="F14" s="586"/>
    </row>
    <row r="15" spans="2:7">
      <c r="B15" s="586">
        <v>3</v>
      </c>
      <c r="C15" s="586" t="s">
        <v>1354</v>
      </c>
      <c r="D15" s="586"/>
      <c r="E15" s="586">
        <v>729913.45</v>
      </c>
      <c r="F15" s="586"/>
    </row>
    <row r="16" spans="2:7">
      <c r="B16" s="586">
        <v>5</v>
      </c>
      <c r="C16" s="586" t="s">
        <v>1355</v>
      </c>
      <c r="D16" s="586"/>
      <c r="E16" s="586">
        <v>518941.12</v>
      </c>
      <c r="F16" s="586"/>
    </row>
    <row r="17" spans="2:6">
      <c r="B17" s="586">
        <v>7</v>
      </c>
      <c r="C17" s="586" t="s">
        <v>1356</v>
      </c>
      <c r="D17" s="586"/>
      <c r="E17" s="586">
        <v>1533942.9</v>
      </c>
      <c r="F17" s="586"/>
    </row>
    <row r="18" spans="2:6">
      <c r="B18" s="586">
        <v>9</v>
      </c>
      <c r="C18" s="586" t="s">
        <v>1357</v>
      </c>
      <c r="D18" s="586"/>
      <c r="E18" s="586">
        <v>797579.25</v>
      </c>
      <c r="F18" s="586"/>
    </row>
    <row r="19" spans="2:6">
      <c r="B19" s="586"/>
      <c r="C19" s="589" t="s">
        <v>299</v>
      </c>
      <c r="D19" s="589"/>
      <c r="E19" s="589">
        <f>SUM(E12:E18)</f>
        <v>8894091.5700000003</v>
      </c>
      <c r="F19" s="586"/>
    </row>
    <row r="20" spans="2:6">
      <c r="B20" s="586"/>
      <c r="C20" s="586"/>
      <c r="D20" s="586"/>
      <c r="E20" s="586"/>
      <c r="F20" s="586"/>
    </row>
    <row r="21" spans="2:6">
      <c r="B21" s="586"/>
      <c r="C21" s="1162">
        <v>2021</v>
      </c>
      <c r="D21" s="1163"/>
      <c r="E21" s="1164"/>
      <c r="F21" s="586"/>
    </row>
    <row r="22" spans="2:6">
      <c r="B22" s="586">
        <v>1</v>
      </c>
      <c r="C22" s="586" t="s">
        <v>1358</v>
      </c>
      <c r="D22" s="586"/>
      <c r="E22" s="586">
        <v>2605041.09</v>
      </c>
      <c r="F22" s="586"/>
    </row>
    <row r="23" spans="2:6">
      <c r="B23" s="586">
        <v>2</v>
      </c>
      <c r="C23" s="586" t="s">
        <v>1359</v>
      </c>
      <c r="D23" s="586"/>
      <c r="E23" s="586">
        <v>263043.20000000001</v>
      </c>
      <c r="F23" s="586"/>
    </row>
    <row r="24" spans="2:6">
      <c r="B24" s="586">
        <v>3</v>
      </c>
      <c r="C24" s="586" t="s">
        <v>1360</v>
      </c>
      <c r="D24" s="586"/>
      <c r="E24" s="586">
        <v>272688.03000000003</v>
      </c>
      <c r="F24" s="586"/>
    </row>
    <row r="25" spans="2:6">
      <c r="B25" s="586">
        <v>4</v>
      </c>
      <c r="C25" s="586" t="s">
        <v>1361</v>
      </c>
      <c r="D25" s="586"/>
      <c r="E25" s="586">
        <v>1892739.2</v>
      </c>
      <c r="F25" s="586"/>
    </row>
    <row r="26" spans="2:6">
      <c r="B26" s="586">
        <v>5</v>
      </c>
      <c r="C26" s="586" t="s">
        <v>1362</v>
      </c>
      <c r="D26" s="586"/>
      <c r="E26" s="586">
        <v>676042.7</v>
      </c>
      <c r="F26" s="586"/>
    </row>
    <row r="27" spans="2:6">
      <c r="B27" s="586">
        <v>6</v>
      </c>
      <c r="C27" s="586" t="s">
        <v>1363</v>
      </c>
      <c r="D27" s="586"/>
      <c r="E27" s="586">
        <v>381157.87</v>
      </c>
      <c r="F27" s="586"/>
    </row>
    <row r="28" spans="2:6">
      <c r="B28" s="586">
        <v>7</v>
      </c>
      <c r="C28" s="586" t="s">
        <v>1364</v>
      </c>
      <c r="D28" s="586"/>
      <c r="E28" s="586">
        <v>621900.46</v>
      </c>
      <c r="F28" s="586"/>
    </row>
    <row r="29" spans="2:6">
      <c r="B29" s="586">
        <v>8</v>
      </c>
      <c r="C29" s="586" t="s">
        <v>1365</v>
      </c>
      <c r="D29" s="586"/>
      <c r="E29" s="586">
        <v>332896.02</v>
      </c>
      <c r="F29" s="586"/>
    </row>
    <row r="30" spans="2:6">
      <c r="B30" s="586">
        <v>9</v>
      </c>
      <c r="C30" s="586" t="s">
        <v>1366</v>
      </c>
      <c r="D30" s="586"/>
      <c r="E30" s="586">
        <v>1295321.55</v>
      </c>
      <c r="F30" s="586"/>
    </row>
    <row r="31" spans="2:6">
      <c r="B31" s="586">
        <v>10</v>
      </c>
      <c r="C31" s="586" t="s">
        <v>1367</v>
      </c>
      <c r="D31" s="586"/>
      <c r="E31" s="586">
        <v>651570</v>
      </c>
      <c r="F31" s="586"/>
    </row>
    <row r="32" spans="2:6">
      <c r="B32" s="586"/>
      <c r="C32" s="589" t="s">
        <v>299</v>
      </c>
      <c r="D32" s="589"/>
      <c r="E32" s="589">
        <f>SUM(E22:E31)</f>
        <v>8992400.120000001</v>
      </c>
      <c r="F32" s="586"/>
    </row>
    <row r="33" spans="2:6">
      <c r="B33" s="586"/>
      <c r="C33" s="586"/>
      <c r="D33" s="586"/>
      <c r="E33" s="586"/>
      <c r="F33" s="586"/>
    </row>
    <row r="34" spans="2:6">
      <c r="B34" s="586"/>
      <c r="C34" s="586"/>
      <c r="D34" s="586"/>
      <c r="E34" s="586"/>
      <c r="F34" s="586"/>
    </row>
    <row r="35" spans="2:6">
      <c r="B35" s="586"/>
      <c r="C35" s="1162">
        <v>2022</v>
      </c>
      <c r="D35" s="1163"/>
      <c r="E35" s="1164"/>
      <c r="F35" s="586"/>
    </row>
    <row r="36" spans="2:6">
      <c r="B36" s="586">
        <v>1</v>
      </c>
      <c r="C36" s="586" t="s">
        <v>1368</v>
      </c>
      <c r="D36" s="586"/>
      <c r="E36" s="586">
        <v>4082121.94</v>
      </c>
      <c r="F36" s="586"/>
    </row>
    <row r="37" spans="2:6">
      <c r="B37" s="586">
        <v>2</v>
      </c>
      <c r="C37" s="586" t="s">
        <v>1369</v>
      </c>
      <c r="D37" s="586"/>
      <c r="E37" s="586">
        <v>599411.11</v>
      </c>
      <c r="F37" s="586"/>
    </row>
    <row r="38" spans="2:6">
      <c r="B38" s="586">
        <v>3</v>
      </c>
      <c r="C38" s="586" t="s">
        <v>1370</v>
      </c>
      <c r="D38" s="586"/>
      <c r="E38" s="586">
        <v>215861.38</v>
      </c>
      <c r="F38" s="586"/>
    </row>
    <row r="39" spans="2:6">
      <c r="B39" s="586">
        <v>4</v>
      </c>
      <c r="C39" s="586" t="s">
        <v>1371</v>
      </c>
      <c r="D39" s="586"/>
      <c r="E39" s="586">
        <v>2375666.92</v>
      </c>
      <c r="F39" s="586"/>
    </row>
    <row r="40" spans="2:6">
      <c r="B40" s="586">
        <v>5</v>
      </c>
      <c r="C40" s="586" t="s">
        <v>1372</v>
      </c>
      <c r="D40" s="586"/>
      <c r="E40" s="586">
        <v>3017014.54</v>
      </c>
      <c r="F40" s="586"/>
    </row>
    <row r="41" spans="2:6">
      <c r="B41" s="586"/>
      <c r="C41" s="589" t="s">
        <v>299</v>
      </c>
      <c r="D41" s="589"/>
      <c r="E41" s="589">
        <f>SUM(E36:E40)</f>
        <v>10290075.890000001</v>
      </c>
      <c r="F41" s="586"/>
    </row>
    <row r="42" spans="2:6">
      <c r="B42" s="586"/>
      <c r="C42" s="586"/>
      <c r="D42" s="586"/>
      <c r="E42" s="586"/>
      <c r="F42" s="586"/>
    </row>
    <row r="43" spans="2:6" hidden="1">
      <c r="B43" s="586"/>
      <c r="C43" s="586"/>
      <c r="D43" s="586"/>
      <c r="E43" s="586"/>
      <c r="F43" s="586"/>
    </row>
    <row r="44" spans="2:6" hidden="1">
      <c r="B44" s="586"/>
      <c r="C44" s="586"/>
      <c r="D44" s="586"/>
      <c r="E44" s="586"/>
      <c r="F44" s="586"/>
    </row>
    <row r="45" spans="2:6" hidden="1">
      <c r="B45" s="586"/>
      <c r="C45" s="586"/>
      <c r="D45" s="586"/>
      <c r="E45" s="586"/>
      <c r="F45" s="586"/>
    </row>
    <row r="46" spans="2:6" hidden="1">
      <c r="B46" s="586"/>
      <c r="C46" s="586"/>
      <c r="D46" s="586"/>
      <c r="E46" s="586"/>
      <c r="F46" s="586"/>
    </row>
    <row r="47" spans="2:6" hidden="1">
      <c r="B47" s="586"/>
      <c r="C47" s="586"/>
      <c r="D47" s="586"/>
      <c r="E47" s="586"/>
      <c r="F47" s="586"/>
    </row>
    <row r="48" spans="2:6" hidden="1">
      <c r="B48" s="586"/>
      <c r="C48" s="586"/>
      <c r="D48" s="586"/>
      <c r="E48" s="586"/>
      <c r="F48" s="586"/>
    </row>
    <row r="49" spans="2:6" hidden="1">
      <c r="B49" s="586"/>
      <c r="C49" s="586"/>
      <c r="D49" s="586"/>
      <c r="E49" s="586"/>
      <c r="F49" s="586"/>
    </row>
    <row r="50" spans="2:6" hidden="1">
      <c r="B50" s="586"/>
      <c r="C50" s="586"/>
      <c r="D50" s="586"/>
      <c r="E50" s="586"/>
      <c r="F50" s="586"/>
    </row>
    <row r="51" spans="2:6" hidden="1">
      <c r="B51" s="586"/>
      <c r="C51" s="586"/>
      <c r="D51" s="586"/>
      <c r="E51" s="586"/>
      <c r="F51" s="586"/>
    </row>
    <row r="52" spans="2:6" hidden="1">
      <c r="B52" s="586"/>
      <c r="C52" s="586"/>
      <c r="D52" s="586"/>
      <c r="E52" s="586"/>
      <c r="F52" s="586"/>
    </row>
    <row r="53" spans="2:6" hidden="1">
      <c r="B53" s="586"/>
      <c r="C53" s="586"/>
      <c r="D53" s="586"/>
      <c r="E53" s="586"/>
      <c r="F53" s="586"/>
    </row>
    <row r="54" spans="2:6" hidden="1">
      <c r="B54" s="586"/>
      <c r="C54" s="586"/>
      <c r="D54" s="586"/>
      <c r="E54" s="586"/>
      <c r="F54" s="586"/>
    </row>
    <row r="55" spans="2:6" hidden="1">
      <c r="B55" s="586"/>
      <c r="C55" s="586"/>
      <c r="D55" s="586"/>
      <c r="E55" s="586"/>
      <c r="F55" s="586"/>
    </row>
    <row r="56" spans="2:6" hidden="1">
      <c r="B56" s="586"/>
      <c r="C56" s="586"/>
      <c r="D56" s="586"/>
      <c r="E56" s="586"/>
      <c r="F56" s="586"/>
    </row>
    <row r="57" spans="2:6" hidden="1">
      <c r="B57" s="586"/>
      <c r="C57" s="586"/>
      <c r="D57" s="586"/>
      <c r="E57" s="586"/>
      <c r="F57" s="586"/>
    </row>
    <row r="58" spans="2:6">
      <c r="B58" s="586"/>
      <c r="C58" s="586"/>
      <c r="D58" s="586"/>
      <c r="E58" s="586"/>
      <c r="F58" s="586"/>
    </row>
    <row r="59" spans="2:6">
      <c r="B59" s="586"/>
      <c r="C59" s="1162">
        <v>2023</v>
      </c>
      <c r="D59" s="1163"/>
      <c r="E59" s="1164"/>
      <c r="F59" s="586"/>
    </row>
    <row r="60" spans="2:6">
      <c r="B60" s="586">
        <v>1</v>
      </c>
      <c r="C60" s="586" t="s">
        <v>1373</v>
      </c>
      <c r="D60" s="586"/>
      <c r="E60" s="586">
        <v>1753347.04</v>
      </c>
      <c r="F60" s="586"/>
    </row>
    <row r="61" spans="2:6">
      <c r="B61" s="586">
        <v>2</v>
      </c>
      <c r="C61" s="586" t="s">
        <v>1374</v>
      </c>
      <c r="D61" s="586"/>
      <c r="E61" s="586">
        <v>221317.96</v>
      </c>
      <c r="F61" s="586"/>
    </row>
    <row r="62" spans="2:6">
      <c r="B62" s="586">
        <v>3</v>
      </c>
      <c r="C62" s="586" t="s">
        <v>1375</v>
      </c>
      <c r="D62" s="586"/>
      <c r="E62" s="586">
        <v>2372735.98</v>
      </c>
      <c r="F62" s="586"/>
    </row>
    <row r="63" spans="2:6">
      <c r="B63" s="586">
        <v>4</v>
      </c>
      <c r="C63" s="586" t="s">
        <v>1376</v>
      </c>
      <c r="D63" s="586"/>
      <c r="E63" s="586">
        <v>2384676.7000000002</v>
      </c>
      <c r="F63" s="586"/>
    </row>
    <row r="64" spans="2:6">
      <c r="B64" s="586">
        <v>5</v>
      </c>
      <c r="C64" s="586" t="s">
        <v>1377</v>
      </c>
      <c r="D64" s="586"/>
      <c r="E64" s="586">
        <v>1863674.32</v>
      </c>
      <c r="F64" s="586"/>
    </row>
    <row r="65" spans="2:6">
      <c r="B65" s="586">
        <v>6</v>
      </c>
      <c r="C65" s="586" t="s">
        <v>1378</v>
      </c>
      <c r="D65" s="586"/>
      <c r="E65" s="586">
        <v>1284744.1399999999</v>
      </c>
      <c r="F65" s="586"/>
    </row>
    <row r="66" spans="2:6">
      <c r="B66" s="586"/>
      <c r="C66" s="589" t="s">
        <v>299</v>
      </c>
      <c r="D66" s="589"/>
      <c r="E66" s="589">
        <f>SUM(E60:E65)</f>
        <v>9880496.1400000006</v>
      </c>
      <c r="F66" s="586"/>
    </row>
    <row r="67" spans="2:6">
      <c r="B67" s="586"/>
      <c r="C67" s="586"/>
      <c r="D67" s="586"/>
      <c r="E67" s="586"/>
      <c r="F67" s="586"/>
    </row>
    <row r="68" spans="2:6">
      <c r="B68" s="586"/>
      <c r="C68" s="590"/>
      <c r="D68" s="590"/>
      <c r="E68" s="591">
        <f>E19+E32+E41+E66+E10</f>
        <v>46742110.009999998</v>
      </c>
      <c r="F68" s="592">
        <f>E68/1.2</f>
        <v>38951758.341666669</v>
      </c>
    </row>
    <row r="71" spans="2:6">
      <c r="F71" s="585"/>
    </row>
    <row r="72" spans="2:6">
      <c r="F72" s="585"/>
    </row>
    <row r="73" spans="2:6">
      <c r="F73" s="583">
        <f>F68/5</f>
        <v>7790351.6683333339</v>
      </c>
    </row>
  </sheetData>
  <mergeCells count="5">
    <mergeCell ref="C6:E6"/>
    <mergeCell ref="C11:E11"/>
    <mergeCell ref="C21:E21"/>
    <mergeCell ref="C35:E35"/>
    <mergeCell ref="C59:E5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43"/>
  <sheetViews>
    <sheetView zoomScale="60" zoomScaleNormal="60" workbookViewId="0">
      <selection activeCell="P32" sqref="P32"/>
    </sheetView>
  </sheetViews>
  <sheetFormatPr defaultRowHeight="23.25"/>
  <cols>
    <col min="1" max="1" width="7" style="369" customWidth="1"/>
    <col min="2" max="2" width="17.42578125" style="369" customWidth="1"/>
    <col min="3" max="3" width="66.7109375" style="369" customWidth="1"/>
    <col min="4" max="4" width="22.140625" style="369" customWidth="1"/>
    <col min="5" max="5" width="23.85546875" style="369" customWidth="1"/>
    <col min="6" max="6" width="16.28515625" style="369" customWidth="1"/>
    <col min="7" max="7" width="19.140625" style="369" customWidth="1"/>
    <col min="8" max="8" width="20.85546875" style="369" customWidth="1"/>
    <col min="9" max="9" width="20.5703125" style="369" customWidth="1"/>
    <col min="10" max="10" width="18.5703125" style="369" customWidth="1"/>
    <col min="11" max="11" width="21.5703125" style="369" customWidth="1"/>
    <col min="12" max="12" width="21.42578125" style="369" customWidth="1"/>
    <col min="13" max="13" width="20.140625" style="369" customWidth="1"/>
    <col min="14" max="14" width="20" style="369" customWidth="1"/>
    <col min="15" max="15" width="27.7109375" style="369" customWidth="1"/>
    <col min="16" max="16" width="25.140625" style="369" customWidth="1"/>
    <col min="17" max="17" width="20" style="369" customWidth="1"/>
    <col min="18" max="18" width="24" style="369" customWidth="1"/>
    <col min="19" max="19" width="20.5703125" style="369" customWidth="1"/>
    <col min="20" max="16384" width="9.140625" style="369"/>
  </cols>
  <sheetData>
    <row r="1" spans="1:18" s="368" customFormat="1">
      <c r="C1" s="368" t="s">
        <v>1392</v>
      </c>
    </row>
    <row r="2" spans="1:18" s="368" customFormat="1">
      <c r="A2" s="1075" t="s">
        <v>1393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368" t="s">
        <v>1394</v>
      </c>
    </row>
    <row r="3" spans="1:18" s="368" customFormat="1">
      <c r="A3" s="1076"/>
      <c r="B3" s="1076"/>
      <c r="C3" s="1076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076"/>
      <c r="O3" s="596"/>
      <c r="P3" s="596"/>
      <c r="Q3" s="596"/>
    </row>
    <row r="4" spans="1:18">
      <c r="A4" s="1077" t="s">
        <v>141</v>
      </c>
      <c r="B4" s="1079" t="s">
        <v>399</v>
      </c>
      <c r="C4" s="1080"/>
      <c r="D4" s="1073" t="s">
        <v>772</v>
      </c>
      <c r="E4" s="1073" t="s">
        <v>773</v>
      </c>
      <c r="F4" s="1083" t="s">
        <v>400</v>
      </c>
      <c r="G4" s="1084"/>
      <c r="H4" s="1073" t="s">
        <v>401</v>
      </c>
      <c r="I4" s="1073" t="s">
        <v>402</v>
      </c>
      <c r="J4" s="1073" t="s">
        <v>403</v>
      </c>
      <c r="K4" s="1073" t="s">
        <v>404</v>
      </c>
      <c r="L4" s="1073" t="s">
        <v>802</v>
      </c>
      <c r="M4" s="1073" t="s">
        <v>803</v>
      </c>
      <c r="N4" s="1088" t="s">
        <v>804</v>
      </c>
      <c r="O4" s="1089" t="s">
        <v>805</v>
      </c>
      <c r="P4" s="1089" t="s">
        <v>806</v>
      </c>
      <c r="Q4" s="1087" t="s">
        <v>816</v>
      </c>
    </row>
    <row r="5" spans="1:18">
      <c r="A5" s="1078"/>
      <c r="B5" s="1081"/>
      <c r="C5" s="1082"/>
      <c r="D5" s="1074"/>
      <c r="E5" s="1074"/>
      <c r="F5" s="1085"/>
      <c r="G5" s="1086"/>
      <c r="H5" s="1074"/>
      <c r="I5" s="1074"/>
      <c r="J5" s="1074"/>
      <c r="K5" s="1074"/>
      <c r="L5" s="1074"/>
      <c r="M5" s="1074"/>
      <c r="N5" s="1088"/>
      <c r="O5" s="1090"/>
      <c r="P5" s="1090"/>
      <c r="Q5" s="1087"/>
    </row>
    <row r="6" spans="1:18">
      <c r="A6" s="597">
        <v>1</v>
      </c>
      <c r="B6" s="1067" t="s">
        <v>388</v>
      </c>
      <c r="C6" s="1068"/>
      <c r="D6" s="370"/>
      <c r="E6" s="371"/>
      <c r="F6" s="1069">
        <v>0</v>
      </c>
      <c r="G6" s="1070"/>
      <c r="H6" s="372"/>
      <c r="I6" s="372"/>
      <c r="J6" s="373">
        <v>0</v>
      </c>
      <c r="K6" s="373">
        <v>0</v>
      </c>
      <c r="L6" s="372"/>
      <c r="M6" s="373">
        <v>0</v>
      </c>
      <c r="N6" s="373">
        <v>0</v>
      </c>
      <c r="O6" s="598"/>
      <c r="P6" s="598">
        <v>0</v>
      </c>
      <c r="Q6" s="598">
        <v>0</v>
      </c>
    </row>
    <row r="7" spans="1:18">
      <c r="A7" s="597">
        <f>A6+1</f>
        <v>2</v>
      </c>
      <c r="B7" s="1067" t="s">
        <v>389</v>
      </c>
      <c r="C7" s="1068"/>
      <c r="D7" s="374"/>
      <c r="E7" s="375"/>
      <c r="F7" s="1063">
        <f>F8</f>
        <v>1572.77656</v>
      </c>
      <c r="G7" s="1064"/>
      <c r="H7" s="374"/>
      <c r="I7" s="374"/>
      <c r="J7" s="376">
        <f>J8</f>
        <v>4.3688237777777781</v>
      </c>
      <c r="K7" s="376">
        <f>K8</f>
        <v>52.425885333333341</v>
      </c>
      <c r="L7" s="374"/>
      <c r="M7" s="376">
        <f>M8</f>
        <v>428.14436000000001</v>
      </c>
      <c r="N7" s="376">
        <f>F7-M7</f>
        <v>1144.6322</v>
      </c>
      <c r="O7" s="599"/>
      <c r="P7" s="599">
        <f>P8</f>
        <v>52.425885333333341</v>
      </c>
      <c r="Q7" s="599">
        <f>Q8</f>
        <v>1092.2063146666667</v>
      </c>
      <c r="R7" s="600">
        <f>(N7+Q7)/2*2.2%</f>
        <v>24.605223661333337</v>
      </c>
    </row>
    <row r="8" spans="1:18" s="368" customFormat="1">
      <c r="A8" s="377"/>
      <c r="B8" s="1065" t="s">
        <v>1102</v>
      </c>
      <c r="C8" s="1066"/>
      <c r="D8" s="378">
        <v>40817</v>
      </c>
      <c r="E8" s="379">
        <f>D8</f>
        <v>40817</v>
      </c>
      <c r="F8" s="1063">
        <v>1572.77656</v>
      </c>
      <c r="G8" s="1064"/>
      <c r="H8" s="380">
        <v>360</v>
      </c>
      <c r="I8" s="381">
        <f>1/H8*100</f>
        <v>0.27777777777777779</v>
      </c>
      <c r="J8" s="382">
        <f>F8/H8</f>
        <v>4.3688237777777781</v>
      </c>
      <c r="K8" s="382">
        <f>J8*12</f>
        <v>52.425885333333341</v>
      </c>
      <c r="L8" s="382">
        <v>98</v>
      </c>
      <c r="M8" s="601">
        <v>428.14436000000001</v>
      </c>
      <c r="N8" s="382">
        <v>1144.6322</v>
      </c>
      <c r="O8" s="599">
        <v>12</v>
      </c>
      <c r="P8" s="599">
        <f>O8*J8</f>
        <v>52.425885333333341</v>
      </c>
      <c r="Q8" s="599">
        <f>N8-P8</f>
        <v>1092.2063146666667</v>
      </c>
      <c r="R8" s="600">
        <f>(N8+Q8)/2*2.2%</f>
        <v>24.605223661333337</v>
      </c>
    </row>
    <row r="9" spans="1:18">
      <c r="A9" s="597">
        <f>A7+1</f>
        <v>3</v>
      </c>
      <c r="B9" s="1067" t="s">
        <v>390</v>
      </c>
      <c r="C9" s="1068"/>
      <c r="D9" s="370"/>
      <c r="E9" s="371"/>
      <c r="F9" s="1069">
        <v>0</v>
      </c>
      <c r="G9" s="1070"/>
      <c r="H9" s="372"/>
      <c r="I9" s="372"/>
      <c r="J9" s="373">
        <v>0</v>
      </c>
      <c r="K9" s="373">
        <v>0</v>
      </c>
      <c r="L9" s="372"/>
      <c r="M9" s="373">
        <v>0</v>
      </c>
      <c r="N9" s="373">
        <v>0</v>
      </c>
      <c r="O9" s="598"/>
      <c r="P9" s="598">
        <v>0</v>
      </c>
      <c r="Q9" s="598">
        <v>0</v>
      </c>
      <c r="R9" s="600">
        <f t="shared" ref="R9:R15" si="0">(N9+Q9)/282.2%</f>
        <v>0</v>
      </c>
    </row>
    <row r="10" spans="1:18">
      <c r="A10" s="597">
        <f>A9+1</f>
        <v>4</v>
      </c>
      <c r="B10" s="1067" t="s">
        <v>391</v>
      </c>
      <c r="C10" s="1068"/>
      <c r="D10" s="370"/>
      <c r="E10" s="371"/>
      <c r="F10" s="1069">
        <f>F11+F12+F13+F14+F15</f>
        <v>0</v>
      </c>
      <c r="G10" s="1070"/>
      <c r="H10" s="372"/>
      <c r="I10" s="372"/>
      <c r="J10" s="373">
        <v>0</v>
      </c>
      <c r="K10" s="373">
        <v>0</v>
      </c>
      <c r="L10" s="372"/>
      <c r="M10" s="373">
        <v>0</v>
      </c>
      <c r="N10" s="373">
        <v>0</v>
      </c>
      <c r="O10" s="598"/>
      <c r="P10" s="598">
        <v>0</v>
      </c>
      <c r="Q10" s="598">
        <v>0</v>
      </c>
      <c r="R10" s="600">
        <f t="shared" si="0"/>
        <v>0</v>
      </c>
    </row>
    <row r="11" spans="1:18" hidden="1">
      <c r="A11" s="597" t="s">
        <v>406</v>
      </c>
      <c r="B11" s="1067" t="s">
        <v>392</v>
      </c>
      <c r="C11" s="1068"/>
      <c r="D11" s="370"/>
      <c r="E11" s="371"/>
      <c r="F11" s="1069">
        <v>0</v>
      </c>
      <c r="G11" s="1070"/>
      <c r="H11" s="372"/>
      <c r="I11" s="372"/>
      <c r="J11" s="373">
        <v>0</v>
      </c>
      <c r="K11" s="373">
        <v>0</v>
      </c>
      <c r="L11" s="372"/>
      <c r="M11" s="373">
        <v>0</v>
      </c>
      <c r="N11" s="373">
        <v>0</v>
      </c>
      <c r="O11" s="598"/>
      <c r="P11" s="598">
        <v>0</v>
      </c>
      <c r="Q11" s="598">
        <v>0</v>
      </c>
      <c r="R11" s="600">
        <f t="shared" si="0"/>
        <v>0</v>
      </c>
    </row>
    <row r="12" spans="1:18" hidden="1">
      <c r="A12" s="383" t="s">
        <v>407</v>
      </c>
      <c r="B12" s="1067" t="s">
        <v>393</v>
      </c>
      <c r="C12" s="1068"/>
      <c r="D12" s="370"/>
      <c r="E12" s="371"/>
      <c r="F12" s="1069">
        <v>0</v>
      </c>
      <c r="G12" s="1070"/>
      <c r="H12" s="372"/>
      <c r="I12" s="372"/>
      <c r="J12" s="373">
        <v>0</v>
      </c>
      <c r="K12" s="373">
        <v>0</v>
      </c>
      <c r="L12" s="372"/>
      <c r="M12" s="373">
        <v>0</v>
      </c>
      <c r="N12" s="373">
        <v>0</v>
      </c>
      <c r="O12" s="598"/>
      <c r="P12" s="598">
        <v>0</v>
      </c>
      <c r="Q12" s="598">
        <v>0</v>
      </c>
      <c r="R12" s="600">
        <f t="shared" si="0"/>
        <v>0</v>
      </c>
    </row>
    <row r="13" spans="1:18" hidden="1">
      <c r="A13" s="597" t="s">
        <v>408</v>
      </c>
      <c r="B13" s="1067" t="s">
        <v>409</v>
      </c>
      <c r="C13" s="1068"/>
      <c r="D13" s="370"/>
      <c r="E13" s="371"/>
      <c r="F13" s="1069">
        <v>0</v>
      </c>
      <c r="G13" s="1070"/>
      <c r="H13" s="372"/>
      <c r="I13" s="372"/>
      <c r="J13" s="373">
        <v>0</v>
      </c>
      <c r="K13" s="373">
        <v>0</v>
      </c>
      <c r="L13" s="372"/>
      <c r="M13" s="373">
        <v>0</v>
      </c>
      <c r="N13" s="373">
        <v>0</v>
      </c>
      <c r="O13" s="598"/>
      <c r="P13" s="598">
        <v>0</v>
      </c>
      <c r="Q13" s="598">
        <v>0</v>
      </c>
      <c r="R13" s="600">
        <f t="shared" si="0"/>
        <v>0</v>
      </c>
    </row>
    <row r="14" spans="1:18" hidden="1">
      <c r="A14" s="383" t="s">
        <v>410</v>
      </c>
      <c r="B14" s="1067" t="s">
        <v>411</v>
      </c>
      <c r="C14" s="1068"/>
      <c r="D14" s="370"/>
      <c r="E14" s="371"/>
      <c r="F14" s="1069">
        <v>0</v>
      </c>
      <c r="G14" s="1070"/>
      <c r="H14" s="372"/>
      <c r="I14" s="372"/>
      <c r="J14" s="373">
        <v>0</v>
      </c>
      <c r="K14" s="373">
        <v>0</v>
      </c>
      <c r="L14" s="372"/>
      <c r="M14" s="373">
        <v>0</v>
      </c>
      <c r="N14" s="373">
        <v>0</v>
      </c>
      <c r="O14" s="598"/>
      <c r="P14" s="598">
        <v>0</v>
      </c>
      <c r="Q14" s="598">
        <v>0</v>
      </c>
      <c r="R14" s="600">
        <f t="shared" si="0"/>
        <v>0</v>
      </c>
    </row>
    <row r="15" spans="1:18" hidden="1">
      <c r="A15" s="597" t="s">
        <v>412</v>
      </c>
      <c r="B15" s="1067" t="s">
        <v>394</v>
      </c>
      <c r="C15" s="1068"/>
      <c r="D15" s="370"/>
      <c r="E15" s="371"/>
      <c r="F15" s="1069">
        <v>0</v>
      </c>
      <c r="G15" s="1070"/>
      <c r="H15" s="372"/>
      <c r="I15" s="372"/>
      <c r="J15" s="373">
        <v>0</v>
      </c>
      <c r="K15" s="373">
        <v>0</v>
      </c>
      <c r="L15" s="372"/>
      <c r="M15" s="373">
        <v>0</v>
      </c>
      <c r="N15" s="373">
        <v>0</v>
      </c>
      <c r="O15" s="598"/>
      <c r="P15" s="598">
        <v>0</v>
      </c>
      <c r="Q15" s="598">
        <v>0</v>
      </c>
      <c r="R15" s="600">
        <f t="shared" si="0"/>
        <v>0</v>
      </c>
    </row>
    <row r="16" spans="1:18">
      <c r="A16" s="597">
        <v>5</v>
      </c>
      <c r="B16" s="1067" t="s">
        <v>395</v>
      </c>
      <c r="C16" s="1068"/>
      <c r="D16" s="370"/>
      <c r="E16" s="371"/>
      <c r="F16" s="1069">
        <f>F17+F18</f>
        <v>840.68</v>
      </c>
      <c r="G16" s="1070"/>
      <c r="H16" s="372"/>
      <c r="I16" s="372"/>
      <c r="J16" s="373">
        <f>J17+J18</f>
        <v>10.719583333333334</v>
      </c>
      <c r="K16" s="373">
        <f>K17+K18</f>
        <v>128.63200000000001</v>
      </c>
      <c r="L16" s="372"/>
      <c r="M16" s="373">
        <f>M17+M18</f>
        <v>546.56333333333328</v>
      </c>
      <c r="N16" s="373">
        <f>N17+N18</f>
        <v>294.11666666666667</v>
      </c>
      <c r="O16" s="598"/>
      <c r="P16" s="598">
        <f>P17+P18</f>
        <v>128.63499999999999</v>
      </c>
      <c r="Q16" s="598">
        <f>Q17+Q18</f>
        <v>165.48166666666665</v>
      </c>
      <c r="R16" s="600">
        <f>(N16+Q16)/2*2.2%</f>
        <v>5.0555816666666678</v>
      </c>
    </row>
    <row r="17" spans="1:18">
      <c r="A17" s="597"/>
      <c r="B17" s="1067" t="s">
        <v>1225</v>
      </c>
      <c r="C17" s="1068"/>
      <c r="D17" s="370">
        <v>42198</v>
      </c>
      <c r="E17" s="370">
        <v>42198</v>
      </c>
      <c r="F17" s="1069">
        <v>761.02</v>
      </c>
      <c r="G17" s="1070"/>
      <c r="H17" s="372">
        <v>84</v>
      </c>
      <c r="I17" s="372">
        <f>1/H17*100</f>
        <v>1.1904761904761905</v>
      </c>
      <c r="J17" s="373">
        <v>9.06</v>
      </c>
      <c r="K17" s="373">
        <v>108.717</v>
      </c>
      <c r="L17" s="372">
        <v>53</v>
      </c>
      <c r="M17" s="373">
        <f>J17*L17</f>
        <v>480.18</v>
      </c>
      <c r="N17" s="373">
        <f>F17-M17</f>
        <v>280.83999999999997</v>
      </c>
      <c r="O17" s="598">
        <v>12</v>
      </c>
      <c r="P17" s="598">
        <f>O17*J17</f>
        <v>108.72</v>
      </c>
      <c r="Q17" s="598">
        <f>N17-P17</f>
        <v>172.11999999999998</v>
      </c>
      <c r="R17" s="600">
        <f t="shared" ref="R17:R31" si="1">(N17+Q17)/2*2.2%</f>
        <v>4.9825599999999994</v>
      </c>
    </row>
    <row r="18" spans="1:18">
      <c r="A18" s="597"/>
      <c r="B18" s="1067" t="s">
        <v>1226</v>
      </c>
      <c r="C18" s="1068"/>
      <c r="D18" s="370">
        <v>42230</v>
      </c>
      <c r="E18" s="371">
        <v>42230</v>
      </c>
      <c r="F18" s="1069">
        <v>79.66</v>
      </c>
      <c r="G18" s="1070"/>
      <c r="H18" s="372">
        <v>48</v>
      </c>
      <c r="I18" s="372">
        <f>1/H18*100</f>
        <v>2.083333333333333</v>
      </c>
      <c r="J18" s="382">
        <f>F18/H18</f>
        <v>1.6595833333333332</v>
      </c>
      <c r="K18" s="602">
        <f>J18*12</f>
        <v>19.914999999999999</v>
      </c>
      <c r="L18" s="372">
        <v>40</v>
      </c>
      <c r="M18" s="373">
        <f>J18*L18</f>
        <v>66.383333333333326</v>
      </c>
      <c r="N18" s="373">
        <f>F18-M18</f>
        <v>13.276666666666671</v>
      </c>
      <c r="O18" s="598">
        <v>12</v>
      </c>
      <c r="P18" s="598">
        <f>O18*J18</f>
        <v>19.914999999999999</v>
      </c>
      <c r="Q18" s="598">
        <f>N18-P18</f>
        <v>-6.6383333333333283</v>
      </c>
      <c r="R18" s="600">
        <f t="shared" si="1"/>
        <v>7.3021666666666776E-2</v>
      </c>
    </row>
    <row r="19" spans="1:18">
      <c r="A19" s="597">
        <v>6</v>
      </c>
      <c r="B19" s="1067" t="s">
        <v>396</v>
      </c>
      <c r="C19" s="1068"/>
      <c r="D19" s="370"/>
      <c r="E19" s="371"/>
      <c r="F19" s="1069">
        <v>0</v>
      </c>
      <c r="G19" s="1070"/>
      <c r="H19" s="372"/>
      <c r="I19" s="372"/>
      <c r="J19" s="373">
        <v>0</v>
      </c>
      <c r="K19" s="373">
        <v>0</v>
      </c>
      <c r="L19" s="372"/>
      <c r="M19" s="373">
        <v>0</v>
      </c>
      <c r="N19" s="373">
        <v>0</v>
      </c>
      <c r="O19" s="598"/>
      <c r="P19" s="598">
        <v>0</v>
      </c>
      <c r="Q19" s="598">
        <v>0</v>
      </c>
      <c r="R19" s="600">
        <f t="shared" si="1"/>
        <v>0</v>
      </c>
    </row>
    <row r="20" spans="1:18">
      <c r="A20" s="597">
        <v>7</v>
      </c>
      <c r="B20" s="1067" t="s">
        <v>397</v>
      </c>
      <c r="C20" s="1068"/>
      <c r="D20" s="370"/>
      <c r="E20" s="371"/>
      <c r="F20" s="1069">
        <v>0</v>
      </c>
      <c r="G20" s="1070"/>
      <c r="H20" s="372"/>
      <c r="I20" s="372"/>
      <c r="J20" s="373">
        <v>0</v>
      </c>
      <c r="K20" s="373">
        <v>0</v>
      </c>
      <c r="L20" s="372"/>
      <c r="M20" s="373">
        <v>0</v>
      </c>
      <c r="N20" s="373">
        <v>0</v>
      </c>
      <c r="O20" s="598"/>
      <c r="P20" s="598">
        <v>0</v>
      </c>
      <c r="Q20" s="598">
        <v>0</v>
      </c>
      <c r="R20" s="600">
        <f t="shared" si="1"/>
        <v>0</v>
      </c>
    </row>
    <row r="21" spans="1:18">
      <c r="A21" s="597">
        <v>8</v>
      </c>
      <c r="B21" s="1067" t="s">
        <v>398</v>
      </c>
      <c r="C21" s="1068"/>
      <c r="D21" s="370"/>
      <c r="E21" s="371"/>
      <c r="F21" s="1071">
        <f>SUM(F22:G31)</f>
        <v>1308.8394199999998</v>
      </c>
      <c r="G21" s="1072"/>
      <c r="H21" s="384"/>
      <c r="I21" s="384"/>
      <c r="J21" s="376">
        <f>SUM(J22:J31)</f>
        <v>18.764800845238096</v>
      </c>
      <c r="K21" s="376">
        <f>SUM(K22:K31)</f>
        <v>225.17761014285713</v>
      </c>
      <c r="L21" s="374"/>
      <c r="M21" s="376">
        <f>SUM(M22:M31)</f>
        <v>453.80208816666664</v>
      </c>
      <c r="N21" s="376">
        <f>SUM(N22:N31)</f>
        <v>855.03733183333338</v>
      </c>
      <c r="O21" s="599"/>
      <c r="P21" s="599">
        <f>SUM(P22:P31)</f>
        <v>165.16638330952381</v>
      </c>
      <c r="Q21" s="599">
        <f>SUM(Q22:Q31)</f>
        <v>689.87094852380949</v>
      </c>
      <c r="R21" s="600">
        <f>(N21+Q21)/2*2.2%</f>
        <v>16.993991083928574</v>
      </c>
    </row>
    <row r="22" spans="1:18" s="368" customFormat="1">
      <c r="A22" s="377"/>
      <c r="B22" s="1059" t="s">
        <v>1419</v>
      </c>
      <c r="C22" s="1060"/>
      <c r="D22" s="378">
        <v>42461</v>
      </c>
      <c r="E22" s="379">
        <f>D22</f>
        <v>42461</v>
      </c>
      <c r="F22" s="1061">
        <v>57.542370000000005</v>
      </c>
      <c r="G22" s="1062"/>
      <c r="H22" s="380">
        <v>36</v>
      </c>
      <c r="I22" s="381">
        <f>1/H22*100</f>
        <v>2.7777777777777777</v>
      </c>
      <c r="J22" s="603">
        <f>F22/H22</f>
        <v>1.5983991666666668</v>
      </c>
      <c r="K22" s="382">
        <f>J22*12</f>
        <v>19.180790000000002</v>
      </c>
      <c r="L22" s="604">
        <v>31.8</v>
      </c>
      <c r="M22" s="603">
        <f t="shared" ref="M22:M31" si="2">J22*L22</f>
        <v>50.829093500000006</v>
      </c>
      <c r="N22" s="605">
        <f>F22-M22</f>
        <v>6.7132764999999992</v>
      </c>
      <c r="O22" s="599">
        <v>4.2</v>
      </c>
      <c r="P22" s="606">
        <f>O22*J22</f>
        <v>6.713276500000001</v>
      </c>
      <c r="Q22" s="606">
        <f>N22-P22</f>
        <v>0</v>
      </c>
      <c r="R22" s="600">
        <f t="shared" si="1"/>
        <v>7.3846041500000001E-2</v>
      </c>
    </row>
    <row r="23" spans="1:18" s="368" customFormat="1">
      <c r="A23" s="377"/>
      <c r="B23" s="1059" t="s">
        <v>1420</v>
      </c>
      <c r="C23" s="1060"/>
      <c r="D23" s="378">
        <v>42460</v>
      </c>
      <c r="E23" s="379">
        <f>D23</f>
        <v>42460</v>
      </c>
      <c r="F23" s="1063">
        <v>186.44067999999999</v>
      </c>
      <c r="G23" s="1064"/>
      <c r="H23" s="380">
        <v>60</v>
      </c>
      <c r="I23" s="381">
        <f t="shared" ref="I23:I28" si="3">1/H23*100</f>
        <v>1.6666666666666667</v>
      </c>
      <c r="J23" s="382">
        <f t="shared" ref="J23:J27" si="4">F23/H23</f>
        <v>3.1073446666666666</v>
      </c>
      <c r="K23" s="382">
        <f t="shared" ref="K23:K31" si="5">J23*12</f>
        <v>37.288136000000002</v>
      </c>
      <c r="L23" s="382">
        <v>45</v>
      </c>
      <c r="M23" s="382">
        <f t="shared" si="2"/>
        <v>139.83051</v>
      </c>
      <c r="N23" s="604">
        <f t="shared" ref="N23:N28" si="6">F23-M23</f>
        <v>46.610169999999982</v>
      </c>
      <c r="O23" s="599">
        <v>12</v>
      </c>
      <c r="P23" s="599">
        <f t="shared" ref="P23:P28" si="7">O23*J23</f>
        <v>37.288136000000002</v>
      </c>
      <c r="Q23" s="599">
        <f t="shared" ref="Q23:Q27" si="8">N23-P23</f>
        <v>9.3220339999999808</v>
      </c>
      <c r="R23" s="600">
        <f t="shared" si="1"/>
        <v>0.61525424399999962</v>
      </c>
    </row>
    <row r="24" spans="1:18" s="368" customFormat="1">
      <c r="A24" s="377"/>
      <c r="B24" s="1059" t="s">
        <v>1421</v>
      </c>
      <c r="C24" s="1060"/>
      <c r="D24" s="378">
        <v>41674</v>
      </c>
      <c r="E24" s="379">
        <f>D24</f>
        <v>41674</v>
      </c>
      <c r="F24" s="1063">
        <v>174.28758999999999</v>
      </c>
      <c r="G24" s="1064"/>
      <c r="H24" s="380">
        <v>84</v>
      </c>
      <c r="I24" s="381">
        <f t="shared" si="3"/>
        <v>1.1904761904761905</v>
      </c>
      <c r="J24" s="382">
        <f t="shared" si="4"/>
        <v>2.0748522619047618</v>
      </c>
      <c r="K24" s="382">
        <f t="shared" si="5"/>
        <v>24.898227142857142</v>
      </c>
      <c r="L24" s="382">
        <v>70</v>
      </c>
      <c r="M24" s="382">
        <f t="shared" si="2"/>
        <v>145.23965833333332</v>
      </c>
      <c r="N24" s="604">
        <f t="shared" si="6"/>
        <v>29.04793166666667</v>
      </c>
      <c r="O24" s="599">
        <v>12</v>
      </c>
      <c r="P24" s="599">
        <f t="shared" si="7"/>
        <v>24.898227142857142</v>
      </c>
      <c r="Q24" s="599">
        <f>N24-P24</f>
        <v>4.1497045238095289</v>
      </c>
      <c r="R24" s="600">
        <f>(N24+Q24)/2*2.2%</f>
        <v>0.36517399809523826</v>
      </c>
    </row>
    <row r="25" spans="1:18" s="368" customFormat="1">
      <c r="A25" s="377"/>
      <c r="B25" s="1057" t="s">
        <v>1395</v>
      </c>
      <c r="C25" s="1058"/>
      <c r="D25" s="378">
        <v>43368</v>
      </c>
      <c r="E25" s="378">
        <v>43368</v>
      </c>
      <c r="F25" s="594"/>
      <c r="G25" s="595">
        <v>42.089660000000002</v>
      </c>
      <c r="H25" s="380">
        <v>60</v>
      </c>
      <c r="I25" s="381">
        <f t="shared" si="3"/>
        <v>1.6666666666666667</v>
      </c>
      <c r="J25" s="382">
        <v>0.70148999999999995</v>
      </c>
      <c r="K25" s="382">
        <v>8.4178800000000003</v>
      </c>
      <c r="L25" s="382">
        <v>15</v>
      </c>
      <c r="M25" s="605">
        <f t="shared" si="2"/>
        <v>10.522349999999999</v>
      </c>
      <c r="N25" s="604">
        <v>31.567309999999999</v>
      </c>
      <c r="O25" s="599">
        <v>12</v>
      </c>
      <c r="P25" s="599">
        <f t="shared" si="7"/>
        <v>8.4178800000000003</v>
      </c>
      <c r="Q25" s="599">
        <f>N25-P25</f>
        <v>23.149429999999999</v>
      </c>
      <c r="R25" s="600">
        <f>(N25+Q25)/2*2.2%</f>
        <v>0.60188414000000012</v>
      </c>
    </row>
    <row r="26" spans="1:18" s="368" customFormat="1">
      <c r="A26" s="377"/>
      <c r="B26" s="1059" t="s">
        <v>1396</v>
      </c>
      <c r="C26" s="1060"/>
      <c r="D26" s="378">
        <v>43368</v>
      </c>
      <c r="E26" s="378">
        <v>43368</v>
      </c>
      <c r="F26" s="594"/>
      <c r="G26" s="595">
        <v>42.089660000000002</v>
      </c>
      <c r="H26" s="380">
        <v>60</v>
      </c>
      <c r="I26" s="381">
        <f t="shared" si="3"/>
        <v>1.6666666666666667</v>
      </c>
      <c r="J26" s="382">
        <v>0.70148999999999995</v>
      </c>
      <c r="K26" s="382">
        <v>8.4178800000000003</v>
      </c>
      <c r="L26" s="382">
        <v>15</v>
      </c>
      <c r="M26" s="605">
        <f t="shared" si="2"/>
        <v>10.522349999999999</v>
      </c>
      <c r="N26" s="604">
        <v>31.567309999999999</v>
      </c>
      <c r="O26" s="599">
        <v>12</v>
      </c>
      <c r="P26" s="599">
        <f t="shared" si="7"/>
        <v>8.4178800000000003</v>
      </c>
      <c r="Q26" s="599">
        <f>N26-P26</f>
        <v>23.149429999999999</v>
      </c>
      <c r="R26" s="600">
        <f>(N26+Q26)/2*2.2%</f>
        <v>0.60188414000000012</v>
      </c>
    </row>
    <row r="27" spans="1:18" s="368" customFormat="1">
      <c r="A27" s="377"/>
      <c r="B27" s="1059" t="s">
        <v>1422</v>
      </c>
      <c r="C27" s="1060"/>
      <c r="D27" s="378">
        <v>42355</v>
      </c>
      <c r="E27" s="379">
        <f>D27</f>
        <v>42355</v>
      </c>
      <c r="F27" s="1063">
        <v>60</v>
      </c>
      <c r="G27" s="1064"/>
      <c r="H27" s="380">
        <v>60</v>
      </c>
      <c r="I27" s="381">
        <f t="shared" si="3"/>
        <v>1.6666666666666667</v>
      </c>
      <c r="J27" s="382">
        <f t="shared" si="4"/>
        <v>1</v>
      </c>
      <c r="K27" s="382">
        <f t="shared" si="5"/>
        <v>12</v>
      </c>
      <c r="L27" s="382">
        <v>48</v>
      </c>
      <c r="M27" s="382">
        <f t="shared" si="2"/>
        <v>48</v>
      </c>
      <c r="N27" s="604">
        <f t="shared" si="6"/>
        <v>12</v>
      </c>
      <c r="O27" s="599">
        <v>12</v>
      </c>
      <c r="P27" s="599">
        <f t="shared" si="7"/>
        <v>12</v>
      </c>
      <c r="Q27" s="599">
        <f t="shared" si="8"/>
        <v>0</v>
      </c>
      <c r="R27" s="600">
        <f t="shared" si="1"/>
        <v>0.13200000000000001</v>
      </c>
    </row>
    <row r="28" spans="1:18" s="368" customFormat="1">
      <c r="A28" s="377"/>
      <c r="B28" s="1059" t="s">
        <v>1423</v>
      </c>
      <c r="C28" s="1060"/>
      <c r="D28" s="378">
        <v>42355</v>
      </c>
      <c r="E28" s="379">
        <f>D28</f>
        <v>42355</v>
      </c>
      <c r="F28" s="1063">
        <v>46.779660000000007</v>
      </c>
      <c r="G28" s="1064"/>
      <c r="H28" s="380">
        <v>60</v>
      </c>
      <c r="I28" s="381">
        <f t="shared" si="3"/>
        <v>1.6666666666666667</v>
      </c>
      <c r="J28" s="382">
        <f>F28/H28</f>
        <v>0.77966100000000016</v>
      </c>
      <c r="K28" s="382">
        <f t="shared" si="5"/>
        <v>9.3559320000000028</v>
      </c>
      <c r="L28" s="382">
        <v>48</v>
      </c>
      <c r="M28" s="382">
        <f t="shared" si="2"/>
        <v>37.423728000000011</v>
      </c>
      <c r="N28" s="603">
        <f t="shared" si="6"/>
        <v>9.3559319999999957</v>
      </c>
      <c r="O28" s="599">
        <v>12</v>
      </c>
      <c r="P28" s="599">
        <f t="shared" si="7"/>
        <v>9.3559320000000028</v>
      </c>
      <c r="Q28" s="599">
        <f>N28-P28</f>
        <v>0</v>
      </c>
      <c r="R28" s="600">
        <f t="shared" si="1"/>
        <v>0.10291525199999996</v>
      </c>
    </row>
    <row r="29" spans="1:18" s="368" customFormat="1">
      <c r="A29" s="377"/>
      <c r="B29" s="1059" t="s">
        <v>1424</v>
      </c>
      <c r="C29" s="1060"/>
      <c r="D29" s="378">
        <v>43705</v>
      </c>
      <c r="E29" s="379">
        <v>43705</v>
      </c>
      <c r="F29" s="1063">
        <v>343.03194999999999</v>
      </c>
      <c r="G29" s="1064"/>
      <c r="H29" s="380">
        <v>120</v>
      </c>
      <c r="I29" s="381">
        <f>1/H29*100</f>
        <v>0.83333333333333337</v>
      </c>
      <c r="J29" s="382">
        <f>F29/H29</f>
        <v>2.8585995833333331</v>
      </c>
      <c r="K29" s="382">
        <f t="shared" si="5"/>
        <v>34.303194999999995</v>
      </c>
      <c r="L29" s="382">
        <v>4</v>
      </c>
      <c r="M29" s="382">
        <f t="shared" si="2"/>
        <v>11.434398333333332</v>
      </c>
      <c r="N29" s="603">
        <f>F29-M29</f>
        <v>331.59755166666667</v>
      </c>
      <c r="O29" s="599">
        <v>12</v>
      </c>
      <c r="P29" s="599">
        <f>O29*J29</f>
        <v>34.303194999999995</v>
      </c>
      <c r="Q29" s="599">
        <f>N29-P29</f>
        <v>297.29435666666666</v>
      </c>
      <c r="R29" s="600">
        <f t="shared" si="1"/>
        <v>6.9178109916666664</v>
      </c>
    </row>
    <row r="30" spans="1:18" s="368" customFormat="1">
      <c r="A30" s="377"/>
      <c r="B30" s="1059" t="s">
        <v>1425</v>
      </c>
      <c r="C30" s="1060"/>
      <c r="D30" s="378">
        <v>44058</v>
      </c>
      <c r="E30" s="379">
        <v>44058</v>
      </c>
      <c r="F30" s="1063">
        <v>107.03756</v>
      </c>
      <c r="G30" s="1064"/>
      <c r="H30" s="380">
        <v>60</v>
      </c>
      <c r="I30" s="381">
        <f>1/H30*100</f>
        <v>1.6666666666666667</v>
      </c>
      <c r="J30" s="382">
        <f t="shared" ref="J30:J31" si="9">F30/H30</f>
        <v>1.7839593333333332</v>
      </c>
      <c r="K30" s="382">
        <f t="shared" si="5"/>
        <v>21.407511999999997</v>
      </c>
      <c r="L30" s="382"/>
      <c r="M30" s="382">
        <f>J30*L30</f>
        <v>0</v>
      </c>
      <c r="N30" s="603">
        <f t="shared" ref="N30:N31" si="10">F30-M30</f>
        <v>107.03756</v>
      </c>
      <c r="O30" s="599">
        <v>4</v>
      </c>
      <c r="P30" s="599">
        <f>O30*J30</f>
        <v>7.1358373333333329</v>
      </c>
      <c r="Q30" s="599">
        <f>N30-P30</f>
        <v>99.901722666666672</v>
      </c>
      <c r="R30" s="600">
        <f>(N30+Q30)/2*2.2%</f>
        <v>2.2763321093333335</v>
      </c>
    </row>
    <row r="31" spans="1:18" s="368" customFormat="1">
      <c r="A31" s="377"/>
      <c r="B31" s="1059" t="s">
        <v>1426</v>
      </c>
      <c r="C31" s="1060"/>
      <c r="D31" s="378">
        <v>44058</v>
      </c>
      <c r="E31" s="379">
        <v>44058</v>
      </c>
      <c r="F31" s="1063">
        <v>249.54029</v>
      </c>
      <c r="G31" s="1064"/>
      <c r="H31" s="380">
        <v>60</v>
      </c>
      <c r="I31" s="381">
        <f>1/H31*100</f>
        <v>1.6666666666666667</v>
      </c>
      <c r="J31" s="382">
        <f t="shared" si="9"/>
        <v>4.1590048333333334</v>
      </c>
      <c r="K31" s="382">
        <f t="shared" si="5"/>
        <v>49.908057999999997</v>
      </c>
      <c r="L31" s="382"/>
      <c r="M31" s="382">
        <f t="shared" si="2"/>
        <v>0</v>
      </c>
      <c r="N31" s="603">
        <f t="shared" si="10"/>
        <v>249.54029</v>
      </c>
      <c r="O31" s="599">
        <v>4</v>
      </c>
      <c r="P31" s="599">
        <f>O31*J31</f>
        <v>16.636019333333333</v>
      </c>
      <c r="Q31" s="599">
        <f>N31-P31</f>
        <v>232.90427066666666</v>
      </c>
      <c r="R31" s="600">
        <f t="shared" si="1"/>
        <v>5.306890167333334</v>
      </c>
    </row>
    <row r="32" spans="1:18" s="390" customFormat="1" ht="22.5">
      <c r="A32" s="385"/>
      <c r="B32" s="1091" t="s">
        <v>413</v>
      </c>
      <c r="C32" s="1092"/>
      <c r="D32" s="386"/>
      <c r="E32" s="387"/>
      <c r="F32" s="1093">
        <f>F6+F7+F9+F10+F16+F19+F20+F21</f>
        <v>3722.2959799999999</v>
      </c>
      <c r="G32" s="1094"/>
      <c r="H32" s="386"/>
      <c r="I32" s="386"/>
      <c r="J32" s="388">
        <f>J6+J7+J9+J10+J16+J19+J20+J21</f>
        <v>33.853207956349209</v>
      </c>
      <c r="K32" s="388">
        <f>K6+K7+K9+K10+K16+K19+K20+K21</f>
        <v>406.23549547619047</v>
      </c>
      <c r="L32" s="389"/>
      <c r="M32" s="388">
        <f>M6+M7+M9+M10+M16+M19+M20+M21</f>
        <v>1428.5097814999999</v>
      </c>
      <c r="N32" s="388">
        <f>N6+N7+N9+N10+N16+N19+N20+N21</f>
        <v>2293.7861985</v>
      </c>
      <c r="O32" s="607"/>
      <c r="P32" s="608">
        <f>P6+P7+P9+P10+P16+P19+P20+P21</f>
        <v>346.2272686428571</v>
      </c>
      <c r="Q32" s="607">
        <f>Q6+Q7+Q9+Q10+Q16+Q19+Q20+Q21</f>
        <v>1947.5589298571426</v>
      </c>
      <c r="R32" s="609">
        <f>R8+R16+R21</f>
        <v>46.654796411928579</v>
      </c>
    </row>
    <row r="34" spans="2:26">
      <c r="E34" s="392"/>
      <c r="F34" s="392"/>
      <c r="G34" s="392"/>
      <c r="H34" s="392"/>
      <c r="I34" s="392"/>
      <c r="J34" s="392"/>
      <c r="K34" s="392"/>
      <c r="L34" s="392"/>
      <c r="M34" s="392"/>
      <c r="N34" s="392">
        <v>19</v>
      </c>
      <c r="O34" s="392"/>
      <c r="P34" s="392"/>
      <c r="Q34" s="392">
        <v>20</v>
      </c>
      <c r="R34" s="392"/>
      <c r="S34" s="392"/>
      <c r="T34" s="392"/>
      <c r="U34" s="392"/>
      <c r="V34" s="392"/>
      <c r="W34" s="392"/>
      <c r="X34" s="392"/>
      <c r="Y34" s="392"/>
      <c r="Z34" s="392"/>
    </row>
    <row r="35" spans="2:26"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</row>
    <row r="36" spans="2:26">
      <c r="B36" s="610"/>
      <c r="C36" s="610"/>
      <c r="D36" s="610"/>
      <c r="E36" s="610"/>
      <c r="F36" s="610"/>
      <c r="G36" s="611"/>
      <c r="H36" s="610"/>
      <c r="I36" s="610"/>
      <c r="J36" s="610"/>
      <c r="K36" s="610"/>
      <c r="L36" s="610"/>
      <c r="M36" s="610"/>
      <c r="N36" s="610"/>
      <c r="O36" s="610"/>
      <c r="P36" s="610"/>
      <c r="Q36" s="610"/>
      <c r="R36" s="610"/>
    </row>
    <row r="37" spans="2:26">
      <c r="B37" s="610"/>
      <c r="C37" s="610"/>
      <c r="D37" s="610"/>
      <c r="E37" s="610"/>
      <c r="F37" s="610"/>
      <c r="G37" s="610"/>
      <c r="H37" s="610"/>
      <c r="I37" s="610"/>
      <c r="J37" s="610"/>
      <c r="K37" s="610"/>
      <c r="L37" s="610"/>
      <c r="M37" s="610"/>
      <c r="N37" s="610"/>
      <c r="O37" s="610"/>
      <c r="P37" s="610"/>
      <c r="Q37" s="610"/>
      <c r="R37" s="610"/>
    </row>
    <row r="38" spans="2:26">
      <c r="B38" s="610"/>
      <c r="C38" s="610"/>
      <c r="D38" s="610"/>
      <c r="E38" s="610"/>
      <c r="F38" s="610"/>
      <c r="G38" s="611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</row>
    <row r="39" spans="2:26">
      <c r="B39" s="610"/>
      <c r="C39" s="610"/>
      <c r="D39" s="610"/>
      <c r="E39" s="610"/>
      <c r="F39" s="610"/>
      <c r="G39" s="610"/>
      <c r="H39" s="610"/>
      <c r="I39" s="610"/>
      <c r="J39" s="610"/>
      <c r="K39" s="610"/>
      <c r="L39" s="610"/>
      <c r="M39" s="610"/>
      <c r="N39" s="610"/>
      <c r="O39" s="610"/>
      <c r="P39" s="610"/>
      <c r="Q39" s="610"/>
      <c r="R39" s="610"/>
    </row>
    <row r="40" spans="2:26">
      <c r="B40" s="610"/>
      <c r="C40" s="610"/>
      <c r="D40" s="610"/>
      <c r="E40" s="610"/>
      <c r="F40" s="610"/>
      <c r="G40" s="610"/>
      <c r="H40" s="610"/>
      <c r="I40" s="610"/>
      <c r="J40" s="610"/>
      <c r="K40" s="610"/>
      <c r="L40" s="610"/>
      <c r="M40" s="610"/>
      <c r="N40" s="610"/>
      <c r="O40" s="610"/>
      <c r="P40" s="610"/>
      <c r="Q40" s="610"/>
      <c r="R40" s="610"/>
    </row>
    <row r="41" spans="2:26">
      <c r="B41" s="391"/>
      <c r="C41" s="392"/>
      <c r="D41" s="392"/>
      <c r="E41" s="610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0"/>
      <c r="R41" s="610"/>
    </row>
    <row r="42" spans="2:26">
      <c r="B42" s="610"/>
      <c r="C42" s="610"/>
      <c r="D42" s="610"/>
      <c r="E42" s="610"/>
      <c r="F42" s="610"/>
      <c r="G42" s="610"/>
      <c r="H42" s="610"/>
      <c r="I42" s="610"/>
      <c r="J42" s="610"/>
      <c r="K42" s="610"/>
      <c r="L42" s="610"/>
      <c r="M42" s="610"/>
      <c r="N42" s="610"/>
      <c r="O42" s="610"/>
      <c r="P42" s="610"/>
      <c r="Q42" s="610"/>
      <c r="R42" s="610"/>
    </row>
    <row r="43" spans="2:26">
      <c r="B43" s="610"/>
      <c r="C43" s="610"/>
      <c r="D43" s="610"/>
      <c r="E43" s="610"/>
      <c r="F43" s="610"/>
      <c r="G43" s="610"/>
      <c r="H43" s="610"/>
      <c r="I43" s="610"/>
      <c r="J43" s="610"/>
      <c r="K43" s="610"/>
      <c r="L43" s="610"/>
      <c r="M43" s="610"/>
      <c r="N43" s="610"/>
      <c r="O43" s="610"/>
      <c r="P43" s="610"/>
      <c r="Q43" s="610"/>
      <c r="R43" s="610"/>
    </row>
  </sheetData>
  <mergeCells count="69">
    <mergeCell ref="A2:Q2"/>
    <mergeCell ref="A3:N3"/>
    <mergeCell ref="A4:A5"/>
    <mergeCell ref="B4:C5"/>
    <mergeCell ref="D4:D5"/>
    <mergeCell ref="E4:E5"/>
    <mergeCell ref="F4:G5"/>
    <mergeCell ref="H4:H5"/>
    <mergeCell ref="I4:I5"/>
    <mergeCell ref="J4:J5"/>
    <mergeCell ref="Q4:Q5"/>
    <mergeCell ref="N4:N5"/>
    <mergeCell ref="O4:O5"/>
    <mergeCell ref="P4:P5"/>
    <mergeCell ref="F8:G8"/>
    <mergeCell ref="K4:K5"/>
    <mergeCell ref="L4:L5"/>
    <mergeCell ref="M4:M5"/>
    <mergeCell ref="B6:C6"/>
    <mergeCell ref="F6:G6"/>
    <mergeCell ref="B7:C7"/>
    <mergeCell ref="F7:G7"/>
    <mergeCell ref="B8:C8"/>
    <mergeCell ref="B9:C9"/>
    <mergeCell ref="F9:G9"/>
    <mergeCell ref="B10:C10"/>
    <mergeCell ref="F10:G10"/>
    <mergeCell ref="B11:C11"/>
    <mergeCell ref="F11:G11"/>
    <mergeCell ref="B12:C12"/>
    <mergeCell ref="F12:G12"/>
    <mergeCell ref="B13:C13"/>
    <mergeCell ref="F13:G13"/>
    <mergeCell ref="B14:C14"/>
    <mergeCell ref="F14:G14"/>
    <mergeCell ref="B15:C15"/>
    <mergeCell ref="F15:G15"/>
    <mergeCell ref="B16:C16"/>
    <mergeCell ref="F16:G16"/>
    <mergeCell ref="B17:C17"/>
    <mergeCell ref="F17:G17"/>
    <mergeCell ref="B18:C18"/>
    <mergeCell ref="F18:G18"/>
    <mergeCell ref="B19:C19"/>
    <mergeCell ref="F19:G19"/>
    <mergeCell ref="B20:C20"/>
    <mergeCell ref="F20:G20"/>
    <mergeCell ref="B21:C21"/>
    <mergeCell ref="F21:G21"/>
    <mergeCell ref="B22:C22"/>
    <mergeCell ref="F22:G22"/>
    <mergeCell ref="B23:C23"/>
    <mergeCell ref="F23:G23"/>
    <mergeCell ref="B28:C28"/>
    <mergeCell ref="F28:G28"/>
    <mergeCell ref="B32:C32"/>
    <mergeCell ref="F32:G32"/>
    <mergeCell ref="B24:C24"/>
    <mergeCell ref="F24:G24"/>
    <mergeCell ref="B25:C25"/>
    <mergeCell ref="B26:C26"/>
    <mergeCell ref="B27:C27"/>
    <mergeCell ref="F27:G27"/>
    <mergeCell ref="F29:G29"/>
    <mergeCell ref="B29:C29"/>
    <mergeCell ref="B30:C30"/>
    <mergeCell ref="B31:C31"/>
    <mergeCell ref="F30:G30"/>
    <mergeCell ref="F31:G31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EU84"/>
  <sheetViews>
    <sheetView view="pageBreakPreview" zoomScaleSheetLayoutView="100" workbookViewId="0">
      <pane xSplit="73" ySplit="5" topLeftCell="BV6" activePane="bottomRight" state="frozen"/>
      <selection pane="topRight" activeCell="BV1" sqref="BV1"/>
      <selection pane="bottomLeft" activeCell="A7" sqref="A7"/>
      <selection pane="bottomRight" sqref="A1:XFD1048576"/>
    </sheetView>
  </sheetViews>
  <sheetFormatPr defaultColWidth="0.85546875" defaultRowHeight="15"/>
  <cols>
    <col min="1" max="57" width="0.85546875" style="1"/>
    <col min="58" max="58" width="9" style="1" customWidth="1"/>
    <col min="59" max="72" width="0.85546875" style="1"/>
    <col min="73" max="73" width="2" style="1" customWidth="1"/>
    <col min="74" max="88" width="0.85546875" style="1"/>
    <col min="89" max="89" width="5.140625" style="1" customWidth="1"/>
    <col min="90" max="104" width="0.85546875" style="1"/>
    <col min="105" max="105" width="6.7109375" style="1" customWidth="1"/>
    <col min="106" max="120" width="0.85546875" style="1"/>
    <col min="121" max="121" width="6" style="1" customWidth="1"/>
    <col min="122" max="16384" width="0.85546875" style="1"/>
  </cols>
  <sheetData>
    <row r="1" spans="1:121" s="6" customFormat="1" ht="12" customHeight="1"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 t="s">
        <v>139</v>
      </c>
    </row>
    <row r="2" spans="1:121" ht="13.5" customHeight="1">
      <c r="A2" s="728" t="s">
        <v>140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728"/>
      <c r="AW2" s="728"/>
      <c r="AX2" s="728"/>
      <c r="AY2" s="728"/>
      <c r="AZ2" s="728"/>
      <c r="BA2" s="728"/>
      <c r="BB2" s="728"/>
      <c r="BC2" s="728"/>
      <c r="BD2" s="728"/>
      <c r="BE2" s="728"/>
      <c r="BF2" s="728"/>
      <c r="BG2" s="728"/>
      <c r="BH2" s="728"/>
      <c r="BI2" s="728"/>
      <c r="BJ2" s="728"/>
      <c r="BK2" s="728"/>
      <c r="BL2" s="728"/>
      <c r="BM2" s="728"/>
      <c r="BN2" s="728"/>
      <c r="BO2" s="728"/>
      <c r="BP2" s="728"/>
      <c r="BQ2" s="728"/>
      <c r="BR2" s="728"/>
      <c r="BS2" s="728"/>
      <c r="BT2" s="728"/>
      <c r="BU2" s="728"/>
      <c r="BV2" s="728"/>
      <c r="BW2" s="728"/>
      <c r="BX2" s="728"/>
      <c r="BY2" s="728"/>
      <c r="BZ2" s="728"/>
      <c r="CA2" s="728"/>
      <c r="CB2" s="728"/>
      <c r="CC2" s="728"/>
      <c r="CD2" s="728"/>
      <c r="CE2" s="728"/>
      <c r="CF2" s="728"/>
      <c r="CG2" s="728"/>
      <c r="CH2" s="728"/>
      <c r="CI2" s="728"/>
      <c r="CJ2" s="728"/>
      <c r="CK2" s="728"/>
      <c r="CL2" s="728"/>
      <c r="CM2" s="728"/>
      <c r="CN2" s="728"/>
      <c r="CO2" s="728"/>
      <c r="CP2" s="728"/>
      <c r="CQ2" s="728"/>
      <c r="CR2" s="728"/>
      <c r="CS2" s="728"/>
      <c r="CT2" s="728"/>
      <c r="CU2" s="728"/>
      <c r="CV2" s="728"/>
      <c r="CW2" s="728"/>
      <c r="CX2" s="728"/>
      <c r="CY2" s="728"/>
      <c r="CZ2" s="728"/>
      <c r="DA2" s="728"/>
      <c r="DB2" s="728"/>
      <c r="DC2" s="728"/>
      <c r="DD2" s="728"/>
      <c r="DE2" s="728"/>
      <c r="DF2" s="728"/>
      <c r="DG2" s="728"/>
      <c r="DH2" s="728"/>
      <c r="DI2" s="728"/>
      <c r="DJ2" s="728"/>
      <c r="DK2" s="728"/>
      <c r="DL2" s="728"/>
      <c r="DM2" s="728"/>
      <c r="DN2" s="728"/>
      <c r="DO2" s="728"/>
      <c r="DP2" s="728"/>
      <c r="DQ2" s="728"/>
    </row>
    <row r="3" spans="1:121" ht="12.75" customHeight="1"/>
    <row r="4" spans="1:121" s="3" customFormat="1" ht="47.25" customHeight="1">
      <c r="A4" s="729" t="s">
        <v>141</v>
      </c>
      <c r="B4" s="729"/>
      <c r="C4" s="729"/>
      <c r="D4" s="729"/>
      <c r="E4" s="729"/>
      <c r="F4" s="729"/>
      <c r="G4" s="729"/>
      <c r="H4" s="729"/>
      <c r="I4" s="729"/>
      <c r="J4" s="730" t="s">
        <v>1</v>
      </c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2"/>
      <c r="BG4" s="729" t="s">
        <v>2</v>
      </c>
      <c r="BH4" s="729"/>
      <c r="BI4" s="729"/>
      <c r="BJ4" s="729"/>
      <c r="BK4" s="729"/>
      <c r="BL4" s="729"/>
      <c r="BM4" s="729"/>
      <c r="BN4" s="729"/>
      <c r="BO4" s="729"/>
      <c r="BP4" s="729"/>
      <c r="BQ4" s="729"/>
      <c r="BR4" s="729"/>
      <c r="BS4" s="729"/>
      <c r="BT4" s="729"/>
      <c r="BU4" s="729"/>
      <c r="BV4" s="729" t="s">
        <v>1383</v>
      </c>
      <c r="BW4" s="729"/>
      <c r="BX4" s="729"/>
      <c r="BY4" s="729"/>
      <c r="BZ4" s="729"/>
      <c r="CA4" s="729"/>
      <c r="CB4" s="729"/>
      <c r="CC4" s="729"/>
      <c r="CD4" s="729"/>
      <c r="CE4" s="729"/>
      <c r="CF4" s="729"/>
      <c r="CG4" s="729"/>
      <c r="CH4" s="729"/>
      <c r="CI4" s="729"/>
      <c r="CJ4" s="729"/>
      <c r="CK4" s="729"/>
      <c r="CL4" s="729" t="s">
        <v>1384</v>
      </c>
      <c r="CM4" s="729"/>
      <c r="CN4" s="729"/>
      <c r="CO4" s="729"/>
      <c r="CP4" s="729"/>
      <c r="CQ4" s="729"/>
      <c r="CR4" s="729"/>
      <c r="CS4" s="729"/>
      <c r="CT4" s="729"/>
      <c r="CU4" s="729"/>
      <c r="CV4" s="729"/>
      <c r="CW4" s="729"/>
      <c r="CX4" s="729"/>
      <c r="CY4" s="729"/>
      <c r="CZ4" s="729"/>
      <c r="DA4" s="729"/>
      <c r="DB4" s="729" t="s">
        <v>1336</v>
      </c>
      <c r="DC4" s="729"/>
      <c r="DD4" s="729"/>
      <c r="DE4" s="729"/>
      <c r="DF4" s="729"/>
      <c r="DG4" s="729"/>
      <c r="DH4" s="729"/>
      <c r="DI4" s="729"/>
      <c r="DJ4" s="729"/>
      <c r="DK4" s="729"/>
      <c r="DL4" s="729"/>
      <c r="DM4" s="729"/>
      <c r="DN4" s="729"/>
      <c r="DO4" s="729"/>
      <c r="DP4" s="729"/>
      <c r="DQ4" s="729"/>
    </row>
    <row r="5" spans="1:121" s="2" customFormat="1" ht="14.25" customHeight="1">
      <c r="A5" s="668">
        <v>1</v>
      </c>
      <c r="B5" s="668"/>
      <c r="C5" s="668"/>
      <c r="D5" s="668"/>
      <c r="E5" s="668"/>
      <c r="F5" s="668"/>
      <c r="G5" s="668"/>
      <c r="H5" s="668"/>
      <c r="I5" s="668"/>
      <c r="J5" s="669">
        <v>2</v>
      </c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70"/>
      <c r="AN5" s="670"/>
      <c r="AO5" s="670"/>
      <c r="AP5" s="670"/>
      <c r="AQ5" s="670"/>
      <c r="AR5" s="670"/>
      <c r="AS5" s="670"/>
      <c r="AT5" s="670"/>
      <c r="AU5" s="670"/>
      <c r="AV5" s="670"/>
      <c r="AW5" s="670"/>
      <c r="AX5" s="670"/>
      <c r="AY5" s="670"/>
      <c r="AZ5" s="670"/>
      <c r="BA5" s="670"/>
      <c r="BB5" s="670"/>
      <c r="BC5" s="670"/>
      <c r="BD5" s="670"/>
      <c r="BE5" s="670"/>
      <c r="BF5" s="727"/>
      <c r="BG5" s="668">
        <v>3</v>
      </c>
      <c r="BH5" s="668"/>
      <c r="BI5" s="668"/>
      <c r="BJ5" s="668"/>
      <c r="BK5" s="668"/>
      <c r="BL5" s="668"/>
      <c r="BM5" s="668"/>
      <c r="BN5" s="668"/>
      <c r="BO5" s="668"/>
      <c r="BP5" s="668"/>
      <c r="BQ5" s="668"/>
      <c r="BR5" s="668"/>
      <c r="BS5" s="668"/>
      <c r="BT5" s="668"/>
      <c r="BU5" s="668"/>
      <c r="BV5" s="668">
        <v>4</v>
      </c>
      <c r="BW5" s="668"/>
      <c r="BX5" s="668"/>
      <c r="BY5" s="668"/>
      <c r="BZ5" s="668"/>
      <c r="CA5" s="668"/>
      <c r="CB5" s="668"/>
      <c r="CC5" s="668"/>
      <c r="CD5" s="668"/>
      <c r="CE5" s="668"/>
      <c r="CF5" s="668"/>
      <c r="CG5" s="668"/>
      <c r="CH5" s="668"/>
      <c r="CI5" s="668"/>
      <c r="CJ5" s="668"/>
      <c r="CK5" s="668"/>
      <c r="CL5" s="668">
        <v>5</v>
      </c>
      <c r="CM5" s="668"/>
      <c r="CN5" s="668"/>
      <c r="CO5" s="668"/>
      <c r="CP5" s="668"/>
      <c r="CQ5" s="668"/>
      <c r="CR5" s="668"/>
      <c r="CS5" s="668"/>
      <c r="CT5" s="668"/>
      <c r="CU5" s="668"/>
      <c r="CV5" s="668"/>
      <c r="CW5" s="668"/>
      <c r="CX5" s="668"/>
      <c r="CY5" s="668"/>
      <c r="CZ5" s="668"/>
      <c r="DA5" s="668"/>
      <c r="DB5" s="668">
        <v>6</v>
      </c>
      <c r="DC5" s="668"/>
      <c r="DD5" s="668"/>
      <c r="DE5" s="668"/>
      <c r="DF5" s="668"/>
      <c r="DG5" s="668"/>
      <c r="DH5" s="668"/>
      <c r="DI5" s="668"/>
      <c r="DJ5" s="668"/>
      <c r="DK5" s="668"/>
      <c r="DL5" s="668"/>
      <c r="DM5" s="668"/>
      <c r="DN5" s="668"/>
      <c r="DO5" s="668"/>
      <c r="DP5" s="668"/>
      <c r="DQ5" s="668"/>
    </row>
    <row r="6" spans="1:121" s="23" customFormat="1" hidden="1">
      <c r="A6" s="747" t="s">
        <v>3</v>
      </c>
      <c r="B6" s="747"/>
      <c r="C6" s="747"/>
      <c r="D6" s="747"/>
      <c r="E6" s="747"/>
      <c r="F6" s="747"/>
      <c r="G6" s="747"/>
      <c r="H6" s="747"/>
      <c r="I6" s="747"/>
      <c r="J6" s="22"/>
      <c r="K6" s="750" t="s">
        <v>142</v>
      </c>
      <c r="L6" s="750"/>
      <c r="M6" s="750"/>
      <c r="N6" s="750"/>
      <c r="O6" s="750"/>
      <c r="P6" s="750"/>
      <c r="Q6" s="750"/>
      <c r="R6" s="750"/>
      <c r="S6" s="750"/>
      <c r="T6" s="750"/>
      <c r="U6" s="750"/>
      <c r="V6" s="750"/>
      <c r="W6" s="750"/>
      <c r="X6" s="750"/>
      <c r="Y6" s="750"/>
      <c r="Z6" s="750"/>
      <c r="AA6" s="750"/>
      <c r="AB6" s="750"/>
      <c r="AC6" s="750"/>
      <c r="AD6" s="750"/>
      <c r="AE6" s="750"/>
      <c r="AF6" s="750"/>
      <c r="AG6" s="750"/>
      <c r="AH6" s="750"/>
      <c r="AI6" s="750"/>
      <c r="AJ6" s="750"/>
      <c r="AK6" s="750"/>
      <c r="AL6" s="750"/>
      <c r="AM6" s="750"/>
      <c r="AN6" s="750"/>
      <c r="AO6" s="750"/>
      <c r="AP6" s="750"/>
      <c r="AQ6" s="750"/>
      <c r="AR6" s="750"/>
      <c r="AS6" s="750"/>
      <c r="AT6" s="750"/>
      <c r="AU6" s="750"/>
      <c r="AV6" s="750"/>
      <c r="AW6" s="750"/>
      <c r="AX6" s="750"/>
      <c r="AY6" s="750"/>
      <c r="AZ6" s="750"/>
      <c r="BA6" s="750"/>
      <c r="BB6" s="750"/>
      <c r="BC6" s="750"/>
      <c r="BD6" s="750"/>
      <c r="BE6" s="750"/>
      <c r="BF6" s="751"/>
      <c r="BG6" s="668" t="s">
        <v>143</v>
      </c>
      <c r="BH6" s="668"/>
      <c r="BI6" s="668"/>
      <c r="BJ6" s="668"/>
      <c r="BK6" s="668"/>
      <c r="BL6" s="668"/>
      <c r="BM6" s="668"/>
      <c r="BN6" s="668"/>
      <c r="BO6" s="668"/>
      <c r="BP6" s="668"/>
      <c r="BQ6" s="668"/>
      <c r="BR6" s="668"/>
      <c r="BS6" s="668"/>
      <c r="BT6" s="668"/>
      <c r="BU6" s="668"/>
      <c r="BV6" s="668"/>
      <c r="BW6" s="668"/>
      <c r="BX6" s="668"/>
      <c r="BY6" s="668"/>
      <c r="BZ6" s="668"/>
      <c r="CA6" s="668"/>
      <c r="CB6" s="668"/>
      <c r="CC6" s="668"/>
      <c r="CD6" s="668"/>
      <c r="CE6" s="668"/>
      <c r="CF6" s="668"/>
      <c r="CG6" s="668"/>
      <c r="CH6" s="668"/>
      <c r="CI6" s="668"/>
      <c r="CJ6" s="668"/>
      <c r="CK6" s="668"/>
      <c r="CL6" s="668"/>
      <c r="CM6" s="668"/>
      <c r="CN6" s="668"/>
      <c r="CO6" s="668"/>
      <c r="CP6" s="668"/>
      <c r="CQ6" s="668"/>
      <c r="CR6" s="668"/>
      <c r="CS6" s="668"/>
      <c r="CT6" s="668"/>
      <c r="CU6" s="668"/>
      <c r="CV6" s="668"/>
      <c r="CW6" s="668"/>
      <c r="CX6" s="668"/>
      <c r="CY6" s="668"/>
      <c r="CZ6" s="668"/>
      <c r="DA6" s="668"/>
      <c r="DB6" s="668"/>
      <c r="DC6" s="668"/>
      <c r="DD6" s="668"/>
      <c r="DE6" s="668"/>
      <c r="DF6" s="668"/>
      <c r="DG6" s="668"/>
      <c r="DH6" s="668"/>
      <c r="DI6" s="668"/>
      <c r="DJ6" s="668"/>
      <c r="DK6" s="668"/>
      <c r="DL6" s="668"/>
      <c r="DM6" s="668"/>
      <c r="DN6" s="668"/>
      <c r="DO6" s="668"/>
      <c r="DP6" s="668"/>
      <c r="DQ6" s="668"/>
    </row>
    <row r="7" spans="1:121" s="23" customFormat="1" ht="30" hidden="1" customHeight="1">
      <c r="A7" s="747" t="s">
        <v>19</v>
      </c>
      <c r="B7" s="747"/>
      <c r="C7" s="747"/>
      <c r="D7" s="747"/>
      <c r="E7" s="747"/>
      <c r="F7" s="747"/>
      <c r="G7" s="747"/>
      <c r="H7" s="747"/>
      <c r="I7" s="747"/>
      <c r="J7" s="22"/>
      <c r="K7" s="750" t="s">
        <v>144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0"/>
      <c r="Z7" s="750"/>
      <c r="AA7" s="750"/>
      <c r="AB7" s="750"/>
      <c r="AC7" s="750"/>
      <c r="AD7" s="750"/>
      <c r="AE7" s="750"/>
      <c r="AF7" s="750"/>
      <c r="AG7" s="750"/>
      <c r="AH7" s="750"/>
      <c r="AI7" s="750"/>
      <c r="AJ7" s="750"/>
      <c r="AK7" s="750"/>
      <c r="AL7" s="750"/>
      <c r="AM7" s="750"/>
      <c r="AN7" s="750"/>
      <c r="AO7" s="750"/>
      <c r="AP7" s="750"/>
      <c r="AQ7" s="750"/>
      <c r="AR7" s="750"/>
      <c r="AS7" s="750"/>
      <c r="AT7" s="750"/>
      <c r="AU7" s="750"/>
      <c r="AV7" s="750"/>
      <c r="AW7" s="750"/>
      <c r="AX7" s="750"/>
      <c r="AY7" s="750"/>
      <c r="AZ7" s="750"/>
      <c r="BA7" s="750"/>
      <c r="BB7" s="750"/>
      <c r="BC7" s="750"/>
      <c r="BD7" s="750"/>
      <c r="BE7" s="750"/>
      <c r="BF7" s="751"/>
      <c r="BG7" s="668" t="s">
        <v>143</v>
      </c>
      <c r="BH7" s="668"/>
      <c r="BI7" s="668"/>
      <c r="BJ7" s="668"/>
      <c r="BK7" s="668"/>
      <c r="BL7" s="668"/>
      <c r="BM7" s="668"/>
      <c r="BN7" s="668"/>
      <c r="BO7" s="668"/>
      <c r="BP7" s="668"/>
      <c r="BQ7" s="668"/>
      <c r="BR7" s="668"/>
      <c r="BS7" s="668"/>
      <c r="BT7" s="668"/>
      <c r="BU7" s="668"/>
      <c r="BV7" s="668"/>
      <c r="BW7" s="668"/>
      <c r="BX7" s="668"/>
      <c r="BY7" s="668"/>
      <c r="BZ7" s="668"/>
      <c r="CA7" s="668"/>
      <c r="CB7" s="668"/>
      <c r="CC7" s="668"/>
      <c r="CD7" s="668"/>
      <c r="CE7" s="668"/>
      <c r="CF7" s="668"/>
      <c r="CG7" s="668"/>
      <c r="CH7" s="668"/>
      <c r="CI7" s="668"/>
      <c r="CJ7" s="668"/>
      <c r="CK7" s="668"/>
      <c r="CL7" s="668"/>
      <c r="CM7" s="668"/>
      <c r="CN7" s="668"/>
      <c r="CO7" s="668"/>
      <c r="CP7" s="668"/>
      <c r="CQ7" s="668"/>
      <c r="CR7" s="668"/>
      <c r="CS7" s="668"/>
      <c r="CT7" s="668"/>
      <c r="CU7" s="668"/>
      <c r="CV7" s="668"/>
      <c r="CW7" s="668"/>
      <c r="CX7" s="668"/>
      <c r="CY7" s="668"/>
      <c r="CZ7" s="668"/>
      <c r="DA7" s="668"/>
      <c r="DB7" s="668"/>
      <c r="DC7" s="668"/>
      <c r="DD7" s="668"/>
      <c r="DE7" s="668"/>
      <c r="DF7" s="668"/>
      <c r="DG7" s="668"/>
      <c r="DH7" s="668"/>
      <c r="DI7" s="668"/>
      <c r="DJ7" s="668"/>
      <c r="DK7" s="668"/>
      <c r="DL7" s="668"/>
      <c r="DM7" s="668"/>
      <c r="DN7" s="668"/>
      <c r="DO7" s="668"/>
      <c r="DP7" s="668"/>
      <c r="DQ7" s="668"/>
    </row>
    <row r="8" spans="1:121" s="23" customFormat="1" hidden="1">
      <c r="A8" s="747" t="s">
        <v>20</v>
      </c>
      <c r="B8" s="747"/>
      <c r="C8" s="747"/>
      <c r="D8" s="747"/>
      <c r="E8" s="747"/>
      <c r="F8" s="747"/>
      <c r="G8" s="747"/>
      <c r="H8" s="747"/>
      <c r="I8" s="747"/>
      <c r="J8" s="22"/>
      <c r="K8" s="752" t="s">
        <v>145</v>
      </c>
      <c r="L8" s="752"/>
      <c r="M8" s="752"/>
      <c r="N8" s="752"/>
      <c r="O8" s="752"/>
      <c r="P8" s="752"/>
      <c r="Q8" s="752"/>
      <c r="R8" s="752"/>
      <c r="S8" s="752"/>
      <c r="T8" s="752"/>
      <c r="U8" s="752"/>
      <c r="V8" s="752"/>
      <c r="W8" s="752"/>
      <c r="X8" s="752"/>
      <c r="Y8" s="752"/>
      <c r="Z8" s="752"/>
      <c r="AA8" s="752"/>
      <c r="AB8" s="752"/>
      <c r="AC8" s="752"/>
      <c r="AD8" s="752"/>
      <c r="AE8" s="752"/>
      <c r="AF8" s="752"/>
      <c r="AG8" s="752"/>
      <c r="AH8" s="752"/>
      <c r="AI8" s="752"/>
      <c r="AJ8" s="752"/>
      <c r="AK8" s="752"/>
      <c r="AL8" s="752"/>
      <c r="AM8" s="752"/>
      <c r="AN8" s="752"/>
      <c r="AO8" s="752"/>
      <c r="AP8" s="752"/>
      <c r="AQ8" s="752"/>
      <c r="AR8" s="752"/>
      <c r="AS8" s="752"/>
      <c r="AT8" s="752"/>
      <c r="AU8" s="752"/>
      <c r="AV8" s="752"/>
      <c r="AW8" s="752"/>
      <c r="AX8" s="752"/>
      <c r="AY8" s="752"/>
      <c r="AZ8" s="752"/>
      <c r="BA8" s="752"/>
      <c r="BB8" s="752"/>
      <c r="BC8" s="752"/>
      <c r="BD8" s="752"/>
      <c r="BE8" s="752"/>
      <c r="BF8" s="753"/>
      <c r="BG8" s="668" t="s">
        <v>143</v>
      </c>
      <c r="BH8" s="668"/>
      <c r="BI8" s="668"/>
      <c r="BJ8" s="668"/>
      <c r="BK8" s="668"/>
      <c r="BL8" s="668"/>
      <c r="BM8" s="668"/>
      <c r="BN8" s="668"/>
      <c r="BO8" s="668"/>
      <c r="BP8" s="668"/>
      <c r="BQ8" s="668"/>
      <c r="BR8" s="668"/>
      <c r="BS8" s="668"/>
      <c r="BT8" s="668"/>
      <c r="BU8" s="668"/>
      <c r="BV8" s="668"/>
      <c r="BW8" s="668"/>
      <c r="BX8" s="668"/>
      <c r="BY8" s="668"/>
      <c r="BZ8" s="668"/>
      <c r="CA8" s="668"/>
      <c r="CB8" s="668"/>
      <c r="CC8" s="668"/>
      <c r="CD8" s="668"/>
      <c r="CE8" s="668"/>
      <c r="CF8" s="668"/>
      <c r="CG8" s="668"/>
      <c r="CH8" s="668"/>
      <c r="CI8" s="668"/>
      <c r="CJ8" s="668"/>
      <c r="CK8" s="668"/>
      <c r="CL8" s="668"/>
      <c r="CM8" s="668"/>
      <c r="CN8" s="668"/>
      <c r="CO8" s="668"/>
      <c r="CP8" s="668"/>
      <c r="CQ8" s="668"/>
      <c r="CR8" s="668"/>
      <c r="CS8" s="668"/>
      <c r="CT8" s="668"/>
      <c r="CU8" s="668"/>
      <c r="CV8" s="668"/>
      <c r="CW8" s="668"/>
      <c r="CX8" s="668"/>
      <c r="CY8" s="668"/>
      <c r="CZ8" s="668"/>
      <c r="DA8" s="668"/>
      <c r="DB8" s="668"/>
      <c r="DC8" s="668"/>
      <c r="DD8" s="668"/>
      <c r="DE8" s="668"/>
      <c r="DF8" s="668"/>
      <c r="DG8" s="668"/>
      <c r="DH8" s="668"/>
      <c r="DI8" s="668"/>
      <c r="DJ8" s="668"/>
      <c r="DK8" s="668"/>
      <c r="DL8" s="668"/>
      <c r="DM8" s="668"/>
      <c r="DN8" s="668"/>
      <c r="DO8" s="668"/>
      <c r="DP8" s="668"/>
      <c r="DQ8" s="668"/>
    </row>
    <row r="9" spans="1:121" s="23" customFormat="1" hidden="1">
      <c r="A9" s="747" t="s">
        <v>21</v>
      </c>
      <c r="B9" s="747"/>
      <c r="C9" s="747"/>
      <c r="D9" s="747"/>
      <c r="E9" s="747"/>
      <c r="F9" s="747"/>
      <c r="G9" s="747"/>
      <c r="H9" s="747"/>
      <c r="I9" s="747"/>
      <c r="J9" s="22"/>
      <c r="K9" s="748" t="s">
        <v>146</v>
      </c>
      <c r="L9" s="748"/>
      <c r="M9" s="748"/>
      <c r="N9" s="748"/>
      <c r="O9" s="748"/>
      <c r="P9" s="748"/>
      <c r="Q9" s="748"/>
      <c r="R9" s="748"/>
      <c r="S9" s="748"/>
      <c r="T9" s="748"/>
      <c r="U9" s="748"/>
      <c r="V9" s="748"/>
      <c r="W9" s="748"/>
      <c r="X9" s="748"/>
      <c r="Y9" s="748"/>
      <c r="Z9" s="748"/>
      <c r="AA9" s="748"/>
      <c r="AB9" s="748"/>
      <c r="AC9" s="748"/>
      <c r="AD9" s="748"/>
      <c r="AE9" s="748"/>
      <c r="AF9" s="748"/>
      <c r="AG9" s="748"/>
      <c r="AH9" s="748"/>
      <c r="AI9" s="748"/>
      <c r="AJ9" s="748"/>
      <c r="AK9" s="748"/>
      <c r="AL9" s="748"/>
      <c r="AM9" s="748"/>
      <c r="AN9" s="748"/>
      <c r="AO9" s="748"/>
      <c r="AP9" s="748"/>
      <c r="AQ9" s="748"/>
      <c r="AR9" s="748"/>
      <c r="AS9" s="748"/>
      <c r="AT9" s="748"/>
      <c r="AU9" s="748"/>
      <c r="AV9" s="748"/>
      <c r="AW9" s="748"/>
      <c r="AX9" s="748"/>
      <c r="AY9" s="748"/>
      <c r="AZ9" s="748"/>
      <c r="BA9" s="748"/>
      <c r="BB9" s="748"/>
      <c r="BC9" s="748"/>
      <c r="BD9" s="748"/>
      <c r="BE9" s="748"/>
      <c r="BF9" s="749"/>
      <c r="BG9" s="668" t="s">
        <v>147</v>
      </c>
      <c r="BH9" s="668"/>
      <c r="BI9" s="668"/>
      <c r="BJ9" s="668"/>
      <c r="BK9" s="668"/>
      <c r="BL9" s="668"/>
      <c r="BM9" s="668"/>
      <c r="BN9" s="668"/>
      <c r="BO9" s="668"/>
      <c r="BP9" s="668"/>
      <c r="BQ9" s="668"/>
      <c r="BR9" s="668"/>
      <c r="BS9" s="668"/>
      <c r="BT9" s="668"/>
      <c r="BU9" s="668"/>
      <c r="BV9" s="668" t="e">
        <v>#DIV/0!</v>
      </c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 t="e">
        <v>#DIV/0!</v>
      </c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668" t="e">
        <v>#DIV/0!</v>
      </c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</row>
    <row r="10" spans="1:121" s="23" customFormat="1" hidden="1">
      <c r="A10" s="747" t="s">
        <v>148</v>
      </c>
      <c r="B10" s="747"/>
      <c r="C10" s="747"/>
      <c r="D10" s="747"/>
      <c r="E10" s="747"/>
      <c r="F10" s="747"/>
      <c r="G10" s="747"/>
      <c r="H10" s="747"/>
      <c r="I10" s="747"/>
      <c r="J10" s="22"/>
      <c r="K10" s="752" t="s">
        <v>149</v>
      </c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3"/>
      <c r="BG10" s="668" t="s">
        <v>143</v>
      </c>
      <c r="BH10" s="668"/>
      <c r="BI10" s="668"/>
      <c r="BJ10" s="668"/>
      <c r="BK10" s="668"/>
      <c r="BL10" s="668"/>
      <c r="BM10" s="668"/>
      <c r="BN10" s="668"/>
      <c r="BO10" s="668"/>
      <c r="BP10" s="668"/>
      <c r="BQ10" s="668"/>
      <c r="BR10" s="668"/>
      <c r="BS10" s="668"/>
      <c r="BT10" s="668"/>
      <c r="BU10" s="668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668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</row>
    <row r="11" spans="1:121" s="23" customFormat="1" hidden="1">
      <c r="A11" s="747" t="s">
        <v>150</v>
      </c>
      <c r="B11" s="747"/>
      <c r="C11" s="747"/>
      <c r="D11" s="747"/>
      <c r="E11" s="747"/>
      <c r="F11" s="747"/>
      <c r="G11" s="747"/>
      <c r="H11" s="747"/>
      <c r="I11" s="747"/>
      <c r="J11" s="22"/>
      <c r="K11" s="748" t="s">
        <v>151</v>
      </c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9"/>
      <c r="BG11" s="668" t="s">
        <v>152</v>
      </c>
      <c r="BH11" s="668"/>
      <c r="BI11" s="668"/>
      <c r="BJ11" s="668"/>
      <c r="BK11" s="668"/>
      <c r="BL11" s="668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>
        <v>0</v>
      </c>
      <c r="BW11" s="668"/>
      <c r="BX11" s="668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68"/>
      <c r="CK11" s="668"/>
      <c r="CL11" s="668">
        <v>0</v>
      </c>
      <c r="CM11" s="668"/>
      <c r="CN11" s="668"/>
      <c r="CO11" s="668"/>
      <c r="CP11" s="668"/>
      <c r="CQ11" s="668"/>
      <c r="CR11" s="668"/>
      <c r="CS11" s="668"/>
      <c r="CT11" s="668"/>
      <c r="CU11" s="668"/>
      <c r="CV11" s="668"/>
      <c r="CW11" s="668"/>
      <c r="CX11" s="668"/>
      <c r="CY11" s="668"/>
      <c r="CZ11" s="668"/>
      <c r="DA11" s="668"/>
      <c r="DB11" s="668">
        <v>0</v>
      </c>
      <c r="DC11" s="668"/>
      <c r="DD11" s="668"/>
      <c r="DE11" s="668"/>
      <c r="DF11" s="668"/>
      <c r="DG11" s="668"/>
      <c r="DH11" s="668"/>
      <c r="DI11" s="668"/>
      <c r="DJ11" s="668"/>
      <c r="DK11" s="668"/>
      <c r="DL11" s="668"/>
      <c r="DM11" s="668"/>
      <c r="DN11" s="668"/>
      <c r="DO11" s="668"/>
      <c r="DP11" s="668"/>
      <c r="DQ11" s="668"/>
    </row>
    <row r="12" spans="1:121" s="23" customFormat="1" hidden="1">
      <c r="A12" s="747" t="s">
        <v>23</v>
      </c>
      <c r="B12" s="747"/>
      <c r="C12" s="747"/>
      <c r="D12" s="747"/>
      <c r="E12" s="747"/>
      <c r="F12" s="747"/>
      <c r="G12" s="747"/>
      <c r="H12" s="747"/>
      <c r="I12" s="747"/>
      <c r="J12" s="22"/>
      <c r="K12" s="750" t="s">
        <v>153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0"/>
      <c r="BA12" s="750"/>
      <c r="BB12" s="750"/>
      <c r="BC12" s="750"/>
      <c r="BD12" s="750"/>
      <c r="BE12" s="750"/>
      <c r="BF12" s="751"/>
      <c r="BG12" s="668" t="s">
        <v>143</v>
      </c>
      <c r="BH12" s="668"/>
      <c r="BI12" s="668"/>
      <c r="BJ12" s="668"/>
      <c r="BK12" s="668"/>
      <c r="BL12" s="668"/>
      <c r="BM12" s="668"/>
      <c r="BN12" s="668"/>
      <c r="BO12" s="668"/>
      <c r="BP12" s="668"/>
      <c r="BQ12" s="668"/>
      <c r="BR12" s="668"/>
      <c r="BS12" s="668"/>
      <c r="BT12" s="668"/>
      <c r="BU12" s="668"/>
      <c r="BV12" s="668">
        <v>0</v>
      </c>
      <c r="BW12" s="668"/>
      <c r="BX12" s="668"/>
      <c r="BY12" s="668"/>
      <c r="BZ12" s="668"/>
      <c r="CA12" s="668"/>
      <c r="CB12" s="668"/>
      <c r="CC12" s="668"/>
      <c r="CD12" s="668"/>
      <c r="CE12" s="668"/>
      <c r="CF12" s="668"/>
      <c r="CG12" s="668"/>
      <c r="CH12" s="668"/>
      <c r="CI12" s="668"/>
      <c r="CJ12" s="668"/>
      <c r="CK12" s="668"/>
      <c r="CL12" s="668">
        <v>0</v>
      </c>
      <c r="CM12" s="668"/>
      <c r="CN12" s="668"/>
      <c r="CO12" s="668"/>
      <c r="CP12" s="668"/>
      <c r="CQ12" s="668"/>
      <c r="CR12" s="668"/>
      <c r="CS12" s="668"/>
      <c r="CT12" s="668"/>
      <c r="CU12" s="668"/>
      <c r="CV12" s="668"/>
      <c r="CW12" s="668"/>
      <c r="CX12" s="668"/>
      <c r="CY12" s="668"/>
      <c r="CZ12" s="668"/>
      <c r="DA12" s="668"/>
      <c r="DB12" s="668">
        <v>0</v>
      </c>
      <c r="DC12" s="668"/>
      <c r="DD12" s="668"/>
      <c r="DE12" s="668"/>
      <c r="DF12" s="668"/>
      <c r="DG12" s="668"/>
      <c r="DH12" s="668"/>
      <c r="DI12" s="668"/>
      <c r="DJ12" s="668"/>
      <c r="DK12" s="668"/>
      <c r="DL12" s="668"/>
      <c r="DM12" s="668"/>
      <c r="DN12" s="668"/>
      <c r="DO12" s="668"/>
      <c r="DP12" s="668"/>
      <c r="DQ12" s="668"/>
    </row>
    <row r="13" spans="1:121" s="23" customFormat="1" ht="29.25" hidden="1" customHeight="1">
      <c r="A13" s="747" t="s">
        <v>26</v>
      </c>
      <c r="B13" s="747"/>
      <c r="C13" s="747"/>
      <c r="D13" s="747"/>
      <c r="E13" s="747"/>
      <c r="F13" s="747"/>
      <c r="G13" s="747"/>
      <c r="H13" s="747"/>
      <c r="I13" s="747"/>
      <c r="J13" s="22"/>
      <c r="K13" s="750" t="s">
        <v>154</v>
      </c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1"/>
      <c r="BG13" s="668" t="s">
        <v>143</v>
      </c>
      <c r="BH13" s="668"/>
      <c r="BI13" s="668"/>
      <c r="BJ13" s="668"/>
      <c r="BK13" s="668"/>
      <c r="BL13" s="668"/>
      <c r="BM13" s="668"/>
      <c r="BN13" s="668"/>
      <c r="BO13" s="668"/>
      <c r="BP13" s="668"/>
      <c r="BQ13" s="668"/>
      <c r="BR13" s="668"/>
      <c r="BS13" s="668"/>
      <c r="BT13" s="668"/>
      <c r="BU13" s="668"/>
      <c r="BV13" s="668"/>
      <c r="BW13" s="668"/>
      <c r="BX13" s="668"/>
      <c r="BY13" s="668"/>
      <c r="BZ13" s="668"/>
      <c r="CA13" s="668"/>
      <c r="CB13" s="668"/>
      <c r="CC13" s="668"/>
      <c r="CD13" s="668"/>
      <c r="CE13" s="668"/>
      <c r="CF13" s="668"/>
      <c r="CG13" s="668"/>
      <c r="CH13" s="668"/>
      <c r="CI13" s="668"/>
      <c r="CJ13" s="668"/>
      <c r="CK13" s="668"/>
      <c r="CL13" s="668"/>
      <c r="CM13" s="668"/>
      <c r="CN13" s="668"/>
      <c r="CO13" s="668"/>
      <c r="CP13" s="668"/>
      <c r="CQ13" s="668"/>
      <c r="CR13" s="668"/>
      <c r="CS13" s="668"/>
      <c r="CT13" s="668"/>
      <c r="CU13" s="668"/>
      <c r="CV13" s="668"/>
      <c r="CW13" s="668"/>
      <c r="CX13" s="668"/>
      <c r="CY13" s="668"/>
      <c r="CZ13" s="668"/>
      <c r="DA13" s="668"/>
      <c r="DB13" s="668"/>
      <c r="DC13" s="668"/>
      <c r="DD13" s="668"/>
      <c r="DE13" s="668"/>
      <c r="DF13" s="668"/>
      <c r="DG13" s="668"/>
      <c r="DH13" s="668"/>
      <c r="DI13" s="668"/>
      <c r="DJ13" s="668"/>
      <c r="DK13" s="668"/>
      <c r="DL13" s="668"/>
      <c r="DM13" s="668"/>
      <c r="DN13" s="668"/>
      <c r="DO13" s="668"/>
      <c r="DP13" s="668"/>
      <c r="DQ13" s="668"/>
    </row>
    <row r="14" spans="1:121" s="23" customFormat="1" hidden="1">
      <c r="A14" s="747" t="s">
        <v>27</v>
      </c>
      <c r="B14" s="747"/>
      <c r="C14" s="747"/>
      <c r="D14" s="747"/>
      <c r="E14" s="747"/>
      <c r="F14" s="747"/>
      <c r="G14" s="747"/>
      <c r="H14" s="747"/>
      <c r="I14" s="747"/>
      <c r="J14" s="22"/>
      <c r="K14" s="752" t="s">
        <v>155</v>
      </c>
      <c r="L14" s="752"/>
      <c r="M14" s="752"/>
      <c r="N14" s="752"/>
      <c r="O14" s="752"/>
      <c r="P14" s="752"/>
      <c r="Q14" s="752"/>
      <c r="R14" s="752"/>
      <c r="S14" s="752"/>
      <c r="T14" s="752"/>
      <c r="U14" s="752"/>
      <c r="V14" s="752"/>
      <c r="W14" s="752"/>
      <c r="X14" s="752"/>
      <c r="Y14" s="752"/>
      <c r="Z14" s="752"/>
      <c r="AA14" s="752"/>
      <c r="AB14" s="752"/>
      <c r="AC14" s="752"/>
      <c r="AD14" s="752"/>
      <c r="AE14" s="752"/>
      <c r="AF14" s="752"/>
      <c r="AG14" s="752"/>
      <c r="AH14" s="752"/>
      <c r="AI14" s="752"/>
      <c r="AJ14" s="752"/>
      <c r="AK14" s="752"/>
      <c r="AL14" s="752"/>
      <c r="AM14" s="752"/>
      <c r="AN14" s="752"/>
      <c r="AO14" s="752"/>
      <c r="AP14" s="752"/>
      <c r="AQ14" s="752"/>
      <c r="AR14" s="752"/>
      <c r="AS14" s="752"/>
      <c r="AT14" s="752"/>
      <c r="AU14" s="752"/>
      <c r="AV14" s="752"/>
      <c r="AW14" s="752"/>
      <c r="AX14" s="752"/>
      <c r="AY14" s="752"/>
      <c r="AZ14" s="752"/>
      <c r="BA14" s="752"/>
      <c r="BB14" s="752"/>
      <c r="BC14" s="752"/>
      <c r="BD14" s="752"/>
      <c r="BE14" s="752"/>
      <c r="BF14" s="753"/>
      <c r="BG14" s="668" t="s">
        <v>147</v>
      </c>
      <c r="BH14" s="668"/>
      <c r="BI14" s="668"/>
      <c r="BJ14" s="668"/>
      <c r="BK14" s="668"/>
      <c r="BL14" s="668"/>
      <c r="BM14" s="668"/>
      <c r="BN14" s="668"/>
      <c r="BO14" s="668"/>
      <c r="BP14" s="668"/>
      <c r="BQ14" s="668"/>
      <c r="BR14" s="668"/>
      <c r="BS14" s="668"/>
      <c r="BT14" s="668"/>
      <c r="BU14" s="668"/>
      <c r="BV14" s="668" t="e">
        <v>#DIV/0!</v>
      </c>
      <c r="BW14" s="668"/>
      <c r="BX14" s="668"/>
      <c r="BY14" s="668"/>
      <c r="BZ14" s="668"/>
      <c r="CA14" s="668"/>
      <c r="CB14" s="668"/>
      <c r="CC14" s="668"/>
      <c r="CD14" s="668"/>
      <c r="CE14" s="668"/>
      <c r="CF14" s="668"/>
      <c r="CG14" s="668"/>
      <c r="CH14" s="668"/>
      <c r="CI14" s="668"/>
      <c r="CJ14" s="668"/>
      <c r="CK14" s="668"/>
      <c r="CL14" s="668" t="e">
        <v>#DIV/0!</v>
      </c>
      <c r="CM14" s="668"/>
      <c r="CN14" s="668"/>
      <c r="CO14" s="668"/>
      <c r="CP14" s="668"/>
      <c r="CQ14" s="668"/>
      <c r="CR14" s="668"/>
      <c r="CS14" s="668"/>
      <c r="CT14" s="668"/>
      <c r="CU14" s="668"/>
      <c r="CV14" s="668"/>
      <c r="CW14" s="668"/>
      <c r="CX14" s="668"/>
      <c r="CY14" s="668"/>
      <c r="CZ14" s="668"/>
      <c r="DA14" s="668"/>
      <c r="DB14" s="668" t="e">
        <v>#DIV/0!</v>
      </c>
      <c r="DC14" s="668"/>
      <c r="DD14" s="668"/>
      <c r="DE14" s="668"/>
      <c r="DF14" s="668"/>
      <c r="DG14" s="668"/>
      <c r="DH14" s="668"/>
      <c r="DI14" s="668"/>
      <c r="DJ14" s="668"/>
      <c r="DK14" s="668"/>
      <c r="DL14" s="668"/>
      <c r="DM14" s="668"/>
      <c r="DN14" s="668"/>
      <c r="DO14" s="668"/>
      <c r="DP14" s="668"/>
      <c r="DQ14" s="668"/>
    </row>
    <row r="15" spans="1:121" s="23" customFormat="1" ht="29.25" hidden="1" customHeight="1">
      <c r="A15" s="747" t="s">
        <v>87</v>
      </c>
      <c r="B15" s="747"/>
      <c r="C15" s="747"/>
      <c r="D15" s="747"/>
      <c r="E15" s="747"/>
      <c r="F15" s="747"/>
      <c r="G15" s="747"/>
      <c r="H15" s="747"/>
      <c r="I15" s="747"/>
      <c r="J15" s="22"/>
      <c r="K15" s="750" t="s">
        <v>156</v>
      </c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  <c r="AA15" s="750"/>
      <c r="AB15" s="750"/>
      <c r="AC15" s="750"/>
      <c r="AD15" s="750"/>
      <c r="AE15" s="750"/>
      <c r="AF15" s="750"/>
      <c r="AG15" s="750"/>
      <c r="AH15" s="750"/>
      <c r="AI15" s="750"/>
      <c r="AJ15" s="750"/>
      <c r="AK15" s="750"/>
      <c r="AL15" s="750"/>
      <c r="AM15" s="750"/>
      <c r="AN15" s="750"/>
      <c r="AO15" s="750"/>
      <c r="AP15" s="750"/>
      <c r="AQ15" s="750"/>
      <c r="AR15" s="750"/>
      <c r="AS15" s="750"/>
      <c r="AT15" s="750"/>
      <c r="AU15" s="750"/>
      <c r="AV15" s="750"/>
      <c r="AW15" s="750"/>
      <c r="AX15" s="750"/>
      <c r="AY15" s="750"/>
      <c r="AZ15" s="750"/>
      <c r="BA15" s="750"/>
      <c r="BB15" s="750"/>
      <c r="BC15" s="750"/>
      <c r="BD15" s="750"/>
      <c r="BE15" s="750"/>
      <c r="BF15" s="751"/>
      <c r="BG15" s="668" t="s">
        <v>143</v>
      </c>
      <c r="BH15" s="668"/>
      <c r="BI15" s="668"/>
      <c r="BJ15" s="668"/>
      <c r="BK15" s="668"/>
      <c r="BL15" s="668"/>
      <c r="BM15" s="668"/>
      <c r="BN15" s="668"/>
      <c r="BO15" s="668"/>
      <c r="BP15" s="668"/>
      <c r="BQ15" s="668"/>
      <c r="BR15" s="668"/>
      <c r="BS15" s="668"/>
      <c r="BT15" s="668"/>
      <c r="BU15" s="668"/>
      <c r="BV15" s="668"/>
      <c r="BW15" s="668"/>
      <c r="BX15" s="668"/>
      <c r="BY15" s="668"/>
      <c r="BZ15" s="668"/>
      <c r="CA15" s="668"/>
      <c r="CB15" s="668"/>
      <c r="CC15" s="668"/>
      <c r="CD15" s="668"/>
      <c r="CE15" s="668"/>
      <c r="CF15" s="668"/>
      <c r="CG15" s="668"/>
      <c r="CH15" s="668"/>
      <c r="CI15" s="668"/>
      <c r="CJ15" s="668"/>
      <c r="CK15" s="668"/>
      <c r="CL15" s="668"/>
      <c r="CM15" s="668"/>
      <c r="CN15" s="668"/>
      <c r="CO15" s="668"/>
      <c r="CP15" s="668"/>
      <c r="CQ15" s="668"/>
      <c r="CR15" s="668"/>
      <c r="CS15" s="668"/>
      <c r="CT15" s="668"/>
      <c r="CU15" s="668"/>
      <c r="CV15" s="668"/>
      <c r="CW15" s="668"/>
      <c r="CX15" s="668"/>
      <c r="CY15" s="668"/>
      <c r="CZ15" s="668"/>
      <c r="DA15" s="668"/>
      <c r="DB15" s="668"/>
      <c r="DC15" s="668"/>
      <c r="DD15" s="668"/>
      <c r="DE15" s="668"/>
      <c r="DF15" s="668"/>
      <c r="DG15" s="668"/>
      <c r="DH15" s="668"/>
      <c r="DI15" s="668"/>
      <c r="DJ15" s="668"/>
      <c r="DK15" s="668"/>
      <c r="DL15" s="668"/>
      <c r="DM15" s="668"/>
      <c r="DN15" s="668"/>
      <c r="DO15" s="668"/>
      <c r="DP15" s="668"/>
      <c r="DQ15" s="668"/>
    </row>
    <row r="16" spans="1:121" s="23" customFormat="1" hidden="1">
      <c r="A16" s="747" t="s">
        <v>157</v>
      </c>
      <c r="B16" s="747"/>
      <c r="C16" s="747"/>
      <c r="D16" s="747"/>
      <c r="E16" s="747"/>
      <c r="F16" s="747"/>
      <c r="G16" s="747"/>
      <c r="H16" s="747"/>
      <c r="I16" s="747"/>
      <c r="J16" s="22"/>
      <c r="K16" s="752" t="s">
        <v>155</v>
      </c>
      <c r="L16" s="752"/>
      <c r="M16" s="752"/>
      <c r="N16" s="752"/>
      <c r="O16" s="752"/>
      <c r="P16" s="752"/>
      <c r="Q16" s="752"/>
      <c r="R16" s="752"/>
      <c r="S16" s="752"/>
      <c r="T16" s="752"/>
      <c r="U16" s="752"/>
      <c r="V16" s="752"/>
      <c r="W16" s="752"/>
      <c r="X16" s="752"/>
      <c r="Y16" s="752"/>
      <c r="Z16" s="752"/>
      <c r="AA16" s="752"/>
      <c r="AB16" s="752"/>
      <c r="AC16" s="752"/>
      <c r="AD16" s="752"/>
      <c r="AE16" s="752"/>
      <c r="AF16" s="752"/>
      <c r="AG16" s="752"/>
      <c r="AH16" s="752"/>
      <c r="AI16" s="752"/>
      <c r="AJ16" s="752"/>
      <c r="AK16" s="752"/>
      <c r="AL16" s="752"/>
      <c r="AM16" s="752"/>
      <c r="AN16" s="752"/>
      <c r="AO16" s="752"/>
      <c r="AP16" s="752"/>
      <c r="AQ16" s="752"/>
      <c r="AR16" s="752"/>
      <c r="AS16" s="752"/>
      <c r="AT16" s="752"/>
      <c r="AU16" s="752"/>
      <c r="AV16" s="752"/>
      <c r="AW16" s="752"/>
      <c r="AX16" s="752"/>
      <c r="AY16" s="752"/>
      <c r="AZ16" s="752"/>
      <c r="BA16" s="752"/>
      <c r="BB16" s="752"/>
      <c r="BC16" s="752"/>
      <c r="BD16" s="752"/>
      <c r="BE16" s="752"/>
      <c r="BF16" s="753"/>
      <c r="BG16" s="668" t="s">
        <v>147</v>
      </c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668" t="e">
        <v>#DIV/0!</v>
      </c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 t="e">
        <v>#DIV/0!</v>
      </c>
      <c r="CM16" s="668"/>
      <c r="CN16" s="668"/>
      <c r="CO16" s="668"/>
      <c r="CP16" s="668"/>
      <c r="CQ16" s="668"/>
      <c r="CR16" s="668"/>
      <c r="CS16" s="668"/>
      <c r="CT16" s="668"/>
      <c r="CU16" s="668"/>
      <c r="CV16" s="668"/>
      <c r="CW16" s="668"/>
      <c r="CX16" s="668"/>
      <c r="CY16" s="668"/>
      <c r="CZ16" s="668"/>
      <c r="DA16" s="668"/>
      <c r="DB16" s="668" t="e">
        <v>#DIV/0!</v>
      </c>
      <c r="DC16" s="668"/>
      <c r="DD16" s="668"/>
      <c r="DE16" s="668"/>
      <c r="DF16" s="668"/>
      <c r="DG16" s="668"/>
      <c r="DH16" s="668"/>
      <c r="DI16" s="668"/>
      <c r="DJ16" s="668"/>
      <c r="DK16" s="668"/>
      <c r="DL16" s="668"/>
      <c r="DM16" s="668"/>
      <c r="DN16" s="668"/>
      <c r="DO16" s="668"/>
      <c r="DP16" s="668"/>
      <c r="DQ16" s="668"/>
    </row>
    <row r="17" spans="1:121" s="23" customFormat="1" hidden="1">
      <c r="A17" s="747" t="s">
        <v>89</v>
      </c>
      <c r="B17" s="747"/>
      <c r="C17" s="747"/>
      <c r="D17" s="747"/>
      <c r="E17" s="747"/>
      <c r="F17" s="747"/>
      <c r="G17" s="747"/>
      <c r="H17" s="747"/>
      <c r="I17" s="747"/>
      <c r="J17" s="22"/>
      <c r="K17" s="750" t="s">
        <v>158</v>
      </c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50"/>
      <c r="AM17" s="750"/>
      <c r="AN17" s="750"/>
      <c r="AO17" s="750"/>
      <c r="AP17" s="750"/>
      <c r="AQ17" s="750"/>
      <c r="AR17" s="750"/>
      <c r="AS17" s="750"/>
      <c r="AT17" s="750"/>
      <c r="AU17" s="750"/>
      <c r="AV17" s="750"/>
      <c r="AW17" s="750"/>
      <c r="AX17" s="750"/>
      <c r="AY17" s="750"/>
      <c r="AZ17" s="750"/>
      <c r="BA17" s="750"/>
      <c r="BB17" s="750"/>
      <c r="BC17" s="750"/>
      <c r="BD17" s="750"/>
      <c r="BE17" s="750"/>
      <c r="BF17" s="751"/>
      <c r="BG17" s="668" t="s">
        <v>143</v>
      </c>
      <c r="BH17" s="668"/>
      <c r="BI17" s="668"/>
      <c r="BJ17" s="668"/>
      <c r="BK17" s="668"/>
      <c r="BL17" s="668"/>
      <c r="BM17" s="668"/>
      <c r="BN17" s="668"/>
      <c r="BO17" s="668"/>
      <c r="BP17" s="668"/>
      <c r="BQ17" s="668"/>
      <c r="BR17" s="668"/>
      <c r="BS17" s="668"/>
      <c r="BT17" s="668"/>
      <c r="BU17" s="668"/>
      <c r="BV17" s="668">
        <v>0</v>
      </c>
      <c r="BW17" s="668"/>
      <c r="BX17" s="668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8"/>
      <c r="CJ17" s="668"/>
      <c r="CK17" s="668"/>
      <c r="CL17" s="668">
        <v>0</v>
      </c>
      <c r="CM17" s="668"/>
      <c r="CN17" s="668"/>
      <c r="CO17" s="668"/>
      <c r="CP17" s="668"/>
      <c r="CQ17" s="668"/>
      <c r="CR17" s="668"/>
      <c r="CS17" s="668"/>
      <c r="CT17" s="668"/>
      <c r="CU17" s="668"/>
      <c r="CV17" s="668"/>
      <c r="CW17" s="668"/>
      <c r="CX17" s="668"/>
      <c r="CY17" s="668"/>
      <c r="CZ17" s="668"/>
      <c r="DA17" s="668"/>
      <c r="DB17" s="668">
        <v>0</v>
      </c>
      <c r="DC17" s="668"/>
      <c r="DD17" s="668"/>
      <c r="DE17" s="668"/>
      <c r="DF17" s="668"/>
      <c r="DG17" s="668"/>
      <c r="DH17" s="668"/>
      <c r="DI17" s="668"/>
      <c r="DJ17" s="668"/>
      <c r="DK17" s="668"/>
      <c r="DL17" s="668"/>
      <c r="DM17" s="668"/>
      <c r="DN17" s="668"/>
      <c r="DO17" s="668"/>
      <c r="DP17" s="668"/>
      <c r="DQ17" s="668"/>
    </row>
    <row r="18" spans="1:121" s="23" customFormat="1" ht="29.25" customHeight="1">
      <c r="A18" s="747" t="s">
        <v>93</v>
      </c>
      <c r="B18" s="747"/>
      <c r="C18" s="747"/>
      <c r="D18" s="747"/>
      <c r="E18" s="747"/>
      <c r="F18" s="747"/>
      <c r="G18" s="747"/>
      <c r="H18" s="747"/>
      <c r="I18" s="747"/>
      <c r="J18" s="22"/>
      <c r="K18" s="750" t="s">
        <v>159</v>
      </c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  <c r="AA18" s="750"/>
      <c r="AB18" s="750"/>
      <c r="AC18" s="750"/>
      <c r="AD18" s="750"/>
      <c r="AE18" s="750"/>
      <c r="AF18" s="750"/>
      <c r="AG18" s="750"/>
      <c r="AH18" s="750"/>
      <c r="AI18" s="750"/>
      <c r="AJ18" s="750"/>
      <c r="AK18" s="750"/>
      <c r="AL18" s="750"/>
      <c r="AM18" s="750"/>
      <c r="AN18" s="750"/>
      <c r="AO18" s="750"/>
      <c r="AP18" s="750"/>
      <c r="AQ18" s="750"/>
      <c r="AR18" s="750"/>
      <c r="AS18" s="750"/>
      <c r="AT18" s="750"/>
      <c r="AU18" s="750"/>
      <c r="AV18" s="750"/>
      <c r="AW18" s="750"/>
      <c r="AX18" s="750"/>
      <c r="AY18" s="750"/>
      <c r="AZ18" s="750"/>
      <c r="BA18" s="750"/>
      <c r="BB18" s="750"/>
      <c r="BC18" s="750"/>
      <c r="BD18" s="750"/>
      <c r="BE18" s="750"/>
      <c r="BF18" s="751"/>
      <c r="BG18" s="668" t="s">
        <v>160</v>
      </c>
      <c r="BH18" s="668"/>
      <c r="BI18" s="668"/>
      <c r="BJ18" s="668"/>
      <c r="BK18" s="668"/>
      <c r="BL18" s="668"/>
      <c r="BM18" s="668"/>
      <c r="BN18" s="668"/>
      <c r="BO18" s="668"/>
      <c r="BP18" s="668"/>
      <c r="BQ18" s="668"/>
      <c r="BR18" s="668"/>
      <c r="BS18" s="668"/>
      <c r="BT18" s="668"/>
      <c r="BU18" s="668"/>
      <c r="BV18" s="754">
        <v>51350.7</v>
      </c>
      <c r="BW18" s="754"/>
      <c r="BX18" s="754"/>
      <c r="BY18" s="754"/>
      <c r="BZ18" s="754"/>
      <c r="CA18" s="754"/>
      <c r="CB18" s="754"/>
      <c r="CC18" s="754"/>
      <c r="CD18" s="754"/>
      <c r="CE18" s="754"/>
      <c r="CF18" s="754"/>
      <c r="CG18" s="754"/>
      <c r="CH18" s="754"/>
      <c r="CI18" s="754"/>
      <c r="CJ18" s="754"/>
      <c r="CK18" s="754"/>
      <c r="CL18" s="754">
        <v>46993.256597222222</v>
      </c>
      <c r="CM18" s="754"/>
      <c r="CN18" s="754"/>
      <c r="CO18" s="754"/>
      <c r="CP18" s="754"/>
      <c r="CQ18" s="754"/>
      <c r="CR18" s="754"/>
      <c r="CS18" s="754"/>
      <c r="CT18" s="754"/>
      <c r="CU18" s="754"/>
      <c r="CV18" s="754"/>
      <c r="CW18" s="754"/>
      <c r="CX18" s="754"/>
      <c r="CY18" s="754"/>
      <c r="CZ18" s="754"/>
      <c r="DA18" s="754"/>
      <c r="DB18" s="754">
        <v>47155.5</v>
      </c>
      <c r="DC18" s="754"/>
      <c r="DD18" s="754"/>
      <c r="DE18" s="754"/>
      <c r="DF18" s="754"/>
      <c r="DG18" s="754"/>
      <c r="DH18" s="754"/>
      <c r="DI18" s="754"/>
      <c r="DJ18" s="754"/>
      <c r="DK18" s="754"/>
      <c r="DL18" s="754"/>
      <c r="DM18" s="754"/>
      <c r="DN18" s="754"/>
      <c r="DO18" s="754"/>
      <c r="DP18" s="754"/>
      <c r="DQ18" s="754"/>
    </row>
    <row r="19" spans="1:121" s="23" customFormat="1" ht="16.5" customHeight="1">
      <c r="A19" s="747" t="s">
        <v>161</v>
      </c>
      <c r="B19" s="747"/>
      <c r="C19" s="747"/>
      <c r="D19" s="747"/>
      <c r="E19" s="747"/>
      <c r="F19" s="747"/>
      <c r="G19" s="747"/>
      <c r="H19" s="747"/>
      <c r="I19" s="747"/>
      <c r="J19" s="22"/>
      <c r="K19" s="750" t="s">
        <v>162</v>
      </c>
      <c r="L19" s="750"/>
      <c r="M19" s="750"/>
      <c r="N19" s="750"/>
      <c r="O19" s="750"/>
      <c r="P19" s="750"/>
      <c r="Q19" s="750"/>
      <c r="R19" s="750"/>
      <c r="S19" s="750"/>
      <c r="T19" s="750"/>
      <c r="U19" s="750"/>
      <c r="V19" s="750"/>
      <c r="W19" s="750"/>
      <c r="X19" s="750"/>
      <c r="Y19" s="750"/>
      <c r="Z19" s="750"/>
      <c r="AA19" s="750"/>
      <c r="AB19" s="750"/>
      <c r="AC19" s="750"/>
      <c r="AD19" s="750"/>
      <c r="AE19" s="750"/>
      <c r="AF19" s="750"/>
      <c r="AG19" s="750"/>
      <c r="AH19" s="750"/>
      <c r="AI19" s="750"/>
      <c r="AJ19" s="750"/>
      <c r="AK19" s="750"/>
      <c r="AL19" s="750"/>
      <c r="AM19" s="750"/>
      <c r="AN19" s="750"/>
      <c r="AO19" s="750"/>
      <c r="AP19" s="750"/>
      <c r="AQ19" s="750"/>
      <c r="AR19" s="750"/>
      <c r="AS19" s="750"/>
      <c r="AT19" s="750"/>
      <c r="AU19" s="750"/>
      <c r="AV19" s="750"/>
      <c r="AW19" s="750"/>
      <c r="AX19" s="750"/>
      <c r="AY19" s="750"/>
      <c r="AZ19" s="750"/>
      <c r="BA19" s="750"/>
      <c r="BB19" s="750"/>
      <c r="BC19" s="750"/>
      <c r="BD19" s="750"/>
      <c r="BE19" s="750"/>
      <c r="BF19" s="751"/>
      <c r="BG19" s="668" t="s">
        <v>160</v>
      </c>
      <c r="BH19" s="668"/>
      <c r="BI19" s="668"/>
      <c r="BJ19" s="668"/>
      <c r="BK19" s="668"/>
      <c r="BL19" s="668"/>
      <c r="BM19" s="668"/>
      <c r="BN19" s="668"/>
      <c r="BO19" s="668"/>
      <c r="BP19" s="668"/>
      <c r="BQ19" s="668"/>
      <c r="BR19" s="668"/>
      <c r="BS19" s="668"/>
      <c r="BT19" s="668"/>
      <c r="BU19" s="668"/>
      <c r="BV19" s="754">
        <v>2531.9</v>
      </c>
      <c r="BW19" s="754"/>
      <c r="BX19" s="754"/>
      <c r="BY19" s="754"/>
      <c r="BZ19" s="754"/>
      <c r="CA19" s="754"/>
      <c r="CB19" s="754"/>
      <c r="CC19" s="754"/>
      <c r="CD19" s="754"/>
      <c r="CE19" s="754"/>
      <c r="CF19" s="754"/>
      <c r="CG19" s="754"/>
      <c r="CH19" s="754"/>
      <c r="CI19" s="754"/>
      <c r="CJ19" s="754"/>
      <c r="CK19" s="754"/>
      <c r="CL19" s="754">
        <v>1879.7302638888891</v>
      </c>
      <c r="CM19" s="754"/>
      <c r="CN19" s="754"/>
      <c r="CO19" s="754"/>
      <c r="CP19" s="754"/>
      <c r="CQ19" s="754"/>
      <c r="CR19" s="754"/>
      <c r="CS19" s="754"/>
      <c r="CT19" s="754"/>
      <c r="CU19" s="754"/>
      <c r="CV19" s="754"/>
      <c r="CW19" s="754"/>
      <c r="CX19" s="754"/>
      <c r="CY19" s="754"/>
      <c r="CZ19" s="754"/>
      <c r="DA19" s="754"/>
      <c r="DB19" s="754">
        <v>1879.7</v>
      </c>
      <c r="DC19" s="754"/>
      <c r="DD19" s="754"/>
      <c r="DE19" s="754"/>
      <c r="DF19" s="754"/>
      <c r="DG19" s="754"/>
      <c r="DH19" s="754"/>
      <c r="DI19" s="754"/>
      <c r="DJ19" s="754"/>
      <c r="DK19" s="754"/>
      <c r="DL19" s="754"/>
      <c r="DM19" s="754"/>
      <c r="DN19" s="754"/>
      <c r="DO19" s="754"/>
      <c r="DP19" s="754"/>
      <c r="DQ19" s="754"/>
    </row>
    <row r="20" spans="1:121" s="23" customFormat="1">
      <c r="A20" s="747" t="s">
        <v>163</v>
      </c>
      <c r="B20" s="747"/>
      <c r="C20" s="747"/>
      <c r="D20" s="747"/>
      <c r="E20" s="747"/>
      <c r="F20" s="747"/>
      <c r="G20" s="747"/>
      <c r="H20" s="747"/>
      <c r="I20" s="747"/>
      <c r="J20" s="22"/>
      <c r="K20" s="752" t="s">
        <v>164</v>
      </c>
      <c r="L20" s="752"/>
      <c r="M20" s="752"/>
      <c r="N20" s="752"/>
      <c r="O20" s="752"/>
      <c r="P20" s="752"/>
      <c r="Q20" s="752"/>
      <c r="R20" s="752"/>
      <c r="S20" s="752"/>
      <c r="T20" s="752"/>
      <c r="U20" s="752"/>
      <c r="V20" s="752"/>
      <c r="W20" s="752"/>
      <c r="X20" s="752"/>
      <c r="Y20" s="752"/>
      <c r="Z20" s="752"/>
      <c r="AA20" s="752"/>
      <c r="AB20" s="752"/>
      <c r="AC20" s="752"/>
      <c r="AD20" s="752"/>
      <c r="AE20" s="752"/>
      <c r="AF20" s="752"/>
      <c r="AG20" s="752"/>
      <c r="AH20" s="752"/>
      <c r="AI20" s="752"/>
      <c r="AJ20" s="752"/>
      <c r="AK20" s="752"/>
      <c r="AL20" s="752"/>
      <c r="AM20" s="752"/>
      <c r="AN20" s="752"/>
      <c r="AO20" s="752"/>
      <c r="AP20" s="752"/>
      <c r="AQ20" s="752"/>
      <c r="AR20" s="752"/>
      <c r="AS20" s="752"/>
      <c r="AT20" s="752"/>
      <c r="AU20" s="752"/>
      <c r="AV20" s="752"/>
      <c r="AW20" s="752"/>
      <c r="AX20" s="752"/>
      <c r="AY20" s="752"/>
      <c r="AZ20" s="752"/>
      <c r="BA20" s="752"/>
      <c r="BB20" s="752"/>
      <c r="BC20" s="752"/>
      <c r="BD20" s="752"/>
      <c r="BE20" s="752"/>
      <c r="BF20" s="753"/>
      <c r="BG20" s="668" t="s">
        <v>147</v>
      </c>
      <c r="BH20" s="668"/>
      <c r="BI20" s="668"/>
      <c r="BJ20" s="668"/>
      <c r="BK20" s="668"/>
      <c r="BL20" s="668"/>
      <c r="BM20" s="668"/>
      <c r="BN20" s="668"/>
      <c r="BO20" s="668"/>
      <c r="BP20" s="668"/>
      <c r="BQ20" s="668"/>
      <c r="BR20" s="668"/>
      <c r="BS20" s="668"/>
      <c r="BT20" s="668"/>
      <c r="BU20" s="668"/>
      <c r="BV20" s="754">
        <v>4.9306046460905115</v>
      </c>
      <c r="BW20" s="754"/>
      <c r="BX20" s="754"/>
      <c r="BY20" s="754"/>
      <c r="BZ20" s="754"/>
      <c r="CA20" s="754"/>
      <c r="CB20" s="754"/>
      <c r="CC20" s="754"/>
      <c r="CD20" s="754"/>
      <c r="CE20" s="754"/>
      <c r="CF20" s="754"/>
      <c r="CG20" s="754"/>
      <c r="CH20" s="754"/>
      <c r="CI20" s="754"/>
      <c r="CJ20" s="754"/>
      <c r="CK20" s="754"/>
      <c r="CL20" s="754">
        <v>4.0000000000000009</v>
      </c>
      <c r="CM20" s="754"/>
      <c r="CN20" s="754"/>
      <c r="CO20" s="754"/>
      <c r="CP20" s="754"/>
      <c r="CQ20" s="754"/>
      <c r="CR20" s="754"/>
      <c r="CS20" s="754"/>
      <c r="CT20" s="754"/>
      <c r="CU20" s="754"/>
      <c r="CV20" s="754"/>
      <c r="CW20" s="754"/>
      <c r="CX20" s="754"/>
      <c r="CY20" s="754"/>
      <c r="CZ20" s="754"/>
      <c r="DA20" s="754"/>
      <c r="DB20" s="754">
        <v>3.9861734050110806</v>
      </c>
      <c r="DC20" s="754"/>
      <c r="DD20" s="754"/>
      <c r="DE20" s="754"/>
      <c r="DF20" s="754"/>
      <c r="DG20" s="754"/>
      <c r="DH20" s="754"/>
      <c r="DI20" s="754"/>
      <c r="DJ20" s="754"/>
      <c r="DK20" s="754"/>
      <c r="DL20" s="754"/>
      <c r="DM20" s="754"/>
      <c r="DN20" s="754"/>
      <c r="DO20" s="754"/>
      <c r="DP20" s="754"/>
      <c r="DQ20" s="754"/>
    </row>
    <row r="21" spans="1:121" s="23" customFormat="1" ht="29.25" customHeight="1">
      <c r="A21" s="747" t="s">
        <v>165</v>
      </c>
      <c r="B21" s="747"/>
      <c r="C21" s="747"/>
      <c r="D21" s="747"/>
      <c r="E21" s="747"/>
      <c r="F21" s="747"/>
      <c r="G21" s="747"/>
      <c r="H21" s="747"/>
      <c r="I21" s="747"/>
      <c r="J21" s="22"/>
      <c r="K21" s="750" t="s">
        <v>166</v>
      </c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/>
      <c r="AP21" s="750"/>
      <c r="AQ21" s="750"/>
      <c r="AR21" s="750"/>
      <c r="AS21" s="750"/>
      <c r="AT21" s="750"/>
      <c r="AU21" s="750"/>
      <c r="AV21" s="750"/>
      <c r="AW21" s="750"/>
      <c r="AX21" s="750"/>
      <c r="AY21" s="750"/>
      <c r="AZ21" s="750"/>
      <c r="BA21" s="750"/>
      <c r="BB21" s="750"/>
      <c r="BC21" s="750"/>
      <c r="BD21" s="750"/>
      <c r="BE21" s="750"/>
      <c r="BF21" s="751"/>
      <c r="BG21" s="668" t="s">
        <v>160</v>
      </c>
      <c r="BH21" s="668"/>
      <c r="BI21" s="668"/>
      <c r="BJ21" s="668"/>
      <c r="BK21" s="668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754">
        <v>48818.799999999996</v>
      </c>
      <c r="BW21" s="754"/>
      <c r="BX21" s="754"/>
      <c r="BY21" s="754"/>
      <c r="BZ21" s="754"/>
      <c r="CA21" s="754"/>
      <c r="CB21" s="754"/>
      <c r="CC21" s="754"/>
      <c r="CD21" s="754"/>
      <c r="CE21" s="754"/>
      <c r="CF21" s="754"/>
      <c r="CG21" s="754"/>
      <c r="CH21" s="754"/>
      <c r="CI21" s="754"/>
      <c r="CJ21" s="754"/>
      <c r="CK21" s="754"/>
      <c r="CL21" s="754">
        <v>45113.526333333335</v>
      </c>
      <c r="CM21" s="754"/>
      <c r="CN21" s="754"/>
      <c r="CO21" s="754"/>
      <c r="CP21" s="754"/>
      <c r="CQ21" s="754"/>
      <c r="CR21" s="754"/>
      <c r="CS21" s="754"/>
      <c r="CT21" s="754"/>
      <c r="CU21" s="754"/>
      <c r="CV21" s="754"/>
      <c r="CW21" s="754"/>
      <c r="CX21" s="754"/>
      <c r="CY21" s="754"/>
      <c r="CZ21" s="754"/>
      <c r="DA21" s="754"/>
      <c r="DB21" s="754">
        <v>45275.8</v>
      </c>
      <c r="DC21" s="754"/>
      <c r="DD21" s="754"/>
      <c r="DE21" s="754"/>
      <c r="DF21" s="754"/>
      <c r="DG21" s="754"/>
      <c r="DH21" s="754"/>
      <c r="DI21" s="754"/>
      <c r="DJ21" s="754"/>
      <c r="DK21" s="754"/>
      <c r="DL21" s="754"/>
      <c r="DM21" s="754"/>
      <c r="DN21" s="754"/>
      <c r="DO21" s="754"/>
      <c r="DP21" s="754"/>
      <c r="DQ21" s="754"/>
    </row>
    <row r="22" spans="1:121" s="23" customFormat="1" hidden="1">
      <c r="A22" s="747" t="s">
        <v>167</v>
      </c>
      <c r="B22" s="747"/>
      <c r="C22" s="747"/>
      <c r="D22" s="747"/>
      <c r="E22" s="747"/>
      <c r="F22" s="747"/>
      <c r="G22" s="747"/>
      <c r="H22" s="747"/>
      <c r="I22" s="747"/>
      <c r="J22" s="22"/>
      <c r="K22" s="750" t="s">
        <v>153</v>
      </c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/>
      <c r="AP22" s="750"/>
      <c r="AQ22" s="750"/>
      <c r="AR22" s="750"/>
      <c r="AS22" s="750"/>
      <c r="AT22" s="750"/>
      <c r="AU22" s="750"/>
      <c r="AV22" s="750"/>
      <c r="AW22" s="750"/>
      <c r="AX22" s="750"/>
      <c r="AY22" s="750"/>
      <c r="AZ22" s="750"/>
      <c r="BA22" s="750"/>
      <c r="BB22" s="750"/>
      <c r="BC22" s="750"/>
      <c r="BD22" s="750"/>
      <c r="BE22" s="750"/>
      <c r="BF22" s="751"/>
      <c r="BG22" s="668" t="s">
        <v>143</v>
      </c>
      <c r="BH22" s="668"/>
      <c r="BI22" s="668"/>
      <c r="BJ22" s="668"/>
      <c r="BK22" s="668"/>
      <c r="BL22" s="668"/>
      <c r="BM22" s="668"/>
      <c r="BN22" s="668"/>
      <c r="BO22" s="668"/>
      <c r="BP22" s="668"/>
      <c r="BQ22" s="668"/>
      <c r="BR22" s="668"/>
      <c r="BS22" s="668"/>
      <c r="BT22" s="668"/>
      <c r="BU22" s="668"/>
      <c r="BV22" s="755">
        <v>0</v>
      </c>
      <c r="BW22" s="755"/>
      <c r="BX22" s="755"/>
      <c r="BY22" s="755"/>
      <c r="BZ22" s="755"/>
      <c r="CA22" s="755"/>
      <c r="CB22" s="755"/>
      <c r="CC22" s="755"/>
      <c r="CD22" s="755"/>
      <c r="CE22" s="755"/>
      <c r="CF22" s="755"/>
      <c r="CG22" s="755"/>
      <c r="CH22" s="755"/>
      <c r="CI22" s="755"/>
      <c r="CJ22" s="755"/>
      <c r="CK22" s="755"/>
      <c r="CL22" s="755">
        <v>0</v>
      </c>
      <c r="CM22" s="755"/>
      <c r="CN22" s="755"/>
      <c r="CO22" s="755"/>
      <c r="CP22" s="755"/>
      <c r="CQ22" s="755"/>
      <c r="CR22" s="755"/>
      <c r="CS22" s="755"/>
      <c r="CT22" s="755"/>
      <c r="CU22" s="755"/>
      <c r="CV22" s="755"/>
      <c r="CW22" s="755"/>
      <c r="CX22" s="755"/>
      <c r="CY22" s="755"/>
      <c r="CZ22" s="755"/>
      <c r="DA22" s="755"/>
      <c r="DB22" s="755">
        <v>0</v>
      </c>
      <c r="DC22" s="755"/>
      <c r="DD22" s="755"/>
      <c r="DE22" s="755"/>
      <c r="DF22" s="755"/>
      <c r="DG22" s="755"/>
      <c r="DH22" s="755"/>
      <c r="DI22" s="755"/>
      <c r="DJ22" s="755"/>
      <c r="DK22" s="755"/>
      <c r="DL22" s="755"/>
      <c r="DM22" s="755"/>
      <c r="DN22" s="755"/>
      <c r="DO22" s="755"/>
      <c r="DP22" s="755"/>
      <c r="DQ22" s="755"/>
    </row>
    <row r="23" spans="1:121" s="23" customFormat="1" ht="29.25" hidden="1" customHeight="1">
      <c r="A23" s="747" t="s">
        <v>168</v>
      </c>
      <c r="B23" s="747"/>
      <c r="C23" s="747"/>
      <c r="D23" s="747"/>
      <c r="E23" s="747"/>
      <c r="F23" s="747"/>
      <c r="G23" s="747"/>
      <c r="H23" s="747"/>
      <c r="I23" s="747"/>
      <c r="J23" s="22"/>
      <c r="K23" s="750" t="s">
        <v>169</v>
      </c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/>
      <c r="AP23" s="750"/>
      <c r="AQ23" s="750"/>
      <c r="AR23" s="750"/>
      <c r="AS23" s="750"/>
      <c r="AT23" s="750"/>
      <c r="AU23" s="750"/>
      <c r="AV23" s="750"/>
      <c r="AW23" s="750"/>
      <c r="AX23" s="750"/>
      <c r="AY23" s="750"/>
      <c r="AZ23" s="750"/>
      <c r="BA23" s="750"/>
      <c r="BB23" s="750"/>
      <c r="BC23" s="750"/>
      <c r="BD23" s="750"/>
      <c r="BE23" s="750"/>
      <c r="BF23" s="751"/>
      <c r="BG23" s="668" t="s">
        <v>170</v>
      </c>
      <c r="BH23" s="668"/>
      <c r="BI23" s="668"/>
      <c r="BJ23" s="668"/>
      <c r="BK23" s="668"/>
      <c r="BL23" s="668"/>
      <c r="BM23" s="668"/>
      <c r="BN23" s="668"/>
      <c r="BO23" s="668"/>
      <c r="BP23" s="668"/>
      <c r="BQ23" s="668"/>
      <c r="BR23" s="668"/>
      <c r="BS23" s="668"/>
      <c r="BT23" s="668"/>
      <c r="BU23" s="668"/>
      <c r="BV23" s="755"/>
      <c r="BW23" s="755"/>
      <c r="BX23" s="755"/>
      <c r="BY23" s="755"/>
      <c r="BZ23" s="755"/>
      <c r="CA23" s="755"/>
      <c r="CB23" s="755"/>
      <c r="CC23" s="755"/>
      <c r="CD23" s="755"/>
      <c r="CE23" s="755"/>
      <c r="CF23" s="755"/>
      <c r="CG23" s="755"/>
      <c r="CH23" s="755"/>
      <c r="CI23" s="755"/>
      <c r="CJ23" s="755"/>
      <c r="CK23" s="755"/>
      <c r="CL23" s="755"/>
      <c r="CM23" s="755"/>
      <c r="CN23" s="755"/>
      <c r="CO23" s="755"/>
      <c r="CP23" s="755"/>
      <c r="CQ23" s="755"/>
      <c r="CR23" s="755"/>
      <c r="CS23" s="755"/>
      <c r="CT23" s="755"/>
      <c r="CU23" s="755"/>
      <c r="CV23" s="755"/>
      <c r="CW23" s="755"/>
      <c r="CX23" s="755"/>
      <c r="CY23" s="755"/>
      <c r="CZ23" s="755"/>
      <c r="DA23" s="755"/>
      <c r="DB23" s="755"/>
      <c r="DC23" s="755"/>
      <c r="DD23" s="755"/>
      <c r="DE23" s="755"/>
      <c r="DF23" s="755"/>
      <c r="DG23" s="755"/>
      <c r="DH23" s="755"/>
      <c r="DI23" s="755"/>
      <c r="DJ23" s="755"/>
      <c r="DK23" s="755"/>
      <c r="DL23" s="755"/>
      <c r="DM23" s="755"/>
      <c r="DN23" s="755"/>
      <c r="DO23" s="755"/>
      <c r="DP23" s="755"/>
      <c r="DQ23" s="755"/>
    </row>
    <row r="24" spans="1:121" s="23" customFormat="1" ht="29.25" hidden="1" customHeight="1">
      <c r="A24" s="747" t="s">
        <v>171</v>
      </c>
      <c r="B24" s="747"/>
      <c r="C24" s="747"/>
      <c r="D24" s="747"/>
      <c r="E24" s="747"/>
      <c r="F24" s="747"/>
      <c r="G24" s="747"/>
      <c r="H24" s="747"/>
      <c r="I24" s="747"/>
      <c r="J24" s="22"/>
      <c r="K24" s="750" t="s">
        <v>172</v>
      </c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1"/>
      <c r="BG24" s="668" t="s">
        <v>173</v>
      </c>
      <c r="BH24" s="668"/>
      <c r="BI24" s="668"/>
      <c r="BJ24" s="668"/>
      <c r="BK24" s="668"/>
      <c r="BL24" s="668"/>
      <c r="BM24" s="668"/>
      <c r="BN24" s="668"/>
      <c r="BO24" s="668"/>
      <c r="BP24" s="668"/>
      <c r="BQ24" s="668"/>
      <c r="BR24" s="668"/>
      <c r="BS24" s="668"/>
      <c r="BT24" s="668"/>
      <c r="BU24" s="668"/>
      <c r="BV24" s="755">
        <v>0</v>
      </c>
      <c r="BW24" s="755">
        <v>0</v>
      </c>
      <c r="BX24" s="755">
        <v>0</v>
      </c>
      <c r="BY24" s="755">
        <v>0</v>
      </c>
      <c r="BZ24" s="755">
        <v>0</v>
      </c>
      <c r="CA24" s="755">
        <v>0</v>
      </c>
      <c r="CB24" s="755">
        <v>0</v>
      </c>
      <c r="CC24" s="755">
        <v>0</v>
      </c>
      <c r="CD24" s="755">
        <v>0</v>
      </c>
      <c r="CE24" s="755">
        <v>0</v>
      </c>
      <c r="CF24" s="755">
        <v>0</v>
      </c>
      <c r="CG24" s="755">
        <v>0</v>
      </c>
      <c r="CH24" s="755">
        <v>0</v>
      </c>
      <c r="CI24" s="755">
        <v>0</v>
      </c>
      <c r="CJ24" s="755">
        <v>0</v>
      </c>
      <c r="CK24" s="755">
        <v>0</v>
      </c>
      <c r="CL24" s="755">
        <v>0</v>
      </c>
      <c r="CM24" s="755">
        <v>0</v>
      </c>
      <c r="CN24" s="755">
        <v>0</v>
      </c>
      <c r="CO24" s="755">
        <v>0</v>
      </c>
      <c r="CP24" s="755">
        <v>0</v>
      </c>
      <c r="CQ24" s="755">
        <v>0</v>
      </c>
      <c r="CR24" s="755">
        <v>0</v>
      </c>
      <c r="CS24" s="755">
        <v>0</v>
      </c>
      <c r="CT24" s="755">
        <v>0</v>
      </c>
      <c r="CU24" s="755">
        <v>0</v>
      </c>
      <c r="CV24" s="755">
        <v>0</v>
      </c>
      <c r="CW24" s="755">
        <v>0</v>
      </c>
      <c r="CX24" s="755">
        <v>0</v>
      </c>
      <c r="CY24" s="755">
        <v>0</v>
      </c>
      <c r="CZ24" s="755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55">
        <v>0</v>
      </c>
      <c r="DH24" s="755">
        <v>0</v>
      </c>
      <c r="DI24" s="755">
        <v>0</v>
      </c>
      <c r="DJ24" s="755">
        <v>0</v>
      </c>
      <c r="DK24" s="755">
        <v>0</v>
      </c>
      <c r="DL24" s="755">
        <v>0</v>
      </c>
      <c r="DM24" s="755">
        <v>0</v>
      </c>
      <c r="DN24" s="755">
        <v>0</v>
      </c>
      <c r="DO24" s="755">
        <v>0</v>
      </c>
      <c r="DP24" s="755">
        <v>0</v>
      </c>
      <c r="DQ24" s="755">
        <v>0</v>
      </c>
    </row>
    <row r="25" spans="1:121" s="23" customFormat="1" ht="29.25" customHeight="1">
      <c r="A25" s="747" t="s">
        <v>174</v>
      </c>
      <c r="B25" s="747"/>
      <c r="C25" s="747"/>
      <c r="D25" s="747"/>
      <c r="E25" s="747"/>
      <c r="F25" s="747"/>
      <c r="G25" s="747"/>
      <c r="H25" s="747"/>
      <c r="I25" s="747"/>
      <c r="J25" s="22"/>
      <c r="K25" s="750" t="s">
        <v>159</v>
      </c>
      <c r="L25" s="750"/>
      <c r="M25" s="750"/>
      <c r="N25" s="750"/>
      <c r="O25" s="750"/>
      <c r="P25" s="750"/>
      <c r="Q25" s="750"/>
      <c r="R25" s="750"/>
      <c r="S25" s="750"/>
      <c r="T25" s="750"/>
      <c r="U25" s="750"/>
      <c r="V25" s="750"/>
      <c r="W25" s="750"/>
      <c r="X25" s="750"/>
      <c r="Y25" s="750"/>
      <c r="Z25" s="750"/>
      <c r="AA25" s="750"/>
      <c r="AB25" s="750"/>
      <c r="AC25" s="750"/>
      <c r="AD25" s="750"/>
      <c r="AE25" s="750"/>
      <c r="AF25" s="750"/>
      <c r="AG25" s="750"/>
      <c r="AH25" s="750"/>
      <c r="AI25" s="750"/>
      <c r="AJ25" s="750"/>
      <c r="AK25" s="750"/>
      <c r="AL25" s="750"/>
      <c r="AM25" s="750"/>
      <c r="AN25" s="750"/>
      <c r="AO25" s="750"/>
      <c r="AP25" s="750"/>
      <c r="AQ25" s="750"/>
      <c r="AR25" s="750"/>
      <c r="AS25" s="750"/>
      <c r="AT25" s="750"/>
      <c r="AU25" s="750"/>
      <c r="AV25" s="750"/>
      <c r="AW25" s="750"/>
      <c r="AX25" s="750"/>
      <c r="AY25" s="750"/>
      <c r="AZ25" s="750"/>
      <c r="BA25" s="750"/>
      <c r="BB25" s="750"/>
      <c r="BC25" s="750"/>
      <c r="BD25" s="750"/>
      <c r="BE25" s="750"/>
      <c r="BF25" s="751"/>
      <c r="BG25" s="668" t="s">
        <v>160</v>
      </c>
      <c r="BH25" s="668"/>
      <c r="BI25" s="668"/>
      <c r="BJ25" s="668"/>
      <c r="BK25" s="668"/>
      <c r="BL25" s="668"/>
      <c r="BM25" s="668"/>
      <c r="BN25" s="668"/>
      <c r="BO25" s="668"/>
      <c r="BP25" s="668"/>
      <c r="BQ25" s="668"/>
      <c r="BR25" s="668"/>
      <c r="BS25" s="668"/>
      <c r="BT25" s="668"/>
      <c r="BU25" s="668"/>
      <c r="BV25" s="755">
        <v>51350.7</v>
      </c>
      <c r="BW25" s="755"/>
      <c r="BX25" s="755"/>
      <c r="BY25" s="755"/>
      <c r="BZ25" s="755"/>
      <c r="CA25" s="755"/>
      <c r="CB25" s="755"/>
      <c r="CC25" s="755"/>
      <c r="CD25" s="755"/>
      <c r="CE25" s="755"/>
      <c r="CF25" s="755"/>
      <c r="CG25" s="755"/>
      <c r="CH25" s="755"/>
      <c r="CI25" s="755"/>
      <c r="CJ25" s="755"/>
      <c r="CK25" s="755"/>
      <c r="CL25" s="755">
        <v>46993.256597222222</v>
      </c>
      <c r="CM25" s="755"/>
      <c r="CN25" s="755"/>
      <c r="CO25" s="755"/>
      <c r="CP25" s="755"/>
      <c r="CQ25" s="755"/>
      <c r="CR25" s="755"/>
      <c r="CS25" s="755"/>
      <c r="CT25" s="755"/>
      <c r="CU25" s="755"/>
      <c r="CV25" s="755"/>
      <c r="CW25" s="755"/>
      <c r="CX25" s="755"/>
      <c r="CY25" s="755"/>
      <c r="CZ25" s="755"/>
      <c r="DA25" s="755"/>
      <c r="DB25" s="755">
        <v>47155.5</v>
      </c>
      <c r="DC25" s="755"/>
      <c r="DD25" s="755"/>
      <c r="DE25" s="755"/>
      <c r="DF25" s="75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</row>
    <row r="26" spans="1:121" s="23" customFormat="1" ht="29.25" customHeight="1">
      <c r="A26" s="747" t="s">
        <v>175</v>
      </c>
      <c r="B26" s="747"/>
      <c r="C26" s="747"/>
      <c r="D26" s="747"/>
      <c r="E26" s="747"/>
      <c r="F26" s="747"/>
      <c r="G26" s="747"/>
      <c r="H26" s="747"/>
      <c r="I26" s="747"/>
      <c r="J26" s="22"/>
      <c r="K26" s="750" t="s">
        <v>176</v>
      </c>
      <c r="L26" s="750"/>
      <c r="M26" s="750"/>
      <c r="N26" s="750"/>
      <c r="O26" s="750"/>
      <c r="P26" s="750"/>
      <c r="Q26" s="750"/>
      <c r="R26" s="750"/>
      <c r="S26" s="750"/>
      <c r="T26" s="750"/>
      <c r="U26" s="750"/>
      <c r="V26" s="750"/>
      <c r="W26" s="750"/>
      <c r="X26" s="750"/>
      <c r="Y26" s="750"/>
      <c r="Z26" s="750"/>
      <c r="AA26" s="750"/>
      <c r="AB26" s="750"/>
      <c r="AC26" s="750"/>
      <c r="AD26" s="750"/>
      <c r="AE26" s="750"/>
      <c r="AF26" s="750"/>
      <c r="AG26" s="750"/>
      <c r="AH26" s="750"/>
      <c r="AI26" s="750"/>
      <c r="AJ26" s="750"/>
      <c r="AK26" s="750"/>
      <c r="AL26" s="750"/>
      <c r="AM26" s="750"/>
      <c r="AN26" s="750"/>
      <c r="AO26" s="750"/>
      <c r="AP26" s="750"/>
      <c r="AQ26" s="750"/>
      <c r="AR26" s="750"/>
      <c r="AS26" s="750"/>
      <c r="AT26" s="750"/>
      <c r="AU26" s="750"/>
      <c r="AV26" s="750"/>
      <c r="AW26" s="750"/>
      <c r="AX26" s="750"/>
      <c r="AY26" s="750"/>
      <c r="AZ26" s="750"/>
      <c r="BA26" s="750"/>
      <c r="BB26" s="750"/>
      <c r="BC26" s="750"/>
      <c r="BD26" s="750"/>
      <c r="BE26" s="750"/>
      <c r="BF26" s="751"/>
      <c r="BG26" s="668" t="s">
        <v>177</v>
      </c>
      <c r="BH26" s="668"/>
      <c r="BI26" s="668"/>
      <c r="BJ26" s="668"/>
      <c r="BK26" s="668"/>
      <c r="BL26" s="668"/>
      <c r="BM26" s="668"/>
      <c r="BN26" s="668"/>
      <c r="BO26" s="668"/>
      <c r="BP26" s="668"/>
      <c r="BQ26" s="668"/>
      <c r="BR26" s="668"/>
      <c r="BS26" s="668"/>
      <c r="BT26" s="668"/>
      <c r="BU26" s="668"/>
      <c r="BV26" s="754">
        <v>174.15740024576104</v>
      </c>
      <c r="BW26" s="754"/>
      <c r="BX26" s="754"/>
      <c r="BY26" s="754"/>
      <c r="BZ26" s="754"/>
      <c r="CA26" s="754"/>
      <c r="CB26" s="754"/>
      <c r="CC26" s="754"/>
      <c r="CD26" s="754"/>
      <c r="CE26" s="754"/>
      <c r="CF26" s="754"/>
      <c r="CG26" s="754"/>
      <c r="CH26" s="754"/>
      <c r="CI26" s="754"/>
      <c r="CJ26" s="754"/>
      <c r="CK26" s="754"/>
      <c r="CL26" s="756">
        <v>177.3</v>
      </c>
      <c r="CM26" s="757"/>
      <c r="CN26" s="757"/>
      <c r="CO26" s="757"/>
      <c r="CP26" s="757"/>
      <c r="CQ26" s="757"/>
      <c r="CR26" s="757"/>
      <c r="CS26" s="757"/>
      <c r="CT26" s="757"/>
      <c r="CU26" s="757"/>
      <c r="CV26" s="757"/>
      <c r="CW26" s="757"/>
      <c r="CX26" s="757"/>
      <c r="CY26" s="757"/>
      <c r="CZ26" s="757"/>
      <c r="DA26" s="758"/>
      <c r="DB26" s="754">
        <v>177.3</v>
      </c>
      <c r="DC26" s="754"/>
      <c r="DD26" s="754"/>
      <c r="DE26" s="754"/>
      <c r="DF26" s="754"/>
      <c r="DG26" s="754"/>
      <c r="DH26" s="754"/>
      <c r="DI26" s="754"/>
      <c r="DJ26" s="754"/>
      <c r="DK26" s="754"/>
      <c r="DL26" s="754"/>
      <c r="DM26" s="754"/>
      <c r="DN26" s="754"/>
      <c r="DO26" s="754"/>
      <c r="DP26" s="754"/>
      <c r="DQ26" s="754"/>
    </row>
    <row r="27" spans="1:121" s="23" customFormat="1" ht="29.25" customHeight="1">
      <c r="A27" s="747" t="s">
        <v>178</v>
      </c>
      <c r="B27" s="747"/>
      <c r="C27" s="747"/>
      <c r="D27" s="747"/>
      <c r="E27" s="747"/>
      <c r="F27" s="747"/>
      <c r="G27" s="747"/>
      <c r="H27" s="747"/>
      <c r="I27" s="747"/>
      <c r="J27" s="22"/>
      <c r="K27" s="750" t="s">
        <v>179</v>
      </c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0"/>
      <c r="W27" s="750"/>
      <c r="X27" s="750"/>
      <c r="Y27" s="750"/>
      <c r="Z27" s="750"/>
      <c r="AA27" s="750"/>
      <c r="AB27" s="750"/>
      <c r="AC27" s="750"/>
      <c r="AD27" s="750"/>
      <c r="AE27" s="750"/>
      <c r="AF27" s="750"/>
      <c r="AG27" s="750"/>
      <c r="AH27" s="750"/>
      <c r="AI27" s="750"/>
      <c r="AJ27" s="750"/>
      <c r="AK27" s="750"/>
      <c r="AL27" s="750"/>
      <c r="AM27" s="750"/>
      <c r="AN27" s="750"/>
      <c r="AO27" s="750"/>
      <c r="AP27" s="750"/>
      <c r="AQ27" s="750"/>
      <c r="AR27" s="750"/>
      <c r="AS27" s="750"/>
      <c r="AT27" s="750"/>
      <c r="AU27" s="750"/>
      <c r="AV27" s="750"/>
      <c r="AW27" s="750"/>
      <c r="AX27" s="750"/>
      <c r="AY27" s="750"/>
      <c r="AZ27" s="750"/>
      <c r="BA27" s="750"/>
      <c r="BB27" s="750"/>
      <c r="BC27" s="750"/>
      <c r="BD27" s="750"/>
      <c r="BE27" s="750"/>
      <c r="BF27" s="751"/>
      <c r="BG27" s="668" t="s">
        <v>173</v>
      </c>
      <c r="BH27" s="668"/>
      <c r="BI27" s="668"/>
      <c r="BJ27" s="668"/>
      <c r="BK27" s="668"/>
      <c r="BL27" s="668"/>
      <c r="BM27" s="668"/>
      <c r="BN27" s="668"/>
      <c r="BO27" s="668"/>
      <c r="BP27" s="668"/>
      <c r="BQ27" s="668"/>
      <c r="BR27" s="668"/>
      <c r="BS27" s="668"/>
      <c r="BT27" s="668"/>
      <c r="BU27" s="668"/>
      <c r="BV27" s="755">
        <v>8943.1044128000012</v>
      </c>
      <c r="BW27" s="755">
        <v>0</v>
      </c>
      <c r="BX27" s="755">
        <v>0</v>
      </c>
      <c r="BY27" s="755">
        <v>0</v>
      </c>
      <c r="BZ27" s="755">
        <v>0</v>
      </c>
      <c r="CA27" s="755">
        <v>0</v>
      </c>
      <c r="CB27" s="755">
        <v>0</v>
      </c>
      <c r="CC27" s="755">
        <v>0</v>
      </c>
      <c r="CD27" s="755">
        <v>0</v>
      </c>
      <c r="CE27" s="755">
        <v>0</v>
      </c>
      <c r="CF27" s="755">
        <v>0</v>
      </c>
      <c r="CG27" s="755">
        <v>0</v>
      </c>
      <c r="CH27" s="755">
        <v>0</v>
      </c>
      <c r="CI27" s="755">
        <v>0</v>
      </c>
      <c r="CJ27" s="755">
        <v>0</v>
      </c>
      <c r="CK27" s="755">
        <v>0</v>
      </c>
      <c r="CL27" s="755">
        <v>7998.6282189000003</v>
      </c>
      <c r="CM27" s="755">
        <v>0</v>
      </c>
      <c r="CN27" s="755">
        <v>0</v>
      </c>
      <c r="CO27" s="755">
        <v>0</v>
      </c>
      <c r="CP27" s="755">
        <v>0</v>
      </c>
      <c r="CQ27" s="755">
        <v>0</v>
      </c>
      <c r="CR27" s="755">
        <v>0</v>
      </c>
      <c r="CS27" s="755">
        <v>0</v>
      </c>
      <c r="CT27" s="755">
        <v>0</v>
      </c>
      <c r="CU27" s="755">
        <v>0</v>
      </c>
      <c r="CV27" s="755">
        <v>0</v>
      </c>
      <c r="CW27" s="755">
        <v>0</v>
      </c>
      <c r="CX27" s="755">
        <v>0</v>
      </c>
      <c r="CY27" s="755">
        <v>0</v>
      </c>
      <c r="CZ27" s="755">
        <v>0</v>
      </c>
      <c r="DA27" s="755">
        <v>0</v>
      </c>
      <c r="DB27" s="755">
        <v>8027.3993400000008</v>
      </c>
      <c r="DC27" s="755">
        <v>0</v>
      </c>
      <c r="DD27" s="755">
        <v>0</v>
      </c>
      <c r="DE27" s="755">
        <v>0</v>
      </c>
      <c r="DF27" s="755">
        <v>0</v>
      </c>
      <c r="DG27" s="755">
        <v>0</v>
      </c>
      <c r="DH27" s="755">
        <v>0</v>
      </c>
      <c r="DI27" s="755">
        <v>0</v>
      </c>
      <c r="DJ27" s="755">
        <v>0</v>
      </c>
      <c r="DK27" s="755">
        <v>0</v>
      </c>
      <c r="DL27" s="755">
        <v>0</v>
      </c>
      <c r="DM27" s="755">
        <v>0</v>
      </c>
      <c r="DN27" s="755">
        <v>0</v>
      </c>
      <c r="DO27" s="755">
        <v>0</v>
      </c>
      <c r="DP27" s="755">
        <v>0</v>
      </c>
      <c r="DQ27" s="755">
        <v>0</v>
      </c>
    </row>
    <row r="28" spans="1:121" s="23" customFormat="1">
      <c r="A28" s="747" t="s">
        <v>180</v>
      </c>
      <c r="B28" s="747"/>
      <c r="C28" s="747"/>
      <c r="D28" s="747"/>
      <c r="E28" s="747"/>
      <c r="F28" s="747"/>
      <c r="G28" s="747"/>
      <c r="H28" s="747"/>
      <c r="I28" s="747"/>
      <c r="J28" s="22"/>
      <c r="K28" s="750" t="s">
        <v>181</v>
      </c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50"/>
      <c r="AH28" s="750"/>
      <c r="AI28" s="750"/>
      <c r="AJ28" s="750"/>
      <c r="AK28" s="750"/>
      <c r="AL28" s="750"/>
      <c r="AM28" s="750"/>
      <c r="AN28" s="750"/>
      <c r="AO28" s="750"/>
      <c r="AP28" s="750"/>
      <c r="AQ28" s="750"/>
      <c r="AR28" s="750"/>
      <c r="AS28" s="750"/>
      <c r="AT28" s="750"/>
      <c r="AU28" s="750"/>
      <c r="AV28" s="750"/>
      <c r="AW28" s="750"/>
      <c r="AX28" s="750"/>
      <c r="AY28" s="750"/>
      <c r="AZ28" s="750"/>
      <c r="BA28" s="750"/>
      <c r="BB28" s="750"/>
      <c r="BC28" s="750"/>
      <c r="BD28" s="750"/>
      <c r="BE28" s="750"/>
      <c r="BF28" s="751"/>
      <c r="BG28" s="668" t="s">
        <v>173</v>
      </c>
      <c r="BH28" s="668"/>
      <c r="BI28" s="668"/>
      <c r="BJ28" s="668"/>
      <c r="BK28" s="668"/>
      <c r="BL28" s="668"/>
      <c r="BM28" s="668"/>
      <c r="BN28" s="668"/>
      <c r="BO28" s="668"/>
      <c r="BP28" s="668"/>
      <c r="BQ28" s="668"/>
      <c r="BR28" s="668"/>
      <c r="BS28" s="668"/>
      <c r="BT28" s="668"/>
      <c r="BU28" s="668"/>
      <c r="BV28" s="755">
        <v>8943.1044128000012</v>
      </c>
      <c r="BW28" s="755"/>
      <c r="BX28" s="755"/>
      <c r="BY28" s="755"/>
      <c r="BZ28" s="755"/>
      <c r="CA28" s="755"/>
      <c r="CB28" s="755"/>
      <c r="CC28" s="755"/>
      <c r="CD28" s="755"/>
      <c r="CE28" s="755"/>
      <c r="CF28" s="755"/>
      <c r="CG28" s="755"/>
      <c r="CH28" s="755"/>
      <c r="CI28" s="755"/>
      <c r="CJ28" s="755"/>
      <c r="CK28" s="755"/>
      <c r="CL28" s="755">
        <v>7998.6282189000003</v>
      </c>
      <c r="CM28" s="755"/>
      <c r="CN28" s="755"/>
      <c r="CO28" s="755"/>
      <c r="CP28" s="755"/>
      <c r="CQ28" s="755"/>
      <c r="CR28" s="755"/>
      <c r="CS28" s="755"/>
      <c r="CT28" s="755"/>
      <c r="CU28" s="755"/>
      <c r="CV28" s="755"/>
      <c r="CW28" s="755"/>
      <c r="CX28" s="755"/>
      <c r="CY28" s="755"/>
      <c r="CZ28" s="755"/>
      <c r="DA28" s="755"/>
      <c r="DB28" s="755">
        <v>8027.3993400000008</v>
      </c>
      <c r="DC28" s="755"/>
      <c r="DD28" s="755"/>
      <c r="DE28" s="755"/>
      <c r="DF28" s="75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</row>
    <row r="29" spans="1:121" s="25" customFormat="1" ht="30" customHeight="1">
      <c r="A29" s="759" t="s">
        <v>182</v>
      </c>
      <c r="B29" s="759"/>
      <c r="C29" s="759"/>
      <c r="D29" s="759"/>
      <c r="E29" s="759"/>
      <c r="F29" s="759"/>
      <c r="G29" s="759"/>
      <c r="H29" s="759"/>
      <c r="I29" s="759"/>
      <c r="J29" s="24"/>
      <c r="K29" s="760" t="s">
        <v>1105</v>
      </c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  <c r="AS29" s="760"/>
      <c r="AT29" s="760"/>
      <c r="AU29" s="760"/>
      <c r="AV29" s="760"/>
      <c r="AW29" s="760"/>
      <c r="AX29" s="760"/>
      <c r="AY29" s="760"/>
      <c r="AZ29" s="760"/>
      <c r="BA29" s="760"/>
      <c r="BB29" s="760"/>
      <c r="BC29" s="760"/>
      <c r="BD29" s="760"/>
      <c r="BE29" s="760"/>
      <c r="BF29" s="761"/>
      <c r="BG29" s="765" t="s">
        <v>147</v>
      </c>
      <c r="BH29" s="766"/>
      <c r="BI29" s="766"/>
      <c r="BJ29" s="766"/>
      <c r="BK29" s="766"/>
      <c r="BL29" s="766"/>
      <c r="BM29" s="766"/>
      <c r="BN29" s="766"/>
      <c r="BO29" s="766"/>
      <c r="BP29" s="766"/>
      <c r="BQ29" s="766"/>
      <c r="BR29" s="766"/>
      <c r="BS29" s="766"/>
      <c r="BT29" s="766"/>
      <c r="BU29" s="767"/>
      <c r="BV29" s="764">
        <v>100</v>
      </c>
      <c r="BW29" s="764"/>
      <c r="BX29" s="764"/>
      <c r="BY29" s="764"/>
      <c r="BZ29" s="764"/>
      <c r="CA29" s="764"/>
      <c r="CB29" s="764"/>
      <c r="CC29" s="764"/>
      <c r="CD29" s="764"/>
      <c r="CE29" s="764"/>
      <c r="CF29" s="764"/>
      <c r="CG29" s="764"/>
      <c r="CH29" s="764"/>
      <c r="CI29" s="764"/>
      <c r="CJ29" s="764"/>
      <c r="CK29" s="764"/>
      <c r="CL29" s="764">
        <v>100</v>
      </c>
      <c r="CM29" s="764"/>
      <c r="CN29" s="764"/>
      <c r="CO29" s="764"/>
      <c r="CP29" s="764"/>
      <c r="CQ29" s="764"/>
      <c r="CR29" s="764"/>
      <c r="CS29" s="764"/>
      <c r="CT29" s="764"/>
      <c r="CU29" s="764"/>
      <c r="CV29" s="764"/>
      <c r="CW29" s="764"/>
      <c r="CX29" s="764"/>
      <c r="CY29" s="764"/>
      <c r="CZ29" s="764"/>
      <c r="DA29" s="764"/>
      <c r="DB29" s="764">
        <v>100</v>
      </c>
      <c r="DC29" s="764"/>
      <c r="DD29" s="764"/>
      <c r="DE29" s="764"/>
      <c r="DF29" s="764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</row>
    <row r="30" spans="1:121" s="25" customFormat="1" ht="14.25">
      <c r="A30" s="759" t="s">
        <v>183</v>
      </c>
      <c r="B30" s="759"/>
      <c r="C30" s="759"/>
      <c r="D30" s="759"/>
      <c r="E30" s="759"/>
      <c r="F30" s="759"/>
      <c r="G30" s="759"/>
      <c r="H30" s="759"/>
      <c r="I30" s="759"/>
      <c r="J30" s="24"/>
      <c r="K30" s="760" t="s">
        <v>184</v>
      </c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  <c r="AS30" s="760"/>
      <c r="AT30" s="760"/>
      <c r="AU30" s="760"/>
      <c r="AV30" s="760"/>
      <c r="AW30" s="760"/>
      <c r="AX30" s="760"/>
      <c r="AY30" s="760"/>
      <c r="AZ30" s="760"/>
      <c r="BA30" s="760"/>
      <c r="BB30" s="760"/>
      <c r="BC30" s="760"/>
      <c r="BD30" s="760"/>
      <c r="BE30" s="760"/>
      <c r="BF30" s="761"/>
      <c r="BG30" s="762" t="s">
        <v>185</v>
      </c>
      <c r="BH30" s="762"/>
      <c r="BI30" s="762"/>
      <c r="BJ30" s="762"/>
      <c r="BK30" s="762"/>
      <c r="BL30" s="762"/>
      <c r="BM30" s="762"/>
      <c r="BN30" s="762"/>
      <c r="BO30" s="762"/>
      <c r="BP30" s="762"/>
      <c r="BQ30" s="762"/>
      <c r="BR30" s="762"/>
      <c r="BS30" s="762"/>
      <c r="BT30" s="762"/>
      <c r="BU30" s="762"/>
      <c r="BV30" s="763">
        <v>8943.1044128000012</v>
      </c>
      <c r="BW30" s="763"/>
      <c r="BX30" s="763"/>
      <c r="BY30" s="763"/>
      <c r="BZ30" s="763"/>
      <c r="CA30" s="763"/>
      <c r="CB30" s="763"/>
      <c r="CC30" s="763"/>
      <c r="CD30" s="763"/>
      <c r="CE30" s="763"/>
      <c r="CF30" s="763"/>
      <c r="CG30" s="763"/>
      <c r="CH30" s="763"/>
      <c r="CI30" s="763"/>
      <c r="CJ30" s="763"/>
      <c r="CK30" s="763"/>
      <c r="CL30" s="763">
        <v>7998.6282189000003</v>
      </c>
      <c r="CM30" s="763"/>
      <c r="CN30" s="763"/>
      <c r="CO30" s="763"/>
      <c r="CP30" s="763"/>
      <c r="CQ30" s="763"/>
      <c r="CR30" s="763"/>
      <c r="CS30" s="763"/>
      <c r="CT30" s="763"/>
      <c r="CU30" s="763"/>
      <c r="CV30" s="763"/>
      <c r="CW30" s="763"/>
      <c r="CX30" s="763"/>
      <c r="CY30" s="763"/>
      <c r="CZ30" s="763"/>
      <c r="DA30" s="763"/>
      <c r="DB30" s="763">
        <v>8027.3993400000008</v>
      </c>
      <c r="DC30" s="763"/>
      <c r="DD30" s="763"/>
      <c r="DE30" s="763"/>
      <c r="DF30" s="763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</row>
    <row r="31" spans="1:121" s="23" customFormat="1" ht="15.75" customHeight="1">
      <c r="A31" s="747" t="s">
        <v>186</v>
      </c>
      <c r="B31" s="747"/>
      <c r="C31" s="747"/>
      <c r="D31" s="747"/>
      <c r="E31" s="747"/>
      <c r="F31" s="747"/>
      <c r="G31" s="747"/>
      <c r="H31" s="747"/>
      <c r="I31" s="747"/>
      <c r="J31" s="22"/>
      <c r="K31" s="752" t="s">
        <v>189</v>
      </c>
      <c r="L31" s="752"/>
      <c r="M31" s="752"/>
      <c r="N31" s="752"/>
      <c r="O31" s="752"/>
      <c r="P31" s="752"/>
      <c r="Q31" s="752"/>
      <c r="R31" s="752"/>
      <c r="S31" s="752"/>
      <c r="T31" s="752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2"/>
      <c r="AO31" s="752"/>
      <c r="AP31" s="752"/>
      <c r="AQ31" s="752"/>
      <c r="AR31" s="752"/>
      <c r="AS31" s="752"/>
      <c r="AT31" s="752"/>
      <c r="AU31" s="752"/>
      <c r="AV31" s="752"/>
      <c r="AW31" s="752"/>
      <c r="AX31" s="752"/>
      <c r="AY31" s="752"/>
      <c r="AZ31" s="752"/>
      <c r="BA31" s="752"/>
      <c r="BB31" s="752"/>
      <c r="BC31" s="752"/>
      <c r="BD31" s="752"/>
      <c r="BE31" s="752"/>
      <c r="BF31" s="753"/>
      <c r="BG31" s="668" t="s">
        <v>173</v>
      </c>
      <c r="BH31" s="668"/>
      <c r="BI31" s="668"/>
      <c r="BJ31" s="668"/>
      <c r="BK31" s="668"/>
      <c r="BL31" s="668"/>
      <c r="BM31" s="668"/>
      <c r="BN31" s="668"/>
      <c r="BO31" s="668"/>
      <c r="BP31" s="668"/>
      <c r="BQ31" s="668"/>
      <c r="BR31" s="668"/>
      <c r="BS31" s="668"/>
      <c r="BT31" s="668"/>
      <c r="BU31" s="668"/>
      <c r="BV31" s="754">
        <v>6528.4740128000003</v>
      </c>
      <c r="BW31" s="754"/>
      <c r="BX31" s="754"/>
      <c r="BY31" s="754"/>
      <c r="BZ31" s="754"/>
      <c r="CA31" s="754"/>
      <c r="CB31" s="754"/>
      <c r="CC31" s="754"/>
      <c r="CD31" s="754"/>
      <c r="CE31" s="754"/>
      <c r="CF31" s="754"/>
      <c r="CG31" s="754"/>
      <c r="CH31" s="754"/>
      <c r="CI31" s="754"/>
      <c r="CJ31" s="754"/>
      <c r="CK31" s="754"/>
      <c r="CL31" s="756">
        <v>5599.0397532300003</v>
      </c>
      <c r="CM31" s="757"/>
      <c r="CN31" s="757"/>
      <c r="CO31" s="757"/>
      <c r="CP31" s="757"/>
      <c r="CQ31" s="757"/>
      <c r="CR31" s="757"/>
      <c r="CS31" s="757"/>
      <c r="CT31" s="757"/>
      <c r="CU31" s="757"/>
      <c r="CV31" s="757"/>
      <c r="CW31" s="757"/>
      <c r="CX31" s="757"/>
      <c r="CY31" s="757"/>
      <c r="CZ31" s="757"/>
      <c r="DA31" s="758"/>
      <c r="DB31" s="755">
        <v>5619.1795380000003</v>
      </c>
      <c r="DC31" s="755"/>
      <c r="DD31" s="755"/>
      <c r="DE31" s="755"/>
      <c r="DF31" s="755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</row>
    <row r="32" spans="1:121" s="23" customFormat="1" ht="15.75" customHeight="1">
      <c r="A32" s="747" t="s">
        <v>187</v>
      </c>
      <c r="B32" s="747"/>
      <c r="C32" s="747"/>
      <c r="D32" s="747"/>
      <c r="E32" s="747"/>
      <c r="F32" s="747"/>
      <c r="G32" s="747"/>
      <c r="H32" s="747"/>
      <c r="I32" s="747"/>
      <c r="J32" s="22"/>
      <c r="K32" s="752" t="s">
        <v>1104</v>
      </c>
      <c r="L32" s="752"/>
      <c r="M32" s="752"/>
      <c r="N32" s="752"/>
      <c r="O32" s="752"/>
      <c r="P32" s="752"/>
      <c r="Q32" s="752"/>
      <c r="R32" s="752"/>
      <c r="S32" s="752"/>
      <c r="T32" s="752"/>
      <c r="U32" s="752"/>
      <c r="V32" s="752"/>
      <c r="W32" s="752"/>
      <c r="X32" s="752"/>
      <c r="Y32" s="752"/>
      <c r="Z32" s="752"/>
      <c r="AA32" s="752"/>
      <c r="AB32" s="752"/>
      <c r="AC32" s="752"/>
      <c r="AD32" s="752"/>
      <c r="AE32" s="752"/>
      <c r="AF32" s="752"/>
      <c r="AG32" s="752"/>
      <c r="AH32" s="752"/>
      <c r="AI32" s="752"/>
      <c r="AJ32" s="752"/>
      <c r="AK32" s="752"/>
      <c r="AL32" s="752"/>
      <c r="AM32" s="752"/>
      <c r="AN32" s="752"/>
      <c r="AO32" s="752"/>
      <c r="AP32" s="752"/>
      <c r="AQ32" s="752"/>
      <c r="AR32" s="752"/>
      <c r="AS32" s="752"/>
      <c r="AT32" s="752"/>
      <c r="AU32" s="752"/>
      <c r="AV32" s="752"/>
      <c r="AW32" s="752"/>
      <c r="AX32" s="752"/>
      <c r="AY32" s="752"/>
      <c r="AZ32" s="752"/>
      <c r="BA32" s="752"/>
      <c r="BB32" s="752"/>
      <c r="BC32" s="752"/>
      <c r="BD32" s="752"/>
      <c r="BE32" s="752"/>
      <c r="BF32" s="753"/>
      <c r="BG32" s="668" t="s">
        <v>173</v>
      </c>
      <c r="BH32" s="668"/>
      <c r="BI32" s="668"/>
      <c r="BJ32" s="668"/>
      <c r="BK32" s="668"/>
      <c r="BL32" s="668"/>
      <c r="BM32" s="668"/>
      <c r="BN32" s="668"/>
      <c r="BO32" s="668"/>
      <c r="BP32" s="668"/>
      <c r="BQ32" s="668"/>
      <c r="BR32" s="668"/>
      <c r="BS32" s="668"/>
      <c r="BT32" s="668"/>
      <c r="BU32" s="668"/>
      <c r="BV32" s="754">
        <v>2414.6304000000005</v>
      </c>
      <c r="BW32" s="754"/>
      <c r="BX32" s="754"/>
      <c r="BY32" s="754"/>
      <c r="BZ32" s="754"/>
      <c r="CA32" s="754"/>
      <c r="CB32" s="754"/>
      <c r="CC32" s="754"/>
      <c r="CD32" s="754"/>
      <c r="CE32" s="754"/>
      <c r="CF32" s="754"/>
      <c r="CG32" s="754"/>
      <c r="CH32" s="754"/>
      <c r="CI32" s="754"/>
      <c r="CJ32" s="754"/>
      <c r="CK32" s="754"/>
      <c r="CL32" s="754">
        <v>2399.58846567</v>
      </c>
      <c r="CM32" s="754"/>
      <c r="CN32" s="754"/>
      <c r="CO32" s="754"/>
      <c r="CP32" s="754"/>
      <c r="CQ32" s="754"/>
      <c r="CR32" s="754"/>
      <c r="CS32" s="754"/>
      <c r="CT32" s="754"/>
      <c r="CU32" s="754"/>
      <c r="CV32" s="754"/>
      <c r="CW32" s="754"/>
      <c r="CX32" s="754"/>
      <c r="CY32" s="754"/>
      <c r="CZ32" s="754"/>
      <c r="DA32" s="754"/>
      <c r="DB32" s="755">
        <v>2408.2198020000001</v>
      </c>
      <c r="DC32" s="755"/>
      <c r="DD32" s="755"/>
      <c r="DE32" s="755"/>
      <c r="DF32" s="755"/>
      <c r="DG32" s="755"/>
      <c r="DH32" s="755"/>
      <c r="DI32" s="755"/>
      <c r="DJ32" s="755"/>
      <c r="DK32" s="755"/>
      <c r="DL32" s="755"/>
      <c r="DM32" s="755"/>
      <c r="DN32" s="755"/>
      <c r="DO32" s="755"/>
      <c r="DP32" s="755"/>
      <c r="DQ32" s="755"/>
    </row>
    <row r="33" spans="1:121" s="25" customFormat="1" ht="14.25">
      <c r="A33" s="759" t="s">
        <v>188</v>
      </c>
      <c r="B33" s="759"/>
      <c r="C33" s="759"/>
      <c r="D33" s="759"/>
      <c r="E33" s="759"/>
      <c r="F33" s="759"/>
      <c r="G33" s="759"/>
      <c r="H33" s="759"/>
      <c r="I33" s="759"/>
      <c r="J33" s="24"/>
      <c r="K33" s="768" t="s">
        <v>149</v>
      </c>
      <c r="L33" s="768"/>
      <c r="M33" s="768"/>
      <c r="N33" s="768"/>
      <c r="O33" s="768"/>
      <c r="P33" s="768"/>
      <c r="Q33" s="768"/>
      <c r="R33" s="768"/>
      <c r="S33" s="768"/>
      <c r="T33" s="768"/>
      <c r="U33" s="768"/>
      <c r="V33" s="768"/>
      <c r="W33" s="768"/>
      <c r="X33" s="768"/>
      <c r="Y33" s="768"/>
      <c r="Z33" s="768"/>
      <c r="AA33" s="768"/>
      <c r="AB33" s="768"/>
      <c r="AC33" s="768"/>
      <c r="AD33" s="768"/>
      <c r="AE33" s="768"/>
      <c r="AF33" s="768"/>
      <c r="AG33" s="768"/>
      <c r="AH33" s="768"/>
      <c r="AI33" s="768"/>
      <c r="AJ33" s="768"/>
      <c r="AK33" s="768"/>
      <c r="AL33" s="768"/>
      <c r="AM33" s="768"/>
      <c r="AN33" s="768"/>
      <c r="AO33" s="768"/>
      <c r="AP33" s="768"/>
      <c r="AQ33" s="768"/>
      <c r="AR33" s="768"/>
      <c r="AS33" s="768"/>
      <c r="AT33" s="768"/>
      <c r="AU33" s="768"/>
      <c r="AV33" s="768"/>
      <c r="AW33" s="768"/>
      <c r="AX33" s="768"/>
      <c r="AY33" s="768"/>
      <c r="AZ33" s="768"/>
      <c r="BA33" s="768"/>
      <c r="BB33" s="768"/>
      <c r="BC33" s="768"/>
      <c r="BD33" s="768"/>
      <c r="BE33" s="768"/>
      <c r="BF33" s="769"/>
      <c r="BG33" s="762" t="s">
        <v>173</v>
      </c>
      <c r="BH33" s="762"/>
      <c r="BI33" s="762"/>
      <c r="BJ33" s="762"/>
      <c r="BK33" s="762"/>
      <c r="BL33" s="762"/>
      <c r="BM33" s="762"/>
      <c r="BN33" s="762"/>
      <c r="BO33" s="762"/>
      <c r="BP33" s="762"/>
      <c r="BQ33" s="762"/>
      <c r="BR33" s="762"/>
      <c r="BS33" s="762"/>
      <c r="BT33" s="762"/>
      <c r="BU33" s="762"/>
      <c r="BV33" s="763">
        <v>8943.1044128000012</v>
      </c>
      <c r="BW33" s="763"/>
      <c r="BX33" s="763"/>
      <c r="BY33" s="763"/>
      <c r="BZ33" s="763"/>
      <c r="CA33" s="763"/>
      <c r="CB33" s="763"/>
      <c r="CC33" s="763"/>
      <c r="CD33" s="763"/>
      <c r="CE33" s="763"/>
      <c r="CF33" s="763"/>
      <c r="CG33" s="763"/>
      <c r="CH33" s="763"/>
      <c r="CI33" s="763"/>
      <c r="CJ33" s="763"/>
      <c r="CK33" s="763"/>
      <c r="CL33" s="763">
        <v>7998.6282189000003</v>
      </c>
      <c r="CM33" s="763"/>
      <c r="CN33" s="763"/>
      <c r="CO33" s="763"/>
      <c r="CP33" s="763"/>
      <c r="CQ33" s="763"/>
      <c r="CR33" s="763"/>
      <c r="CS33" s="763"/>
      <c r="CT33" s="763"/>
      <c r="CU33" s="763"/>
      <c r="CV33" s="763"/>
      <c r="CW33" s="763"/>
      <c r="CX33" s="763"/>
      <c r="CY33" s="763"/>
      <c r="CZ33" s="763"/>
      <c r="DA33" s="763"/>
      <c r="DB33" s="763">
        <v>8027.3993400000008</v>
      </c>
      <c r="DC33" s="763"/>
      <c r="DD33" s="763"/>
      <c r="DE33" s="763"/>
      <c r="DF33" s="763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</row>
    <row r="34" spans="1:121" s="23" customFormat="1">
      <c r="A34" s="747"/>
      <c r="B34" s="747"/>
      <c r="C34" s="747"/>
      <c r="D34" s="747"/>
      <c r="E34" s="747"/>
      <c r="F34" s="747"/>
      <c r="G34" s="747"/>
      <c r="H34" s="747"/>
      <c r="I34" s="747"/>
      <c r="J34" s="22"/>
      <c r="K34" s="750"/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1"/>
      <c r="BG34" s="668"/>
      <c r="BH34" s="668"/>
      <c r="BI34" s="668"/>
      <c r="BJ34" s="668"/>
      <c r="BK34" s="668"/>
      <c r="BL34" s="668"/>
      <c r="BM34" s="668"/>
      <c r="BN34" s="668"/>
      <c r="BO34" s="668"/>
      <c r="BP34" s="668"/>
      <c r="BQ34" s="668"/>
      <c r="BR34" s="668"/>
      <c r="BS34" s="668"/>
      <c r="BT34" s="668"/>
      <c r="BU34" s="668"/>
      <c r="BV34" s="755"/>
      <c r="BW34" s="755"/>
      <c r="BX34" s="755"/>
      <c r="BY34" s="755"/>
      <c r="BZ34" s="755"/>
      <c r="CA34" s="755"/>
      <c r="CB34" s="755"/>
      <c r="CC34" s="755"/>
      <c r="CD34" s="755"/>
      <c r="CE34" s="755"/>
      <c r="CF34" s="755"/>
      <c r="CG34" s="755"/>
      <c r="CH34" s="755"/>
      <c r="CI34" s="755"/>
      <c r="CJ34" s="755"/>
      <c r="CK34" s="755"/>
      <c r="CL34" s="755"/>
      <c r="CM34" s="755"/>
      <c r="CN34" s="755"/>
      <c r="CO34" s="755"/>
      <c r="CP34" s="755"/>
      <c r="CQ34" s="755"/>
      <c r="CR34" s="755"/>
      <c r="CS34" s="755"/>
      <c r="CT34" s="755"/>
      <c r="CU34" s="755"/>
      <c r="CV34" s="755"/>
      <c r="CW34" s="755"/>
      <c r="CX34" s="755"/>
      <c r="CY34" s="755"/>
      <c r="CZ34" s="755"/>
      <c r="DA34" s="755"/>
      <c r="DB34" s="755"/>
      <c r="DC34" s="755"/>
      <c r="DD34" s="755"/>
      <c r="DE34" s="755"/>
      <c r="DF34" s="75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</row>
    <row r="35" spans="1:121" s="25" customFormat="1" ht="14.25">
      <c r="A35" s="759" t="s">
        <v>191</v>
      </c>
      <c r="B35" s="759"/>
      <c r="C35" s="759"/>
      <c r="D35" s="759"/>
      <c r="E35" s="759"/>
      <c r="F35" s="759"/>
      <c r="G35" s="759"/>
      <c r="H35" s="759"/>
      <c r="I35" s="759"/>
      <c r="J35" s="24"/>
      <c r="K35" s="760" t="s">
        <v>192</v>
      </c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760"/>
      <c r="BB35" s="760"/>
      <c r="BC35" s="760"/>
      <c r="BD35" s="760"/>
      <c r="BE35" s="760"/>
      <c r="BF35" s="761"/>
      <c r="BG35" s="762" t="s">
        <v>147</v>
      </c>
      <c r="BH35" s="762"/>
      <c r="BI35" s="762"/>
      <c r="BJ35" s="762"/>
      <c r="BK35" s="762"/>
      <c r="BL35" s="762"/>
      <c r="BM35" s="762"/>
      <c r="BN35" s="762"/>
      <c r="BO35" s="762"/>
      <c r="BP35" s="762"/>
      <c r="BQ35" s="762"/>
      <c r="BR35" s="762"/>
      <c r="BS35" s="762"/>
      <c r="BT35" s="762"/>
      <c r="BU35" s="762"/>
      <c r="BV35" s="771"/>
      <c r="BW35" s="771"/>
      <c r="BX35" s="771"/>
      <c r="BY35" s="771"/>
      <c r="BZ35" s="771"/>
      <c r="CA35" s="771"/>
      <c r="CB35" s="771"/>
      <c r="CC35" s="771"/>
      <c r="CD35" s="771"/>
      <c r="CE35" s="771"/>
      <c r="CF35" s="771"/>
      <c r="CG35" s="771"/>
      <c r="CH35" s="771"/>
      <c r="CI35" s="771"/>
      <c r="CJ35" s="771"/>
      <c r="CK35" s="771"/>
      <c r="CL35" s="771"/>
      <c r="CM35" s="771"/>
      <c r="CN35" s="771"/>
      <c r="CO35" s="771"/>
      <c r="CP35" s="771"/>
      <c r="CQ35" s="771"/>
      <c r="CR35" s="771"/>
      <c r="CS35" s="771"/>
      <c r="CT35" s="771"/>
      <c r="CU35" s="771"/>
      <c r="CV35" s="771"/>
      <c r="CW35" s="771"/>
      <c r="CX35" s="771"/>
      <c r="CY35" s="771"/>
      <c r="CZ35" s="771"/>
      <c r="DA35" s="771"/>
      <c r="DB35" s="771"/>
      <c r="DC35" s="771"/>
      <c r="DD35" s="771"/>
      <c r="DE35" s="771"/>
      <c r="DF35" s="771"/>
      <c r="DG35" s="771"/>
      <c r="DH35" s="771"/>
      <c r="DI35" s="771"/>
      <c r="DJ35" s="771"/>
      <c r="DK35" s="771"/>
      <c r="DL35" s="771"/>
      <c r="DM35" s="771"/>
      <c r="DN35" s="771"/>
      <c r="DO35" s="771"/>
      <c r="DP35" s="771"/>
      <c r="DQ35" s="771"/>
    </row>
    <row r="36" spans="1:121" s="23" customFormat="1" ht="15" customHeight="1">
      <c r="A36" s="747" t="s">
        <v>193</v>
      </c>
      <c r="B36" s="747"/>
      <c r="C36" s="747"/>
      <c r="D36" s="747"/>
      <c r="E36" s="747"/>
      <c r="F36" s="747"/>
      <c r="G36" s="747"/>
      <c r="H36" s="747"/>
      <c r="I36" s="747"/>
      <c r="J36" s="22"/>
      <c r="K36" s="752" t="s">
        <v>189</v>
      </c>
      <c r="L36" s="752"/>
      <c r="M36" s="752"/>
      <c r="N36" s="752"/>
      <c r="O36" s="752"/>
      <c r="P36" s="752"/>
      <c r="Q36" s="752"/>
      <c r="R36" s="752"/>
      <c r="S36" s="752"/>
      <c r="T36" s="752"/>
      <c r="U36" s="752"/>
      <c r="V36" s="752"/>
      <c r="W36" s="752"/>
      <c r="X36" s="752"/>
      <c r="Y36" s="752"/>
      <c r="Z36" s="752"/>
      <c r="AA36" s="752"/>
      <c r="AB36" s="752"/>
      <c r="AC36" s="752"/>
      <c r="AD36" s="752"/>
      <c r="AE36" s="752"/>
      <c r="AF36" s="752"/>
      <c r="AG36" s="752"/>
      <c r="AH36" s="752"/>
      <c r="AI36" s="752"/>
      <c r="AJ36" s="752"/>
      <c r="AK36" s="752"/>
      <c r="AL36" s="752"/>
      <c r="AM36" s="752"/>
      <c r="AN36" s="752"/>
      <c r="AO36" s="752"/>
      <c r="AP36" s="752"/>
      <c r="AQ36" s="752"/>
      <c r="AR36" s="752"/>
      <c r="AS36" s="752"/>
      <c r="AT36" s="752"/>
      <c r="AU36" s="752"/>
      <c r="AV36" s="752"/>
      <c r="AW36" s="752"/>
      <c r="AX36" s="752"/>
      <c r="AY36" s="752"/>
      <c r="AZ36" s="752"/>
      <c r="BA36" s="752"/>
      <c r="BB36" s="752"/>
      <c r="BC36" s="752"/>
      <c r="BD36" s="752"/>
      <c r="BE36" s="752"/>
      <c r="BF36" s="753"/>
      <c r="BG36" s="668" t="s">
        <v>147</v>
      </c>
      <c r="BH36" s="668"/>
      <c r="BI36" s="668"/>
      <c r="BJ36" s="668"/>
      <c r="BK36" s="668"/>
      <c r="BL36" s="668"/>
      <c r="BM36" s="668"/>
      <c r="BN36" s="668"/>
      <c r="BO36" s="668"/>
      <c r="BP36" s="668"/>
      <c r="BQ36" s="668"/>
      <c r="BR36" s="668"/>
      <c r="BS36" s="668"/>
      <c r="BT36" s="668"/>
      <c r="BU36" s="668"/>
      <c r="BV36" s="754">
        <v>67.399745962620216</v>
      </c>
      <c r="BW36" s="754"/>
      <c r="BX36" s="754"/>
      <c r="BY36" s="754"/>
      <c r="BZ36" s="754"/>
      <c r="CA36" s="754"/>
      <c r="CB36" s="754"/>
      <c r="CC36" s="754"/>
      <c r="CD36" s="754"/>
      <c r="CE36" s="754"/>
      <c r="CF36" s="754"/>
      <c r="CG36" s="754"/>
      <c r="CH36" s="754"/>
      <c r="CI36" s="754"/>
      <c r="CJ36" s="754"/>
      <c r="CK36" s="754"/>
      <c r="CL36" s="754">
        <v>70</v>
      </c>
      <c r="CM36" s="754"/>
      <c r="CN36" s="754"/>
      <c r="CO36" s="754"/>
      <c r="CP36" s="754"/>
      <c r="CQ36" s="754"/>
      <c r="CR36" s="754"/>
      <c r="CS36" s="754"/>
      <c r="CT36" s="754"/>
      <c r="CU36" s="754"/>
      <c r="CV36" s="754"/>
      <c r="CW36" s="754"/>
      <c r="CX36" s="754"/>
      <c r="CY36" s="754"/>
      <c r="CZ36" s="754"/>
      <c r="DA36" s="754"/>
      <c r="DB36" s="754">
        <v>70</v>
      </c>
      <c r="DC36" s="754"/>
      <c r="DD36" s="754"/>
      <c r="DE36" s="754"/>
      <c r="DF36" s="754"/>
      <c r="DG36" s="754"/>
      <c r="DH36" s="754"/>
      <c r="DI36" s="754"/>
      <c r="DJ36" s="754"/>
      <c r="DK36" s="754"/>
      <c r="DL36" s="754"/>
      <c r="DM36" s="754"/>
      <c r="DN36" s="754"/>
      <c r="DO36" s="754"/>
      <c r="DP36" s="754"/>
      <c r="DQ36" s="754"/>
    </row>
    <row r="37" spans="1:121" s="23" customFormat="1" ht="15" customHeight="1">
      <c r="A37" s="747" t="s">
        <v>194</v>
      </c>
      <c r="B37" s="747"/>
      <c r="C37" s="747"/>
      <c r="D37" s="747"/>
      <c r="E37" s="747"/>
      <c r="F37" s="747"/>
      <c r="G37" s="747"/>
      <c r="H37" s="747"/>
      <c r="I37" s="747"/>
      <c r="J37" s="22"/>
      <c r="K37" s="752" t="s">
        <v>1104</v>
      </c>
      <c r="L37" s="752"/>
      <c r="M37" s="752"/>
      <c r="N37" s="752"/>
      <c r="O37" s="752"/>
      <c r="P37" s="752"/>
      <c r="Q37" s="752"/>
      <c r="R37" s="752"/>
      <c r="S37" s="752"/>
      <c r="T37" s="752"/>
      <c r="U37" s="752"/>
      <c r="V37" s="752"/>
      <c r="W37" s="752"/>
      <c r="X37" s="752"/>
      <c r="Y37" s="752"/>
      <c r="Z37" s="752"/>
      <c r="AA37" s="752"/>
      <c r="AB37" s="752"/>
      <c r="AC37" s="752"/>
      <c r="AD37" s="752"/>
      <c r="AE37" s="752"/>
      <c r="AF37" s="752"/>
      <c r="AG37" s="752"/>
      <c r="AH37" s="752"/>
      <c r="AI37" s="752"/>
      <c r="AJ37" s="752"/>
      <c r="AK37" s="752"/>
      <c r="AL37" s="752"/>
      <c r="AM37" s="752"/>
      <c r="AN37" s="752"/>
      <c r="AO37" s="752"/>
      <c r="AP37" s="752"/>
      <c r="AQ37" s="752"/>
      <c r="AR37" s="752"/>
      <c r="AS37" s="752"/>
      <c r="AT37" s="752"/>
      <c r="AU37" s="752"/>
      <c r="AV37" s="752"/>
      <c r="AW37" s="752"/>
      <c r="AX37" s="752"/>
      <c r="AY37" s="752"/>
      <c r="AZ37" s="752"/>
      <c r="BA37" s="752"/>
      <c r="BB37" s="752"/>
      <c r="BC37" s="752"/>
      <c r="BD37" s="752"/>
      <c r="BE37" s="752"/>
      <c r="BF37" s="753"/>
      <c r="BG37" s="668" t="s">
        <v>147</v>
      </c>
      <c r="BH37" s="668"/>
      <c r="BI37" s="668"/>
      <c r="BJ37" s="668"/>
      <c r="BK37" s="668"/>
      <c r="BL37" s="668"/>
      <c r="BM37" s="668"/>
      <c r="BN37" s="668"/>
      <c r="BO37" s="668"/>
      <c r="BP37" s="668"/>
      <c r="BQ37" s="668"/>
      <c r="BR37" s="668"/>
      <c r="BS37" s="668"/>
      <c r="BT37" s="668"/>
      <c r="BU37" s="668"/>
      <c r="BV37" s="754">
        <v>32.600254037379784</v>
      </c>
      <c r="BW37" s="754"/>
      <c r="BX37" s="754"/>
      <c r="BY37" s="754"/>
      <c r="BZ37" s="754"/>
      <c r="CA37" s="754"/>
      <c r="CB37" s="754"/>
      <c r="CC37" s="754"/>
      <c r="CD37" s="754"/>
      <c r="CE37" s="754"/>
      <c r="CF37" s="754"/>
      <c r="CG37" s="754"/>
      <c r="CH37" s="754"/>
      <c r="CI37" s="754"/>
      <c r="CJ37" s="754"/>
      <c r="CK37" s="754"/>
      <c r="CL37" s="754">
        <v>30</v>
      </c>
      <c r="CM37" s="754"/>
      <c r="CN37" s="754"/>
      <c r="CO37" s="754"/>
      <c r="CP37" s="754"/>
      <c r="CQ37" s="754"/>
      <c r="CR37" s="754"/>
      <c r="CS37" s="754"/>
      <c r="CT37" s="754"/>
      <c r="CU37" s="754"/>
      <c r="CV37" s="754"/>
      <c r="CW37" s="754"/>
      <c r="CX37" s="754"/>
      <c r="CY37" s="754"/>
      <c r="CZ37" s="754"/>
      <c r="DA37" s="754"/>
      <c r="DB37" s="754">
        <v>30</v>
      </c>
      <c r="DC37" s="754"/>
      <c r="DD37" s="754"/>
      <c r="DE37" s="754"/>
      <c r="DF37" s="754"/>
      <c r="DG37" s="754"/>
      <c r="DH37" s="754"/>
      <c r="DI37" s="754"/>
      <c r="DJ37" s="754"/>
      <c r="DK37" s="754"/>
      <c r="DL37" s="754"/>
      <c r="DM37" s="754"/>
      <c r="DN37" s="754"/>
      <c r="DO37" s="754"/>
      <c r="DP37" s="754"/>
      <c r="DQ37" s="754"/>
    </row>
    <row r="38" spans="1:121" s="25" customFormat="1" ht="14.25">
      <c r="A38" s="759" t="s">
        <v>195</v>
      </c>
      <c r="B38" s="759"/>
      <c r="C38" s="759"/>
      <c r="D38" s="759"/>
      <c r="E38" s="759"/>
      <c r="F38" s="759"/>
      <c r="G38" s="759"/>
      <c r="H38" s="759"/>
      <c r="I38" s="759"/>
      <c r="J38" s="24"/>
      <c r="K38" s="760" t="s">
        <v>196</v>
      </c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  <c r="AS38" s="760"/>
      <c r="AT38" s="760"/>
      <c r="AU38" s="760"/>
      <c r="AV38" s="760"/>
      <c r="AW38" s="760"/>
      <c r="AX38" s="760"/>
      <c r="AY38" s="760"/>
      <c r="AZ38" s="760"/>
      <c r="BA38" s="760"/>
      <c r="BB38" s="760"/>
      <c r="BC38" s="760"/>
      <c r="BD38" s="760"/>
      <c r="BE38" s="760"/>
      <c r="BF38" s="761"/>
      <c r="BG38" s="762"/>
      <c r="BH38" s="762"/>
      <c r="BI38" s="762"/>
      <c r="BJ38" s="762"/>
      <c r="BK38" s="762"/>
      <c r="BL38" s="762"/>
      <c r="BM38" s="762"/>
      <c r="BN38" s="762"/>
      <c r="BO38" s="762"/>
      <c r="BP38" s="762"/>
      <c r="BQ38" s="762"/>
      <c r="BR38" s="762"/>
      <c r="BS38" s="762"/>
      <c r="BT38" s="762"/>
      <c r="BU38" s="762"/>
      <c r="BV38" s="770"/>
      <c r="BW38" s="770"/>
      <c r="BX38" s="770"/>
      <c r="BY38" s="770"/>
      <c r="BZ38" s="770"/>
      <c r="CA38" s="770"/>
      <c r="CB38" s="770"/>
      <c r="CC38" s="770"/>
      <c r="CD38" s="770"/>
      <c r="CE38" s="770"/>
      <c r="CF38" s="770"/>
      <c r="CG38" s="770"/>
      <c r="CH38" s="770"/>
      <c r="CI38" s="770"/>
      <c r="CJ38" s="770"/>
      <c r="CK38" s="770"/>
      <c r="CL38" s="770"/>
      <c r="CM38" s="770"/>
      <c r="CN38" s="770"/>
      <c r="CO38" s="770"/>
      <c r="CP38" s="770"/>
      <c r="CQ38" s="770"/>
      <c r="CR38" s="770"/>
      <c r="CS38" s="770"/>
      <c r="CT38" s="770"/>
      <c r="CU38" s="770"/>
      <c r="CV38" s="770"/>
      <c r="CW38" s="770"/>
      <c r="CX38" s="770"/>
      <c r="CY38" s="770"/>
      <c r="CZ38" s="770"/>
      <c r="DA38" s="770"/>
      <c r="DB38" s="770"/>
      <c r="DC38" s="770"/>
      <c r="DD38" s="770"/>
      <c r="DE38" s="770"/>
      <c r="DF38" s="770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</row>
    <row r="39" spans="1:121" s="23" customFormat="1" ht="15.75" customHeight="1">
      <c r="A39" s="747" t="s">
        <v>197</v>
      </c>
      <c r="B39" s="747"/>
      <c r="C39" s="747"/>
      <c r="D39" s="747"/>
      <c r="E39" s="747"/>
      <c r="F39" s="747"/>
      <c r="G39" s="747"/>
      <c r="H39" s="747"/>
      <c r="I39" s="747"/>
      <c r="J39" s="22"/>
      <c r="K39" s="752" t="s">
        <v>189</v>
      </c>
      <c r="L39" s="752"/>
      <c r="M39" s="752"/>
      <c r="N39" s="752"/>
      <c r="O39" s="752"/>
      <c r="P39" s="752"/>
      <c r="Q39" s="752"/>
      <c r="R39" s="752"/>
      <c r="S39" s="752"/>
      <c r="T39" s="752"/>
      <c r="U39" s="752"/>
      <c r="V39" s="752"/>
      <c r="W39" s="752"/>
      <c r="X39" s="752"/>
      <c r="Y39" s="752"/>
      <c r="Z39" s="752"/>
      <c r="AA39" s="752"/>
      <c r="AB39" s="752"/>
      <c r="AC39" s="752"/>
      <c r="AD39" s="752"/>
      <c r="AE39" s="752"/>
      <c r="AF39" s="752"/>
      <c r="AG39" s="752"/>
      <c r="AH39" s="752"/>
      <c r="AI39" s="752"/>
      <c r="AJ39" s="752"/>
      <c r="AK39" s="752"/>
      <c r="AL39" s="752"/>
      <c r="AM39" s="752"/>
      <c r="AN39" s="752"/>
      <c r="AO39" s="752"/>
      <c r="AP39" s="752"/>
      <c r="AQ39" s="752"/>
      <c r="AR39" s="752"/>
      <c r="AS39" s="752"/>
      <c r="AT39" s="752"/>
      <c r="AU39" s="752"/>
      <c r="AV39" s="752"/>
      <c r="AW39" s="752"/>
      <c r="AX39" s="752"/>
      <c r="AY39" s="752"/>
      <c r="AZ39" s="752"/>
      <c r="BA39" s="752"/>
      <c r="BB39" s="752"/>
      <c r="BC39" s="752"/>
      <c r="BD39" s="752"/>
      <c r="BE39" s="752"/>
      <c r="BF39" s="753"/>
      <c r="BG39" s="668"/>
      <c r="BH39" s="668"/>
      <c r="BI39" s="668"/>
      <c r="BJ39" s="668"/>
      <c r="BK39" s="668"/>
      <c r="BL39" s="668"/>
      <c r="BM39" s="668"/>
      <c r="BN39" s="668"/>
      <c r="BO39" s="668"/>
      <c r="BP39" s="668"/>
      <c r="BQ39" s="668"/>
      <c r="BR39" s="668"/>
      <c r="BS39" s="668"/>
      <c r="BT39" s="668"/>
      <c r="BU39" s="668"/>
      <c r="BV39" s="754">
        <v>8.7880600000000003E-2</v>
      </c>
      <c r="BW39" s="754"/>
      <c r="BX39" s="754"/>
      <c r="BY39" s="754"/>
      <c r="BZ39" s="754"/>
      <c r="CA39" s="754"/>
      <c r="CB39" s="754"/>
      <c r="CC39" s="754"/>
      <c r="CD39" s="754"/>
      <c r="CE39" s="754"/>
      <c r="CF39" s="754"/>
      <c r="CG39" s="754"/>
      <c r="CH39" s="754"/>
      <c r="CI39" s="754"/>
      <c r="CJ39" s="754"/>
      <c r="CK39" s="754"/>
      <c r="CL39" s="754">
        <v>9.3100000000000002E-2</v>
      </c>
      <c r="CM39" s="754"/>
      <c r="CN39" s="754"/>
      <c r="CO39" s="754"/>
      <c r="CP39" s="754"/>
      <c r="CQ39" s="754"/>
      <c r="CR39" s="754"/>
      <c r="CS39" s="754"/>
      <c r="CT39" s="754"/>
      <c r="CU39" s="754"/>
      <c r="CV39" s="754"/>
      <c r="CW39" s="754"/>
      <c r="CX39" s="754"/>
      <c r="CY39" s="754"/>
      <c r="CZ39" s="754"/>
      <c r="DA39" s="754"/>
      <c r="DB39" s="754">
        <v>8.7880600000000003E-2</v>
      </c>
      <c r="DC39" s="754"/>
      <c r="DD39" s="754"/>
      <c r="DE39" s="754"/>
      <c r="DF39" s="754"/>
      <c r="DG39" s="754"/>
      <c r="DH39" s="754"/>
      <c r="DI39" s="754"/>
      <c r="DJ39" s="754"/>
      <c r="DK39" s="754"/>
      <c r="DL39" s="754"/>
      <c r="DM39" s="754"/>
      <c r="DN39" s="754"/>
      <c r="DO39" s="754"/>
      <c r="DP39" s="754"/>
      <c r="DQ39" s="754"/>
    </row>
    <row r="40" spans="1:121" s="23" customFormat="1" ht="15.75" customHeight="1">
      <c r="A40" s="747" t="s">
        <v>198</v>
      </c>
      <c r="B40" s="747"/>
      <c r="C40" s="747"/>
      <c r="D40" s="747"/>
      <c r="E40" s="747"/>
      <c r="F40" s="747"/>
      <c r="G40" s="747"/>
      <c r="H40" s="747"/>
      <c r="I40" s="747"/>
      <c r="J40" s="22"/>
      <c r="K40" s="752" t="s">
        <v>1104</v>
      </c>
      <c r="L40" s="752"/>
      <c r="M40" s="752"/>
      <c r="N40" s="752"/>
      <c r="O40" s="752"/>
      <c r="P40" s="752"/>
      <c r="Q40" s="752"/>
      <c r="R40" s="752"/>
      <c r="S40" s="752"/>
      <c r="T40" s="752"/>
      <c r="U40" s="752"/>
      <c r="V40" s="752"/>
      <c r="W40" s="752"/>
      <c r="X40" s="752"/>
      <c r="Y40" s="752"/>
      <c r="Z40" s="752"/>
      <c r="AA40" s="752"/>
      <c r="AB40" s="752"/>
      <c r="AC40" s="752"/>
      <c r="AD40" s="752"/>
      <c r="AE40" s="752"/>
      <c r="AF40" s="752"/>
      <c r="AG40" s="752"/>
      <c r="AH40" s="752"/>
      <c r="AI40" s="752"/>
      <c r="AJ40" s="752"/>
      <c r="AK40" s="752"/>
      <c r="AL40" s="752"/>
      <c r="AM40" s="752"/>
      <c r="AN40" s="752"/>
      <c r="AO40" s="752"/>
      <c r="AP40" s="752"/>
      <c r="AQ40" s="752"/>
      <c r="AR40" s="752"/>
      <c r="AS40" s="752"/>
      <c r="AT40" s="752"/>
      <c r="AU40" s="752"/>
      <c r="AV40" s="752"/>
      <c r="AW40" s="752"/>
      <c r="AX40" s="752"/>
      <c r="AY40" s="752"/>
      <c r="AZ40" s="752"/>
      <c r="BA40" s="752"/>
      <c r="BB40" s="752"/>
      <c r="BC40" s="752"/>
      <c r="BD40" s="752"/>
      <c r="BE40" s="752"/>
      <c r="BF40" s="753"/>
      <c r="BG40" s="668"/>
      <c r="BH40" s="668"/>
      <c r="BI40" s="668"/>
      <c r="BJ40" s="668"/>
      <c r="BK40" s="668"/>
      <c r="BL40" s="668"/>
      <c r="BM40" s="668"/>
      <c r="BN40" s="668"/>
      <c r="BO40" s="668"/>
      <c r="BP40" s="668"/>
      <c r="BQ40" s="668"/>
      <c r="BR40" s="668"/>
      <c r="BS40" s="668"/>
      <c r="BT40" s="668"/>
      <c r="BU40" s="668"/>
      <c r="BV40" s="754">
        <v>6.720000000000001E-2</v>
      </c>
      <c r="BW40" s="754"/>
      <c r="BX40" s="754"/>
      <c r="BY40" s="754"/>
      <c r="BZ40" s="754"/>
      <c r="CA40" s="754"/>
      <c r="CB40" s="754"/>
      <c r="CC40" s="754"/>
      <c r="CD40" s="754"/>
      <c r="CE40" s="754"/>
      <c r="CF40" s="754"/>
      <c r="CG40" s="754"/>
      <c r="CH40" s="754"/>
      <c r="CI40" s="754"/>
      <c r="CJ40" s="754"/>
      <c r="CK40" s="754"/>
      <c r="CL40" s="754">
        <v>0.11</v>
      </c>
      <c r="CM40" s="754"/>
      <c r="CN40" s="754"/>
      <c r="CO40" s="754"/>
      <c r="CP40" s="754"/>
      <c r="CQ40" s="754"/>
      <c r="CR40" s="754"/>
      <c r="CS40" s="754"/>
      <c r="CT40" s="754"/>
      <c r="CU40" s="754"/>
      <c r="CV40" s="754"/>
      <c r="CW40" s="754"/>
      <c r="CX40" s="754"/>
      <c r="CY40" s="754"/>
      <c r="CZ40" s="754"/>
      <c r="DA40" s="754"/>
      <c r="DB40" s="756">
        <v>6.720000000000001E-2</v>
      </c>
      <c r="DC40" s="757"/>
      <c r="DD40" s="757"/>
      <c r="DE40" s="757"/>
      <c r="DF40" s="757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8"/>
    </row>
    <row r="41" spans="1:121" s="25" customFormat="1" ht="14.25">
      <c r="A41" s="759" t="s">
        <v>199</v>
      </c>
      <c r="B41" s="759"/>
      <c r="C41" s="759"/>
      <c r="D41" s="759"/>
      <c r="E41" s="759"/>
      <c r="F41" s="759"/>
      <c r="G41" s="759"/>
      <c r="H41" s="759"/>
      <c r="I41" s="759"/>
      <c r="J41" s="24"/>
      <c r="K41" s="760" t="s">
        <v>200</v>
      </c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  <c r="AS41" s="760"/>
      <c r="AT41" s="760"/>
      <c r="AU41" s="760"/>
      <c r="AV41" s="760"/>
      <c r="AW41" s="760"/>
      <c r="AX41" s="760"/>
      <c r="AY41" s="760"/>
      <c r="AZ41" s="760"/>
      <c r="BA41" s="760"/>
      <c r="BB41" s="760"/>
      <c r="BC41" s="760"/>
      <c r="BD41" s="760"/>
      <c r="BE41" s="760"/>
      <c r="BF41" s="761"/>
      <c r="BG41" s="762"/>
      <c r="BH41" s="762"/>
      <c r="BI41" s="762"/>
      <c r="BJ41" s="762"/>
      <c r="BK41" s="762"/>
      <c r="BL41" s="762"/>
      <c r="BM41" s="762"/>
      <c r="BN41" s="762"/>
      <c r="BO41" s="762"/>
      <c r="BP41" s="762"/>
      <c r="BQ41" s="762"/>
      <c r="BR41" s="762"/>
      <c r="BS41" s="762"/>
      <c r="BT41" s="762"/>
      <c r="BU41" s="762"/>
      <c r="BV41" s="770"/>
      <c r="BW41" s="770"/>
      <c r="BX41" s="770"/>
      <c r="BY41" s="770"/>
      <c r="BZ41" s="770"/>
      <c r="CA41" s="770"/>
      <c r="CB41" s="770"/>
      <c r="CC41" s="770"/>
      <c r="CD41" s="770"/>
      <c r="CE41" s="770"/>
      <c r="CF41" s="770"/>
      <c r="CG41" s="770"/>
      <c r="CH41" s="770"/>
      <c r="CI41" s="770"/>
      <c r="CJ41" s="770"/>
      <c r="CK41" s="770"/>
      <c r="CL41" s="770"/>
      <c r="CM41" s="770"/>
      <c r="CN41" s="770"/>
      <c r="CO41" s="770"/>
      <c r="CP41" s="770"/>
      <c r="CQ41" s="770"/>
      <c r="CR41" s="770"/>
      <c r="CS41" s="770"/>
      <c r="CT41" s="770"/>
      <c r="CU41" s="770"/>
      <c r="CV41" s="770"/>
      <c r="CW41" s="770"/>
      <c r="CX41" s="770"/>
      <c r="CY41" s="770"/>
      <c r="CZ41" s="770"/>
      <c r="DA41" s="770"/>
      <c r="DB41" s="770"/>
      <c r="DC41" s="770"/>
      <c r="DD41" s="770"/>
      <c r="DE41" s="770"/>
      <c r="DF41" s="770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</row>
    <row r="42" spans="1:121" s="23" customFormat="1">
      <c r="A42" s="747" t="s">
        <v>201</v>
      </c>
      <c r="B42" s="747"/>
      <c r="C42" s="747"/>
      <c r="D42" s="747"/>
      <c r="E42" s="747"/>
      <c r="F42" s="747"/>
      <c r="G42" s="747"/>
      <c r="H42" s="747"/>
      <c r="I42" s="747"/>
      <c r="J42" s="22"/>
      <c r="K42" s="752" t="s">
        <v>189</v>
      </c>
      <c r="L42" s="752"/>
      <c r="M42" s="752"/>
      <c r="N42" s="752"/>
      <c r="O42" s="752"/>
      <c r="P42" s="752"/>
      <c r="Q42" s="752"/>
      <c r="R42" s="752"/>
      <c r="S42" s="752"/>
      <c r="T42" s="752"/>
      <c r="U42" s="752"/>
      <c r="V42" s="752"/>
      <c r="W42" s="752"/>
      <c r="X42" s="752"/>
      <c r="Y42" s="752"/>
      <c r="Z42" s="752"/>
      <c r="AA42" s="752"/>
      <c r="AB42" s="752"/>
      <c r="AC42" s="752"/>
      <c r="AD42" s="752"/>
      <c r="AE42" s="752"/>
      <c r="AF42" s="752"/>
      <c r="AG42" s="752"/>
      <c r="AH42" s="752"/>
      <c r="AI42" s="752"/>
      <c r="AJ42" s="752"/>
      <c r="AK42" s="752"/>
      <c r="AL42" s="752"/>
      <c r="AM42" s="752"/>
      <c r="AN42" s="752"/>
      <c r="AO42" s="752"/>
      <c r="AP42" s="752"/>
      <c r="AQ42" s="752"/>
      <c r="AR42" s="752"/>
      <c r="AS42" s="752"/>
      <c r="AT42" s="752"/>
      <c r="AU42" s="752"/>
      <c r="AV42" s="752"/>
      <c r="AW42" s="752"/>
      <c r="AX42" s="752"/>
      <c r="AY42" s="752"/>
      <c r="AZ42" s="752"/>
      <c r="BA42" s="752"/>
      <c r="BB42" s="752"/>
      <c r="BC42" s="752"/>
      <c r="BD42" s="752"/>
      <c r="BE42" s="752"/>
      <c r="BF42" s="753"/>
      <c r="BG42" s="668" t="s">
        <v>204</v>
      </c>
      <c r="BH42" s="668"/>
      <c r="BI42" s="668"/>
      <c r="BJ42" s="668"/>
      <c r="BK42" s="668"/>
      <c r="BL42" s="668"/>
      <c r="BM42" s="668"/>
      <c r="BN42" s="668"/>
      <c r="BO42" s="668"/>
      <c r="BP42" s="668"/>
      <c r="BQ42" s="668"/>
      <c r="BR42" s="668"/>
      <c r="BS42" s="668"/>
      <c r="BT42" s="668"/>
      <c r="BU42" s="668"/>
      <c r="BV42" s="754">
        <v>74288</v>
      </c>
      <c r="BW42" s="754"/>
      <c r="BX42" s="754"/>
      <c r="BY42" s="754"/>
      <c r="BZ42" s="754"/>
      <c r="CA42" s="754"/>
      <c r="CB42" s="754"/>
      <c r="CC42" s="754"/>
      <c r="CD42" s="754"/>
      <c r="CE42" s="754"/>
      <c r="CF42" s="754"/>
      <c r="CG42" s="754"/>
      <c r="CH42" s="754"/>
      <c r="CI42" s="754"/>
      <c r="CJ42" s="754"/>
      <c r="CK42" s="754"/>
      <c r="CL42" s="754">
        <v>60139.196548567845</v>
      </c>
      <c r="CM42" s="754"/>
      <c r="CN42" s="754"/>
      <c r="CO42" s="754"/>
      <c r="CP42" s="754"/>
      <c r="CQ42" s="754"/>
      <c r="CR42" s="754"/>
      <c r="CS42" s="754"/>
      <c r="CT42" s="754"/>
      <c r="CU42" s="754"/>
      <c r="CV42" s="754"/>
      <c r="CW42" s="754"/>
      <c r="CX42" s="754"/>
      <c r="CY42" s="754"/>
      <c r="CZ42" s="754"/>
      <c r="DA42" s="754"/>
      <c r="DB42" s="754">
        <v>63941.069337259876</v>
      </c>
      <c r="DC42" s="754"/>
      <c r="DD42" s="754"/>
      <c r="DE42" s="754"/>
      <c r="DF42" s="754"/>
      <c r="DG42" s="754"/>
      <c r="DH42" s="754"/>
      <c r="DI42" s="754"/>
      <c r="DJ42" s="754"/>
      <c r="DK42" s="754"/>
      <c r="DL42" s="754"/>
      <c r="DM42" s="754"/>
      <c r="DN42" s="754"/>
      <c r="DO42" s="754"/>
      <c r="DP42" s="754"/>
      <c r="DQ42" s="754"/>
    </row>
    <row r="43" spans="1:121" s="23" customFormat="1">
      <c r="A43" s="747" t="s">
        <v>202</v>
      </c>
      <c r="B43" s="747"/>
      <c r="C43" s="747"/>
      <c r="D43" s="747"/>
      <c r="E43" s="747"/>
      <c r="F43" s="747"/>
      <c r="G43" s="747"/>
      <c r="H43" s="747"/>
      <c r="I43" s="747"/>
      <c r="J43" s="22"/>
      <c r="K43" s="752" t="s">
        <v>1104</v>
      </c>
      <c r="L43" s="752"/>
      <c r="M43" s="752"/>
      <c r="N43" s="752"/>
      <c r="O43" s="752"/>
      <c r="P43" s="752"/>
      <c r="Q43" s="752"/>
      <c r="R43" s="752"/>
      <c r="S43" s="752"/>
      <c r="T43" s="752"/>
      <c r="U43" s="752"/>
      <c r="V43" s="752"/>
      <c r="W43" s="752"/>
      <c r="X43" s="752"/>
      <c r="Y43" s="752"/>
      <c r="Z43" s="752"/>
      <c r="AA43" s="752"/>
      <c r="AB43" s="752"/>
      <c r="AC43" s="752"/>
      <c r="AD43" s="752"/>
      <c r="AE43" s="752"/>
      <c r="AF43" s="752"/>
      <c r="AG43" s="752"/>
      <c r="AH43" s="752"/>
      <c r="AI43" s="752"/>
      <c r="AJ43" s="752"/>
      <c r="AK43" s="752"/>
      <c r="AL43" s="752"/>
      <c r="AM43" s="752"/>
      <c r="AN43" s="752"/>
      <c r="AO43" s="752"/>
      <c r="AP43" s="752"/>
      <c r="AQ43" s="752"/>
      <c r="AR43" s="752"/>
      <c r="AS43" s="752"/>
      <c r="AT43" s="752"/>
      <c r="AU43" s="752"/>
      <c r="AV43" s="752"/>
      <c r="AW43" s="752"/>
      <c r="AX43" s="752"/>
      <c r="AY43" s="752"/>
      <c r="AZ43" s="752"/>
      <c r="BA43" s="752"/>
      <c r="BB43" s="752"/>
      <c r="BC43" s="752"/>
      <c r="BD43" s="752"/>
      <c r="BE43" s="752"/>
      <c r="BF43" s="753"/>
      <c r="BG43" s="668" t="s">
        <v>204</v>
      </c>
      <c r="BH43" s="668"/>
      <c r="BI43" s="668"/>
      <c r="BJ43" s="668"/>
      <c r="BK43" s="668"/>
      <c r="BL43" s="668"/>
      <c r="BM43" s="668"/>
      <c r="BN43" s="668"/>
      <c r="BO43" s="668"/>
      <c r="BP43" s="668"/>
      <c r="BQ43" s="668"/>
      <c r="BR43" s="668"/>
      <c r="BS43" s="668"/>
      <c r="BT43" s="668"/>
      <c r="BU43" s="668"/>
      <c r="BV43" s="754">
        <v>35932</v>
      </c>
      <c r="BW43" s="754"/>
      <c r="BX43" s="754"/>
      <c r="BY43" s="754"/>
      <c r="BZ43" s="754"/>
      <c r="CA43" s="754"/>
      <c r="CB43" s="754"/>
      <c r="CC43" s="754"/>
      <c r="CD43" s="754"/>
      <c r="CE43" s="754"/>
      <c r="CF43" s="754"/>
      <c r="CG43" s="754"/>
      <c r="CH43" s="754"/>
      <c r="CI43" s="754"/>
      <c r="CJ43" s="754"/>
      <c r="CK43" s="754"/>
      <c r="CL43" s="754">
        <v>21814.126748071427</v>
      </c>
      <c r="CM43" s="754"/>
      <c r="CN43" s="754"/>
      <c r="CO43" s="754"/>
      <c r="CP43" s="754"/>
      <c r="CQ43" s="754"/>
      <c r="CR43" s="754"/>
      <c r="CS43" s="754"/>
      <c r="CT43" s="754"/>
      <c r="CU43" s="754"/>
      <c r="CV43" s="754"/>
      <c r="CW43" s="754"/>
      <c r="CX43" s="754"/>
      <c r="CY43" s="754"/>
      <c r="CZ43" s="754"/>
      <c r="DA43" s="754"/>
      <c r="DB43" s="754">
        <v>35836.604196428569</v>
      </c>
      <c r="DC43" s="754"/>
      <c r="DD43" s="754"/>
      <c r="DE43" s="754"/>
      <c r="DF43" s="754"/>
      <c r="DG43" s="754"/>
      <c r="DH43" s="754"/>
      <c r="DI43" s="754"/>
      <c r="DJ43" s="754"/>
      <c r="DK43" s="754"/>
      <c r="DL43" s="754"/>
      <c r="DM43" s="754"/>
      <c r="DN43" s="754"/>
      <c r="DO43" s="754"/>
      <c r="DP43" s="754"/>
      <c r="DQ43" s="754"/>
    </row>
    <row r="44" spans="1:121" s="25" customFormat="1" ht="14.25">
      <c r="A44" s="759" t="s">
        <v>205</v>
      </c>
      <c r="B44" s="759"/>
      <c r="C44" s="759"/>
      <c r="D44" s="759"/>
      <c r="E44" s="759"/>
      <c r="F44" s="759"/>
      <c r="G44" s="759"/>
      <c r="H44" s="759"/>
      <c r="I44" s="759"/>
      <c r="J44" s="24"/>
      <c r="K44" s="760" t="s">
        <v>206</v>
      </c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760"/>
      <c r="BB44" s="760"/>
      <c r="BC44" s="760"/>
      <c r="BD44" s="760"/>
      <c r="BE44" s="760"/>
      <c r="BF44" s="761"/>
      <c r="BG44" s="762"/>
      <c r="BH44" s="762"/>
      <c r="BI44" s="762"/>
      <c r="BJ44" s="762"/>
      <c r="BK44" s="762"/>
      <c r="BL44" s="762"/>
      <c r="BM44" s="762"/>
      <c r="BN44" s="762"/>
      <c r="BO44" s="762"/>
      <c r="BP44" s="762"/>
      <c r="BQ44" s="762"/>
      <c r="BR44" s="762"/>
      <c r="BS44" s="762"/>
      <c r="BT44" s="762"/>
      <c r="BU44" s="762"/>
      <c r="BV44" s="770"/>
      <c r="BW44" s="770"/>
      <c r="BX44" s="770"/>
      <c r="BY44" s="770"/>
      <c r="BZ44" s="770"/>
      <c r="CA44" s="770"/>
      <c r="CB44" s="770"/>
      <c r="CC44" s="770"/>
      <c r="CD44" s="770"/>
      <c r="CE44" s="770"/>
      <c r="CF44" s="770"/>
      <c r="CG44" s="770"/>
      <c r="CH44" s="770"/>
      <c r="CI44" s="770"/>
      <c r="CJ44" s="770"/>
      <c r="CK44" s="770"/>
      <c r="CL44" s="770"/>
      <c r="CM44" s="770"/>
      <c r="CN44" s="770"/>
      <c r="CO44" s="770"/>
      <c r="CP44" s="770"/>
      <c r="CQ44" s="770"/>
      <c r="CR44" s="770"/>
      <c r="CS44" s="770"/>
      <c r="CT44" s="770"/>
      <c r="CU44" s="770"/>
      <c r="CV44" s="770"/>
      <c r="CW44" s="770"/>
      <c r="CX44" s="770"/>
      <c r="CY44" s="770"/>
      <c r="CZ44" s="770"/>
      <c r="DA44" s="770"/>
      <c r="DB44" s="770"/>
      <c r="DC44" s="770"/>
      <c r="DD44" s="770"/>
      <c r="DE44" s="770"/>
      <c r="DF44" s="770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</row>
    <row r="45" spans="1:121" s="23" customFormat="1" ht="15" customHeight="1">
      <c r="A45" s="747" t="s">
        <v>207</v>
      </c>
      <c r="B45" s="747"/>
      <c r="C45" s="747"/>
      <c r="D45" s="747"/>
      <c r="E45" s="747"/>
      <c r="F45" s="747"/>
      <c r="G45" s="747"/>
      <c r="H45" s="747"/>
      <c r="I45" s="747"/>
      <c r="J45" s="22"/>
      <c r="K45" s="752" t="s">
        <v>189</v>
      </c>
      <c r="L45" s="752"/>
      <c r="M45" s="752"/>
      <c r="N45" s="752"/>
      <c r="O45" s="752"/>
      <c r="P45" s="752"/>
      <c r="Q45" s="752"/>
      <c r="R45" s="752"/>
      <c r="S45" s="752"/>
      <c r="T45" s="752"/>
      <c r="U45" s="752"/>
      <c r="V45" s="752"/>
      <c r="W45" s="752"/>
      <c r="X45" s="752"/>
      <c r="Y45" s="752"/>
      <c r="Z45" s="752"/>
      <c r="AA45" s="752"/>
      <c r="AB45" s="752"/>
      <c r="AC45" s="752"/>
      <c r="AD45" s="752"/>
      <c r="AE45" s="752"/>
      <c r="AF45" s="752"/>
      <c r="AG45" s="752"/>
      <c r="AH45" s="752"/>
      <c r="AI45" s="752"/>
      <c r="AJ45" s="752"/>
      <c r="AK45" s="752"/>
      <c r="AL45" s="752"/>
      <c r="AM45" s="752"/>
      <c r="AN45" s="752"/>
      <c r="AO45" s="752"/>
      <c r="AP45" s="752"/>
      <c r="AQ45" s="752"/>
      <c r="AR45" s="752"/>
      <c r="AS45" s="752"/>
      <c r="AT45" s="752"/>
      <c r="AU45" s="752"/>
      <c r="AV45" s="752"/>
      <c r="AW45" s="752"/>
      <c r="AX45" s="752"/>
      <c r="AY45" s="752"/>
      <c r="AZ45" s="752"/>
      <c r="BA45" s="752"/>
      <c r="BB45" s="752"/>
      <c r="BC45" s="752"/>
      <c r="BD45" s="752"/>
      <c r="BE45" s="752"/>
      <c r="BF45" s="753"/>
      <c r="BG45" s="668" t="s">
        <v>147</v>
      </c>
      <c r="BH45" s="668"/>
      <c r="BI45" s="668"/>
      <c r="BJ45" s="668"/>
      <c r="BK45" s="668"/>
      <c r="BL45" s="668"/>
      <c r="BM45" s="668"/>
      <c r="BN45" s="668"/>
      <c r="BO45" s="668"/>
      <c r="BP45" s="668"/>
      <c r="BQ45" s="668"/>
      <c r="BR45" s="668"/>
      <c r="BS45" s="668"/>
      <c r="BT45" s="668"/>
      <c r="BU45" s="668"/>
      <c r="BV45" s="755"/>
      <c r="BW45" s="755"/>
      <c r="BX45" s="755"/>
      <c r="BY45" s="755"/>
      <c r="BZ45" s="755"/>
      <c r="CA45" s="755"/>
      <c r="CB45" s="755"/>
      <c r="CC45" s="755"/>
      <c r="CD45" s="755"/>
      <c r="CE45" s="755"/>
      <c r="CF45" s="755"/>
      <c r="CG45" s="755"/>
      <c r="CH45" s="755"/>
      <c r="CI45" s="755"/>
      <c r="CJ45" s="755"/>
      <c r="CK45" s="755"/>
      <c r="CL45" s="755"/>
      <c r="CM45" s="755"/>
      <c r="CN45" s="755"/>
      <c r="CO45" s="755"/>
      <c r="CP45" s="755"/>
      <c r="CQ45" s="755"/>
      <c r="CR45" s="755"/>
      <c r="CS45" s="755"/>
      <c r="CT45" s="755"/>
      <c r="CU45" s="755"/>
      <c r="CV45" s="755"/>
      <c r="CW45" s="755"/>
      <c r="CX45" s="755"/>
      <c r="CY45" s="755"/>
      <c r="CZ45" s="755"/>
      <c r="DA45" s="755"/>
      <c r="DB45" s="755"/>
      <c r="DC45" s="755"/>
      <c r="DD45" s="755"/>
      <c r="DE45" s="755"/>
      <c r="DF45" s="755"/>
      <c r="DG45" s="755"/>
      <c r="DH45" s="755"/>
      <c r="DI45" s="755"/>
      <c r="DJ45" s="755"/>
      <c r="DK45" s="755"/>
      <c r="DL45" s="755"/>
      <c r="DM45" s="755"/>
      <c r="DN45" s="755"/>
      <c r="DO45" s="755"/>
      <c r="DP45" s="755"/>
      <c r="DQ45" s="755"/>
    </row>
    <row r="46" spans="1:121" s="23" customFormat="1" ht="15" customHeight="1">
      <c r="A46" s="747" t="s">
        <v>208</v>
      </c>
      <c r="B46" s="747"/>
      <c r="C46" s="747"/>
      <c r="D46" s="747"/>
      <c r="E46" s="747"/>
      <c r="F46" s="747"/>
      <c r="G46" s="747"/>
      <c r="H46" s="747"/>
      <c r="I46" s="747"/>
      <c r="J46" s="22"/>
      <c r="K46" s="752" t="s">
        <v>1104</v>
      </c>
      <c r="L46" s="752"/>
      <c r="M46" s="752"/>
      <c r="N46" s="752"/>
      <c r="O46" s="752"/>
      <c r="P46" s="752"/>
      <c r="Q46" s="752"/>
      <c r="R46" s="752"/>
      <c r="S46" s="752"/>
      <c r="T46" s="752"/>
      <c r="U46" s="752"/>
      <c r="V46" s="752"/>
      <c r="W46" s="752"/>
      <c r="X46" s="752"/>
      <c r="Y46" s="752"/>
      <c r="Z46" s="752"/>
      <c r="AA46" s="752"/>
      <c r="AB46" s="752"/>
      <c r="AC46" s="752"/>
      <c r="AD46" s="752"/>
      <c r="AE46" s="752"/>
      <c r="AF46" s="752"/>
      <c r="AG46" s="752"/>
      <c r="AH46" s="752"/>
      <c r="AI46" s="752"/>
      <c r="AJ46" s="752"/>
      <c r="AK46" s="752"/>
      <c r="AL46" s="752"/>
      <c r="AM46" s="752"/>
      <c r="AN46" s="752"/>
      <c r="AO46" s="752"/>
      <c r="AP46" s="752"/>
      <c r="AQ46" s="752"/>
      <c r="AR46" s="752"/>
      <c r="AS46" s="752"/>
      <c r="AT46" s="752"/>
      <c r="AU46" s="752"/>
      <c r="AV46" s="752"/>
      <c r="AW46" s="752"/>
      <c r="AX46" s="752"/>
      <c r="AY46" s="752"/>
      <c r="AZ46" s="752"/>
      <c r="BA46" s="752"/>
      <c r="BB46" s="752"/>
      <c r="BC46" s="752"/>
      <c r="BD46" s="752"/>
      <c r="BE46" s="752"/>
      <c r="BF46" s="753"/>
      <c r="BG46" s="668" t="s">
        <v>147</v>
      </c>
      <c r="BH46" s="668"/>
      <c r="BI46" s="668"/>
      <c r="BJ46" s="668"/>
      <c r="BK46" s="668"/>
      <c r="BL46" s="668"/>
      <c r="BM46" s="668"/>
      <c r="BN46" s="668"/>
      <c r="BO46" s="668"/>
      <c r="BP46" s="668"/>
      <c r="BQ46" s="668"/>
      <c r="BR46" s="668"/>
      <c r="BS46" s="668"/>
      <c r="BT46" s="668"/>
      <c r="BU46" s="668"/>
      <c r="BV46" s="755"/>
      <c r="BW46" s="755"/>
      <c r="BX46" s="755"/>
      <c r="BY46" s="755"/>
      <c r="BZ46" s="755"/>
      <c r="CA46" s="755"/>
      <c r="CB46" s="755"/>
      <c r="CC46" s="755"/>
      <c r="CD46" s="755"/>
      <c r="CE46" s="755"/>
      <c r="CF46" s="755"/>
      <c r="CG46" s="755"/>
      <c r="CH46" s="755"/>
      <c r="CI46" s="755"/>
      <c r="CJ46" s="755"/>
      <c r="CK46" s="755"/>
      <c r="CL46" s="755"/>
      <c r="CM46" s="755"/>
      <c r="CN46" s="755"/>
      <c r="CO46" s="755"/>
      <c r="CP46" s="755"/>
      <c r="CQ46" s="755"/>
      <c r="CR46" s="755"/>
      <c r="CS46" s="755"/>
      <c r="CT46" s="755"/>
      <c r="CU46" s="755"/>
      <c r="CV46" s="755"/>
      <c r="CW46" s="755"/>
      <c r="CX46" s="755"/>
      <c r="CY46" s="755"/>
      <c r="CZ46" s="755"/>
      <c r="DA46" s="755"/>
      <c r="DB46" s="755"/>
      <c r="DC46" s="755"/>
      <c r="DD46" s="755"/>
      <c r="DE46" s="755"/>
      <c r="DF46" s="755"/>
      <c r="DG46" s="755"/>
      <c r="DH46" s="755"/>
      <c r="DI46" s="755"/>
      <c r="DJ46" s="755"/>
      <c r="DK46" s="755"/>
      <c r="DL46" s="755"/>
      <c r="DM46" s="755"/>
      <c r="DN46" s="755"/>
      <c r="DO46" s="755"/>
      <c r="DP46" s="755"/>
      <c r="DQ46" s="755"/>
    </row>
    <row r="47" spans="1:121" s="25" customFormat="1" ht="14.25">
      <c r="A47" s="759" t="s">
        <v>209</v>
      </c>
      <c r="B47" s="759"/>
      <c r="C47" s="759"/>
      <c r="D47" s="759"/>
      <c r="E47" s="759"/>
      <c r="F47" s="759"/>
      <c r="G47" s="759"/>
      <c r="H47" s="759"/>
      <c r="I47" s="759"/>
      <c r="J47" s="24"/>
      <c r="K47" s="760" t="s">
        <v>210</v>
      </c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  <c r="AS47" s="760"/>
      <c r="AT47" s="760"/>
      <c r="AU47" s="760"/>
      <c r="AV47" s="760"/>
      <c r="AW47" s="760"/>
      <c r="AX47" s="760"/>
      <c r="AY47" s="760"/>
      <c r="AZ47" s="760"/>
      <c r="BA47" s="760"/>
      <c r="BB47" s="760"/>
      <c r="BC47" s="760"/>
      <c r="BD47" s="760"/>
      <c r="BE47" s="760"/>
      <c r="BF47" s="761"/>
      <c r="BG47" s="762"/>
      <c r="BH47" s="762"/>
      <c r="BI47" s="762"/>
      <c r="BJ47" s="762"/>
      <c r="BK47" s="762"/>
      <c r="BL47" s="762"/>
      <c r="BM47" s="762"/>
      <c r="BN47" s="762"/>
      <c r="BO47" s="762"/>
      <c r="BP47" s="762"/>
      <c r="BQ47" s="762"/>
      <c r="BR47" s="762"/>
      <c r="BS47" s="762"/>
      <c r="BT47" s="762"/>
      <c r="BU47" s="762"/>
      <c r="BV47" s="770"/>
      <c r="BW47" s="770"/>
      <c r="BX47" s="770"/>
      <c r="BY47" s="770"/>
      <c r="BZ47" s="770"/>
      <c r="CA47" s="770"/>
      <c r="CB47" s="770"/>
      <c r="CC47" s="770"/>
      <c r="CD47" s="770"/>
      <c r="CE47" s="770"/>
      <c r="CF47" s="770"/>
      <c r="CG47" s="770"/>
      <c r="CH47" s="770"/>
      <c r="CI47" s="770"/>
      <c r="CJ47" s="770"/>
      <c r="CK47" s="770"/>
      <c r="CL47" s="770"/>
      <c r="CM47" s="770"/>
      <c r="CN47" s="770"/>
      <c r="CO47" s="770"/>
      <c r="CP47" s="770"/>
      <c r="CQ47" s="770"/>
      <c r="CR47" s="770"/>
      <c r="CS47" s="770"/>
      <c r="CT47" s="770"/>
      <c r="CU47" s="770"/>
      <c r="CV47" s="770"/>
      <c r="CW47" s="770"/>
      <c r="CX47" s="770"/>
      <c r="CY47" s="770"/>
      <c r="CZ47" s="770"/>
      <c r="DA47" s="770"/>
      <c r="DB47" s="770"/>
      <c r="DC47" s="770"/>
      <c r="DD47" s="770"/>
      <c r="DE47" s="770"/>
      <c r="DF47" s="770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</row>
    <row r="48" spans="1:121" s="23" customFormat="1" ht="15" customHeight="1">
      <c r="A48" s="747" t="s">
        <v>211</v>
      </c>
      <c r="B48" s="747"/>
      <c r="C48" s="747"/>
      <c r="D48" s="747"/>
      <c r="E48" s="747"/>
      <c r="F48" s="747"/>
      <c r="G48" s="747"/>
      <c r="H48" s="747"/>
      <c r="I48" s="747"/>
      <c r="J48" s="22"/>
      <c r="K48" s="752" t="s">
        <v>189</v>
      </c>
      <c r="L48" s="752"/>
      <c r="M48" s="752"/>
      <c r="N48" s="752"/>
      <c r="O48" s="752"/>
      <c r="P48" s="752"/>
      <c r="Q48" s="752"/>
      <c r="R48" s="752"/>
      <c r="S48" s="752"/>
      <c r="T48" s="752"/>
      <c r="U48" s="752"/>
      <c r="V48" s="752"/>
      <c r="W48" s="752"/>
      <c r="X48" s="752"/>
      <c r="Y48" s="752"/>
      <c r="Z48" s="752"/>
      <c r="AA48" s="752"/>
      <c r="AB48" s="752"/>
      <c r="AC48" s="752"/>
      <c r="AD48" s="752"/>
      <c r="AE48" s="752"/>
      <c r="AF48" s="752"/>
      <c r="AG48" s="752"/>
      <c r="AH48" s="752"/>
      <c r="AI48" s="752"/>
      <c r="AJ48" s="752"/>
      <c r="AK48" s="752"/>
      <c r="AL48" s="752"/>
      <c r="AM48" s="752"/>
      <c r="AN48" s="752"/>
      <c r="AO48" s="752"/>
      <c r="AP48" s="752"/>
      <c r="AQ48" s="752"/>
      <c r="AR48" s="752"/>
      <c r="AS48" s="752"/>
      <c r="AT48" s="752"/>
      <c r="AU48" s="752"/>
      <c r="AV48" s="752"/>
      <c r="AW48" s="752"/>
      <c r="AX48" s="752"/>
      <c r="AY48" s="752"/>
      <c r="AZ48" s="752"/>
      <c r="BA48" s="752"/>
      <c r="BB48" s="752"/>
      <c r="BC48" s="752"/>
      <c r="BD48" s="752"/>
      <c r="BE48" s="752"/>
      <c r="BF48" s="753"/>
      <c r="BG48" s="668" t="s">
        <v>213</v>
      </c>
      <c r="BH48" s="668"/>
      <c r="BI48" s="668"/>
      <c r="BJ48" s="668"/>
      <c r="BK48" s="668"/>
      <c r="BL48" s="668"/>
      <c r="BM48" s="668"/>
      <c r="BN48" s="668"/>
      <c r="BO48" s="668"/>
      <c r="BP48" s="668"/>
      <c r="BQ48" s="668"/>
      <c r="BR48" s="668"/>
      <c r="BS48" s="668"/>
      <c r="BT48" s="668"/>
      <c r="BU48" s="668"/>
      <c r="BV48" s="754">
        <v>108.83242811759638</v>
      </c>
      <c r="BW48" s="754"/>
      <c r="BX48" s="754"/>
      <c r="BY48" s="754"/>
      <c r="BZ48" s="754"/>
      <c r="CA48" s="754"/>
      <c r="CB48" s="754"/>
      <c r="CC48" s="754"/>
      <c r="CD48" s="754"/>
      <c r="CE48" s="754"/>
      <c r="CF48" s="754"/>
      <c r="CG48" s="754"/>
      <c r="CH48" s="754"/>
      <c r="CI48" s="754"/>
      <c r="CJ48" s="754"/>
      <c r="CK48" s="754"/>
      <c r="CL48" s="756">
        <v>184.42578691646699</v>
      </c>
      <c r="CM48" s="757"/>
      <c r="CN48" s="757"/>
      <c r="CO48" s="757"/>
      <c r="CP48" s="757"/>
      <c r="CQ48" s="757"/>
      <c r="CR48" s="757"/>
      <c r="CS48" s="757"/>
      <c r="CT48" s="757"/>
      <c r="CU48" s="757"/>
      <c r="CV48" s="757"/>
      <c r="CW48" s="757"/>
      <c r="CX48" s="757"/>
      <c r="CY48" s="757"/>
      <c r="CZ48" s="757"/>
      <c r="DA48" s="758"/>
      <c r="DB48" s="754">
        <v>206.61</v>
      </c>
      <c r="DC48" s="754"/>
      <c r="DD48" s="754"/>
      <c r="DE48" s="754"/>
      <c r="DF48" s="754"/>
      <c r="DG48" s="754"/>
      <c r="DH48" s="754"/>
      <c r="DI48" s="754"/>
      <c r="DJ48" s="754"/>
      <c r="DK48" s="754"/>
      <c r="DL48" s="754"/>
      <c r="DM48" s="754"/>
      <c r="DN48" s="754"/>
      <c r="DO48" s="754"/>
      <c r="DP48" s="754"/>
      <c r="DQ48" s="754"/>
    </row>
    <row r="49" spans="1:151" s="23" customFormat="1" ht="15" customHeight="1">
      <c r="A49" s="747" t="s">
        <v>212</v>
      </c>
      <c r="B49" s="747"/>
      <c r="C49" s="747"/>
      <c r="D49" s="747"/>
      <c r="E49" s="747"/>
      <c r="F49" s="747"/>
      <c r="G49" s="747"/>
      <c r="H49" s="747"/>
      <c r="I49" s="747"/>
      <c r="J49" s="22"/>
      <c r="K49" s="752" t="s">
        <v>1104</v>
      </c>
      <c r="L49" s="752"/>
      <c r="M49" s="752"/>
      <c r="N49" s="752"/>
      <c r="O49" s="752"/>
      <c r="P49" s="752"/>
      <c r="Q49" s="752"/>
      <c r="R49" s="752"/>
      <c r="S49" s="752"/>
      <c r="T49" s="752"/>
      <c r="U49" s="752"/>
      <c r="V49" s="752"/>
      <c r="W49" s="752"/>
      <c r="X49" s="752"/>
      <c r="Y49" s="752"/>
      <c r="Z49" s="752"/>
      <c r="AA49" s="752"/>
      <c r="AB49" s="752"/>
      <c r="AC49" s="752"/>
      <c r="AD49" s="752"/>
      <c r="AE49" s="752"/>
      <c r="AF49" s="752"/>
      <c r="AG49" s="752"/>
      <c r="AH49" s="752"/>
      <c r="AI49" s="752"/>
      <c r="AJ49" s="752"/>
      <c r="AK49" s="752"/>
      <c r="AL49" s="752"/>
      <c r="AM49" s="752"/>
      <c r="AN49" s="752"/>
      <c r="AO49" s="752"/>
      <c r="AP49" s="752"/>
      <c r="AQ49" s="752"/>
      <c r="AR49" s="752"/>
      <c r="AS49" s="752"/>
      <c r="AT49" s="752"/>
      <c r="AU49" s="752"/>
      <c r="AV49" s="752"/>
      <c r="AW49" s="752"/>
      <c r="AX49" s="752"/>
      <c r="AY49" s="752"/>
      <c r="AZ49" s="752"/>
      <c r="BA49" s="752"/>
      <c r="BB49" s="752"/>
      <c r="BC49" s="752"/>
      <c r="BD49" s="752"/>
      <c r="BE49" s="752"/>
      <c r="BF49" s="753"/>
      <c r="BG49" s="668" t="s">
        <v>213</v>
      </c>
      <c r="BH49" s="668"/>
      <c r="BI49" s="668"/>
      <c r="BJ49" s="668"/>
      <c r="BK49" s="668"/>
      <c r="BL49" s="668"/>
      <c r="BM49" s="668"/>
      <c r="BN49" s="668"/>
      <c r="BO49" s="668"/>
      <c r="BP49" s="668"/>
      <c r="BQ49" s="668"/>
      <c r="BR49" s="668"/>
      <c r="BS49" s="668"/>
      <c r="BT49" s="668"/>
      <c r="BU49" s="668"/>
      <c r="BV49" s="754">
        <v>0.84000000000000008</v>
      </c>
      <c r="BW49" s="754"/>
      <c r="BX49" s="754"/>
      <c r="BY49" s="754"/>
      <c r="BZ49" s="754"/>
      <c r="CA49" s="754"/>
      <c r="CB49" s="754"/>
      <c r="CC49" s="754"/>
      <c r="CD49" s="754"/>
      <c r="CE49" s="754"/>
      <c r="CF49" s="754"/>
      <c r="CG49" s="754"/>
      <c r="CH49" s="754"/>
      <c r="CI49" s="754"/>
      <c r="CJ49" s="754"/>
      <c r="CK49" s="754"/>
      <c r="CL49" s="754">
        <v>3.7096508425399373</v>
      </c>
      <c r="CM49" s="754"/>
      <c r="CN49" s="754"/>
      <c r="CO49" s="754"/>
      <c r="CP49" s="754"/>
      <c r="CQ49" s="754"/>
      <c r="CR49" s="754"/>
      <c r="CS49" s="754"/>
      <c r="CT49" s="754"/>
      <c r="CU49" s="754"/>
      <c r="CV49" s="754"/>
      <c r="CW49" s="754"/>
      <c r="CX49" s="754"/>
      <c r="CY49" s="754"/>
      <c r="CZ49" s="754"/>
      <c r="DA49" s="754"/>
      <c r="DB49" s="754">
        <v>3.9322298930923338</v>
      </c>
      <c r="DC49" s="754"/>
      <c r="DD49" s="754"/>
      <c r="DE49" s="754"/>
      <c r="DF49" s="754"/>
      <c r="DG49" s="754"/>
      <c r="DH49" s="754"/>
      <c r="DI49" s="754"/>
      <c r="DJ49" s="754"/>
      <c r="DK49" s="754"/>
      <c r="DL49" s="754"/>
      <c r="DM49" s="754"/>
      <c r="DN49" s="754"/>
      <c r="DO49" s="754"/>
      <c r="DP49" s="754"/>
      <c r="DQ49" s="754"/>
    </row>
    <row r="50" spans="1:151" s="25" customFormat="1" ht="14.25">
      <c r="A50" s="759" t="s">
        <v>214</v>
      </c>
      <c r="B50" s="759"/>
      <c r="C50" s="759"/>
      <c r="D50" s="759"/>
      <c r="E50" s="759"/>
      <c r="F50" s="759"/>
      <c r="G50" s="759"/>
      <c r="H50" s="759"/>
      <c r="I50" s="759"/>
      <c r="J50" s="24"/>
      <c r="K50" s="760" t="s">
        <v>215</v>
      </c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  <c r="AT50" s="760"/>
      <c r="AU50" s="760"/>
      <c r="AV50" s="760"/>
      <c r="AW50" s="760"/>
      <c r="AX50" s="760"/>
      <c r="AY50" s="760"/>
      <c r="AZ50" s="760"/>
      <c r="BA50" s="760"/>
      <c r="BB50" s="760"/>
      <c r="BC50" s="760"/>
      <c r="BD50" s="760"/>
      <c r="BE50" s="760"/>
      <c r="BF50" s="761"/>
      <c r="BG50" s="762" t="s">
        <v>216</v>
      </c>
      <c r="BH50" s="762"/>
      <c r="BI50" s="762"/>
      <c r="BJ50" s="762"/>
      <c r="BK50" s="762"/>
      <c r="BL50" s="762"/>
      <c r="BM50" s="762"/>
      <c r="BN50" s="762"/>
      <c r="BO50" s="762"/>
      <c r="BP50" s="762"/>
      <c r="BQ50" s="762"/>
      <c r="BR50" s="762"/>
      <c r="BS50" s="762"/>
      <c r="BT50" s="762"/>
      <c r="BU50" s="762"/>
      <c r="BV50" s="771">
        <v>8115.1262999999999</v>
      </c>
      <c r="BW50" s="771"/>
      <c r="BX50" s="771"/>
      <c r="BY50" s="771"/>
      <c r="BZ50" s="771"/>
      <c r="CA50" s="771"/>
      <c r="CB50" s="771"/>
      <c r="CC50" s="771"/>
      <c r="CD50" s="771"/>
      <c r="CE50" s="771"/>
      <c r="CF50" s="771"/>
      <c r="CG50" s="771"/>
      <c r="CH50" s="771"/>
      <c r="CI50" s="771"/>
      <c r="CJ50" s="771"/>
      <c r="CK50" s="771"/>
      <c r="CL50" s="771">
        <v>11172.141441663956</v>
      </c>
      <c r="CM50" s="771"/>
      <c r="CN50" s="771"/>
      <c r="CO50" s="771"/>
      <c r="CP50" s="771"/>
      <c r="CQ50" s="771"/>
      <c r="CR50" s="771"/>
      <c r="CS50" s="771"/>
      <c r="CT50" s="771"/>
      <c r="CU50" s="771"/>
      <c r="CV50" s="771"/>
      <c r="CW50" s="771"/>
      <c r="CX50" s="771"/>
      <c r="CY50" s="771"/>
      <c r="CZ50" s="771"/>
      <c r="DA50" s="771"/>
      <c r="DB50" s="771">
        <v>13351.782102059378</v>
      </c>
      <c r="DC50" s="771"/>
      <c r="DD50" s="771"/>
      <c r="DE50" s="771"/>
      <c r="DF50" s="771"/>
      <c r="DG50" s="771"/>
      <c r="DH50" s="771"/>
      <c r="DI50" s="771"/>
      <c r="DJ50" s="771"/>
      <c r="DK50" s="771"/>
      <c r="DL50" s="771"/>
      <c r="DM50" s="771"/>
      <c r="DN50" s="771"/>
      <c r="DO50" s="771"/>
      <c r="DP50" s="771"/>
      <c r="DQ50" s="771"/>
    </row>
    <row r="51" spans="1:151" s="23" customFormat="1" ht="15" customHeight="1">
      <c r="A51" s="747" t="s">
        <v>217</v>
      </c>
      <c r="B51" s="747"/>
      <c r="C51" s="747"/>
      <c r="D51" s="747"/>
      <c r="E51" s="747"/>
      <c r="F51" s="747"/>
      <c r="G51" s="747"/>
      <c r="H51" s="747"/>
      <c r="I51" s="747"/>
      <c r="J51" s="22"/>
      <c r="K51" s="752" t="s">
        <v>189</v>
      </c>
      <c r="L51" s="752"/>
      <c r="M51" s="752"/>
      <c r="N51" s="752"/>
      <c r="O51" s="752"/>
      <c r="P51" s="752"/>
      <c r="Q51" s="752"/>
      <c r="R51" s="752"/>
      <c r="S51" s="752"/>
      <c r="T51" s="752"/>
      <c r="U51" s="752"/>
      <c r="V51" s="752"/>
      <c r="W51" s="752"/>
      <c r="X51" s="752"/>
      <c r="Y51" s="752"/>
      <c r="Z51" s="752"/>
      <c r="AA51" s="752"/>
      <c r="AB51" s="752"/>
      <c r="AC51" s="752"/>
      <c r="AD51" s="752"/>
      <c r="AE51" s="752"/>
      <c r="AF51" s="752"/>
      <c r="AG51" s="752"/>
      <c r="AH51" s="752"/>
      <c r="AI51" s="752"/>
      <c r="AJ51" s="752"/>
      <c r="AK51" s="752"/>
      <c r="AL51" s="752"/>
      <c r="AM51" s="752"/>
      <c r="AN51" s="752"/>
      <c r="AO51" s="752"/>
      <c r="AP51" s="752"/>
      <c r="AQ51" s="752"/>
      <c r="AR51" s="752"/>
      <c r="AS51" s="752"/>
      <c r="AT51" s="752"/>
      <c r="AU51" s="752"/>
      <c r="AV51" s="752"/>
      <c r="AW51" s="752"/>
      <c r="AX51" s="752"/>
      <c r="AY51" s="752"/>
      <c r="AZ51" s="752"/>
      <c r="BA51" s="752"/>
      <c r="BB51" s="752"/>
      <c r="BC51" s="752"/>
      <c r="BD51" s="752"/>
      <c r="BE51" s="752"/>
      <c r="BF51" s="753"/>
      <c r="BG51" s="668" t="s">
        <v>216</v>
      </c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754">
        <v>8084.9434199999996</v>
      </c>
      <c r="BW51" s="754"/>
      <c r="BX51" s="754"/>
      <c r="BY51" s="754"/>
      <c r="BZ51" s="754"/>
      <c r="CA51" s="754"/>
      <c r="CB51" s="754"/>
      <c r="CC51" s="754"/>
      <c r="CD51" s="754"/>
      <c r="CE51" s="754"/>
      <c r="CF51" s="754"/>
      <c r="CG51" s="754"/>
      <c r="CH51" s="754"/>
      <c r="CI51" s="754"/>
      <c r="CJ51" s="754"/>
      <c r="CK51" s="754"/>
      <c r="CL51" s="754">
        <v>11091.218647993701</v>
      </c>
      <c r="CM51" s="754"/>
      <c r="CN51" s="754"/>
      <c r="CO51" s="754"/>
      <c r="CP51" s="754"/>
      <c r="CQ51" s="754"/>
      <c r="CR51" s="754"/>
      <c r="CS51" s="754"/>
      <c r="CT51" s="754"/>
      <c r="CU51" s="754"/>
      <c r="CV51" s="754"/>
      <c r="CW51" s="754"/>
      <c r="CX51" s="754"/>
      <c r="CY51" s="754"/>
      <c r="CZ51" s="754"/>
      <c r="DA51" s="754"/>
      <c r="DB51" s="754">
        <v>13210.864335771264</v>
      </c>
      <c r="DC51" s="754"/>
      <c r="DD51" s="754"/>
      <c r="DE51" s="754"/>
      <c r="DF51" s="754"/>
      <c r="DG51" s="754"/>
      <c r="DH51" s="754"/>
      <c r="DI51" s="754"/>
      <c r="DJ51" s="754"/>
      <c r="DK51" s="754"/>
      <c r="DL51" s="754"/>
      <c r="DM51" s="754"/>
      <c r="DN51" s="754"/>
      <c r="DO51" s="754"/>
      <c r="DP51" s="754"/>
      <c r="DQ51" s="754"/>
    </row>
    <row r="52" spans="1:151" s="23" customFormat="1" ht="15" customHeight="1">
      <c r="A52" s="747" t="s">
        <v>218</v>
      </c>
      <c r="B52" s="747"/>
      <c r="C52" s="747"/>
      <c r="D52" s="747"/>
      <c r="E52" s="747"/>
      <c r="F52" s="747"/>
      <c r="G52" s="747"/>
      <c r="H52" s="747"/>
      <c r="I52" s="747"/>
      <c r="J52" s="22"/>
      <c r="K52" s="752" t="s">
        <v>1104</v>
      </c>
      <c r="L52" s="752"/>
      <c r="M52" s="752"/>
      <c r="N52" s="752"/>
      <c r="O52" s="752"/>
      <c r="P52" s="752"/>
      <c r="Q52" s="752"/>
      <c r="R52" s="752"/>
      <c r="S52" s="752"/>
      <c r="T52" s="752"/>
      <c r="U52" s="752"/>
      <c r="V52" s="752"/>
      <c r="W52" s="752"/>
      <c r="X52" s="752"/>
      <c r="Y52" s="752"/>
      <c r="Z52" s="752"/>
      <c r="AA52" s="752"/>
      <c r="AB52" s="752"/>
      <c r="AC52" s="752"/>
      <c r="AD52" s="752"/>
      <c r="AE52" s="752"/>
      <c r="AF52" s="752"/>
      <c r="AG52" s="752"/>
      <c r="AH52" s="752"/>
      <c r="AI52" s="752"/>
      <c r="AJ52" s="752"/>
      <c r="AK52" s="752"/>
      <c r="AL52" s="752"/>
      <c r="AM52" s="752"/>
      <c r="AN52" s="752"/>
      <c r="AO52" s="752"/>
      <c r="AP52" s="752"/>
      <c r="AQ52" s="752"/>
      <c r="AR52" s="752"/>
      <c r="AS52" s="752"/>
      <c r="AT52" s="752"/>
      <c r="AU52" s="752"/>
      <c r="AV52" s="752"/>
      <c r="AW52" s="752"/>
      <c r="AX52" s="752"/>
      <c r="AY52" s="752"/>
      <c r="AZ52" s="752"/>
      <c r="BA52" s="752"/>
      <c r="BB52" s="752"/>
      <c r="BC52" s="752"/>
      <c r="BD52" s="752"/>
      <c r="BE52" s="752"/>
      <c r="BF52" s="753"/>
      <c r="BG52" s="668" t="s">
        <v>216</v>
      </c>
      <c r="BH52" s="668"/>
      <c r="BI52" s="668"/>
      <c r="BJ52" s="668"/>
      <c r="BK52" s="668"/>
      <c r="BL52" s="668"/>
      <c r="BM52" s="668"/>
      <c r="BN52" s="668"/>
      <c r="BO52" s="668"/>
      <c r="BP52" s="668"/>
      <c r="BQ52" s="668"/>
      <c r="BR52" s="668"/>
      <c r="BS52" s="668"/>
      <c r="BT52" s="668"/>
      <c r="BU52" s="668"/>
      <c r="BV52" s="754">
        <v>30.182880000000001</v>
      </c>
      <c r="BW52" s="754"/>
      <c r="BX52" s="754"/>
      <c r="BY52" s="754"/>
      <c r="BZ52" s="754"/>
      <c r="CA52" s="754"/>
      <c r="CB52" s="754"/>
      <c r="CC52" s="754"/>
      <c r="CD52" s="754"/>
      <c r="CE52" s="754"/>
      <c r="CF52" s="754"/>
      <c r="CG52" s="754"/>
      <c r="CH52" s="754"/>
      <c r="CI52" s="754"/>
      <c r="CJ52" s="754"/>
      <c r="CK52" s="754"/>
      <c r="CL52" s="754">
        <v>80.922793670256155</v>
      </c>
      <c r="CM52" s="754"/>
      <c r="CN52" s="754"/>
      <c r="CO52" s="754"/>
      <c r="CP52" s="754"/>
      <c r="CQ52" s="754"/>
      <c r="CR52" s="754"/>
      <c r="CS52" s="754"/>
      <c r="CT52" s="754"/>
      <c r="CU52" s="754"/>
      <c r="CV52" s="754"/>
      <c r="CW52" s="754"/>
      <c r="CX52" s="754"/>
      <c r="CY52" s="754"/>
      <c r="CZ52" s="754"/>
      <c r="DA52" s="754"/>
      <c r="DB52" s="754">
        <v>140.91776628811459</v>
      </c>
      <c r="DC52" s="754"/>
      <c r="DD52" s="754"/>
      <c r="DE52" s="754"/>
      <c r="DF52" s="754"/>
      <c r="DG52" s="754"/>
      <c r="DH52" s="754"/>
      <c r="DI52" s="754"/>
      <c r="DJ52" s="754"/>
      <c r="DK52" s="754"/>
      <c r="DL52" s="754"/>
      <c r="DM52" s="754"/>
      <c r="DN52" s="754"/>
      <c r="DO52" s="754"/>
      <c r="DP52" s="754"/>
      <c r="DQ52" s="754"/>
      <c r="EU52" s="23">
        <v>108.83242811759638</v>
      </c>
    </row>
    <row r="53" spans="1:151" s="25" customFormat="1" ht="14.25">
      <c r="A53" s="759" t="s">
        <v>219</v>
      </c>
      <c r="B53" s="759"/>
      <c r="C53" s="759"/>
      <c r="D53" s="759"/>
      <c r="E53" s="759"/>
      <c r="F53" s="759"/>
      <c r="G53" s="759"/>
      <c r="H53" s="759"/>
      <c r="I53" s="759"/>
      <c r="J53" s="24"/>
      <c r="K53" s="768" t="s">
        <v>149</v>
      </c>
      <c r="L53" s="768"/>
      <c r="M53" s="768"/>
      <c r="N53" s="768"/>
      <c r="O53" s="768"/>
      <c r="P53" s="768"/>
      <c r="Q53" s="768"/>
      <c r="R53" s="768"/>
      <c r="S53" s="768"/>
      <c r="T53" s="768"/>
      <c r="U53" s="768"/>
      <c r="V53" s="768"/>
      <c r="W53" s="768"/>
      <c r="X53" s="768"/>
      <c r="Y53" s="768"/>
      <c r="Z53" s="768"/>
      <c r="AA53" s="768"/>
      <c r="AB53" s="768"/>
      <c r="AC53" s="768"/>
      <c r="AD53" s="768"/>
      <c r="AE53" s="768"/>
      <c r="AF53" s="768"/>
      <c r="AG53" s="768"/>
      <c r="AH53" s="768"/>
      <c r="AI53" s="768"/>
      <c r="AJ53" s="768"/>
      <c r="AK53" s="768"/>
      <c r="AL53" s="768"/>
      <c r="AM53" s="768"/>
      <c r="AN53" s="768"/>
      <c r="AO53" s="768"/>
      <c r="AP53" s="768"/>
      <c r="AQ53" s="768"/>
      <c r="AR53" s="768"/>
      <c r="AS53" s="768"/>
      <c r="AT53" s="768"/>
      <c r="AU53" s="768"/>
      <c r="AV53" s="768"/>
      <c r="AW53" s="768"/>
      <c r="AX53" s="768"/>
      <c r="AY53" s="768"/>
      <c r="AZ53" s="768"/>
      <c r="BA53" s="768"/>
      <c r="BB53" s="768"/>
      <c r="BC53" s="768"/>
      <c r="BD53" s="768"/>
      <c r="BE53" s="768"/>
      <c r="BF53" s="769"/>
      <c r="BG53" s="762" t="s">
        <v>216</v>
      </c>
      <c r="BH53" s="762"/>
      <c r="BI53" s="762"/>
      <c r="BJ53" s="762"/>
      <c r="BK53" s="762"/>
      <c r="BL53" s="762"/>
      <c r="BM53" s="762"/>
      <c r="BN53" s="762"/>
      <c r="BO53" s="762"/>
      <c r="BP53" s="762"/>
      <c r="BQ53" s="762"/>
      <c r="BR53" s="762"/>
      <c r="BS53" s="762"/>
      <c r="BT53" s="762"/>
      <c r="BU53" s="762"/>
      <c r="BV53" s="771">
        <v>8115.1262999999999</v>
      </c>
      <c r="BW53" s="771"/>
      <c r="BX53" s="771"/>
      <c r="BY53" s="771"/>
      <c r="BZ53" s="771"/>
      <c r="CA53" s="771"/>
      <c r="CB53" s="771"/>
      <c r="CC53" s="771"/>
      <c r="CD53" s="771"/>
      <c r="CE53" s="771"/>
      <c r="CF53" s="771"/>
      <c r="CG53" s="771"/>
      <c r="CH53" s="771"/>
      <c r="CI53" s="771"/>
      <c r="CJ53" s="771"/>
      <c r="CK53" s="771"/>
      <c r="CL53" s="763">
        <v>11172.141441663955</v>
      </c>
      <c r="CM53" s="763"/>
      <c r="CN53" s="763"/>
      <c r="CO53" s="763"/>
      <c r="CP53" s="763"/>
      <c r="CQ53" s="763"/>
      <c r="CR53" s="763"/>
      <c r="CS53" s="763"/>
      <c r="CT53" s="763"/>
      <c r="CU53" s="763"/>
      <c r="CV53" s="763"/>
      <c r="CW53" s="763"/>
      <c r="CX53" s="763"/>
      <c r="CY53" s="763"/>
      <c r="CZ53" s="763"/>
      <c r="DA53" s="763"/>
      <c r="DB53" s="763">
        <v>13351.782102059376</v>
      </c>
      <c r="DC53" s="763"/>
      <c r="DD53" s="763"/>
      <c r="DE53" s="763"/>
      <c r="DF53" s="763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</row>
    <row r="54" spans="1:151" s="25" customFormat="1" ht="44.25" customHeight="1">
      <c r="A54" s="759" t="s">
        <v>220</v>
      </c>
      <c r="B54" s="759"/>
      <c r="C54" s="759"/>
      <c r="D54" s="759"/>
      <c r="E54" s="759"/>
      <c r="F54" s="759"/>
      <c r="G54" s="759"/>
      <c r="H54" s="759"/>
      <c r="I54" s="759"/>
      <c r="J54" s="24"/>
      <c r="K54" s="760" t="s">
        <v>221</v>
      </c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  <c r="AS54" s="760"/>
      <c r="AT54" s="760"/>
      <c r="AU54" s="760"/>
      <c r="AV54" s="760"/>
      <c r="AW54" s="760"/>
      <c r="AX54" s="760"/>
      <c r="AY54" s="760"/>
      <c r="AZ54" s="760"/>
      <c r="BA54" s="760"/>
      <c r="BB54" s="760"/>
      <c r="BC54" s="760"/>
      <c r="BD54" s="760"/>
      <c r="BE54" s="760"/>
      <c r="BF54" s="761"/>
      <c r="BG54" s="762" t="s">
        <v>216</v>
      </c>
      <c r="BH54" s="762"/>
      <c r="BI54" s="762"/>
      <c r="BJ54" s="762"/>
      <c r="BK54" s="762"/>
      <c r="BL54" s="762"/>
      <c r="BM54" s="762"/>
      <c r="BN54" s="762"/>
      <c r="BO54" s="762"/>
      <c r="BP54" s="762"/>
      <c r="BQ54" s="762"/>
      <c r="BR54" s="762"/>
      <c r="BS54" s="762"/>
      <c r="BT54" s="762"/>
      <c r="BU54" s="762"/>
      <c r="BV54" s="771">
        <v>8115.1262999999999</v>
      </c>
      <c r="BW54" s="771"/>
      <c r="BX54" s="771"/>
      <c r="BY54" s="771"/>
      <c r="BZ54" s="771"/>
      <c r="CA54" s="771"/>
      <c r="CB54" s="771"/>
      <c r="CC54" s="771"/>
      <c r="CD54" s="771"/>
      <c r="CE54" s="771"/>
      <c r="CF54" s="771"/>
      <c r="CG54" s="771"/>
      <c r="CH54" s="771"/>
      <c r="CI54" s="771"/>
      <c r="CJ54" s="771"/>
      <c r="CK54" s="771"/>
      <c r="CL54" s="763">
        <v>11172.141441663955</v>
      </c>
      <c r="CM54" s="763"/>
      <c r="CN54" s="763"/>
      <c r="CO54" s="763"/>
      <c r="CP54" s="763"/>
      <c r="CQ54" s="763"/>
      <c r="CR54" s="763"/>
      <c r="CS54" s="763"/>
      <c r="CT54" s="763"/>
      <c r="CU54" s="763"/>
      <c r="CV54" s="763"/>
      <c r="CW54" s="763"/>
      <c r="CX54" s="763"/>
      <c r="CY54" s="763"/>
      <c r="CZ54" s="763"/>
      <c r="DA54" s="763"/>
      <c r="DB54" s="763">
        <v>13351.782102059376</v>
      </c>
      <c r="DC54" s="763"/>
      <c r="DD54" s="763"/>
      <c r="DE54" s="763"/>
      <c r="DF54" s="763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</row>
    <row r="55" spans="1:151" s="23" customFormat="1" ht="15" customHeight="1">
      <c r="A55" s="747" t="s">
        <v>222</v>
      </c>
      <c r="B55" s="747"/>
      <c r="C55" s="747"/>
      <c r="D55" s="747"/>
      <c r="E55" s="747"/>
      <c r="F55" s="747"/>
      <c r="G55" s="747"/>
      <c r="H55" s="747"/>
      <c r="I55" s="747"/>
      <c r="J55" s="22"/>
      <c r="K55" s="752" t="s">
        <v>189</v>
      </c>
      <c r="L55" s="752"/>
      <c r="M55" s="752"/>
      <c r="N55" s="752"/>
      <c r="O55" s="752"/>
      <c r="P55" s="752"/>
      <c r="Q55" s="752"/>
      <c r="R55" s="752"/>
      <c r="S55" s="752"/>
      <c r="T55" s="752"/>
      <c r="U55" s="752"/>
      <c r="V55" s="752"/>
      <c r="W55" s="752"/>
      <c r="X55" s="752"/>
      <c r="Y55" s="752"/>
      <c r="Z55" s="752"/>
      <c r="AA55" s="752"/>
      <c r="AB55" s="752"/>
      <c r="AC55" s="752"/>
      <c r="AD55" s="752"/>
      <c r="AE55" s="752"/>
      <c r="AF55" s="752"/>
      <c r="AG55" s="752"/>
      <c r="AH55" s="752"/>
      <c r="AI55" s="752"/>
      <c r="AJ55" s="752"/>
      <c r="AK55" s="752"/>
      <c r="AL55" s="752"/>
      <c r="AM55" s="752"/>
      <c r="AN55" s="752"/>
      <c r="AO55" s="752"/>
      <c r="AP55" s="752"/>
      <c r="AQ55" s="752"/>
      <c r="AR55" s="752"/>
      <c r="AS55" s="752"/>
      <c r="AT55" s="752"/>
      <c r="AU55" s="752"/>
      <c r="AV55" s="752"/>
      <c r="AW55" s="752"/>
      <c r="AX55" s="752"/>
      <c r="AY55" s="752"/>
      <c r="AZ55" s="752"/>
      <c r="BA55" s="752"/>
      <c r="BB55" s="752"/>
      <c r="BC55" s="752"/>
      <c r="BD55" s="752"/>
      <c r="BE55" s="752"/>
      <c r="BF55" s="753"/>
      <c r="BG55" s="668" t="s">
        <v>216</v>
      </c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754">
        <v>8084.9434199999987</v>
      </c>
      <c r="BW55" s="754" t="e">
        <v>#REF!</v>
      </c>
      <c r="BX55" s="754" t="e">
        <v>#REF!</v>
      </c>
      <c r="BY55" s="754" t="e">
        <v>#REF!</v>
      </c>
      <c r="BZ55" s="754" t="e">
        <v>#REF!</v>
      </c>
      <c r="CA55" s="754" t="e">
        <v>#REF!</v>
      </c>
      <c r="CB55" s="754" t="e">
        <v>#REF!</v>
      </c>
      <c r="CC55" s="754" t="e">
        <v>#REF!</v>
      </c>
      <c r="CD55" s="754" t="e">
        <v>#REF!</v>
      </c>
      <c r="CE55" s="754" t="e">
        <v>#REF!</v>
      </c>
      <c r="CF55" s="754" t="e">
        <v>#REF!</v>
      </c>
      <c r="CG55" s="754" t="e">
        <v>#REF!</v>
      </c>
      <c r="CH55" s="754" t="e">
        <v>#REF!</v>
      </c>
      <c r="CI55" s="754" t="e">
        <v>#REF!</v>
      </c>
      <c r="CJ55" s="754" t="e">
        <v>#REF!</v>
      </c>
      <c r="CK55" s="754" t="e">
        <v>#REF!</v>
      </c>
      <c r="CL55" s="754">
        <v>11091.218647993699</v>
      </c>
      <c r="CM55" s="754" t="e">
        <v>#REF!</v>
      </c>
      <c r="CN55" s="754" t="e">
        <v>#REF!</v>
      </c>
      <c r="CO55" s="754" t="e">
        <v>#REF!</v>
      </c>
      <c r="CP55" s="754" t="e">
        <v>#REF!</v>
      </c>
      <c r="CQ55" s="754" t="e">
        <v>#REF!</v>
      </c>
      <c r="CR55" s="754" t="e">
        <v>#REF!</v>
      </c>
      <c r="CS55" s="754" t="e">
        <v>#REF!</v>
      </c>
      <c r="CT55" s="754" t="e">
        <v>#REF!</v>
      </c>
      <c r="CU55" s="754" t="e">
        <v>#REF!</v>
      </c>
      <c r="CV55" s="754" t="e">
        <v>#REF!</v>
      </c>
      <c r="CW55" s="754" t="e">
        <v>#REF!</v>
      </c>
      <c r="CX55" s="754" t="e">
        <v>#REF!</v>
      </c>
      <c r="CY55" s="754" t="e">
        <v>#REF!</v>
      </c>
      <c r="CZ55" s="754" t="e">
        <v>#REF!</v>
      </c>
      <c r="DA55" s="754" t="e">
        <v>#REF!</v>
      </c>
      <c r="DB55" s="754">
        <v>13210.864335771263</v>
      </c>
      <c r="DC55" s="754" t="e">
        <v>#REF!</v>
      </c>
      <c r="DD55" s="754" t="e">
        <v>#REF!</v>
      </c>
      <c r="DE55" s="754" t="e">
        <v>#REF!</v>
      </c>
      <c r="DF55" s="754" t="e">
        <v>#REF!</v>
      </c>
      <c r="DG55" s="754" t="e">
        <v>#REF!</v>
      </c>
      <c r="DH55" s="754" t="e">
        <v>#REF!</v>
      </c>
      <c r="DI55" s="754" t="e">
        <v>#REF!</v>
      </c>
      <c r="DJ55" s="754" t="e">
        <v>#REF!</v>
      </c>
      <c r="DK55" s="754" t="e">
        <v>#REF!</v>
      </c>
      <c r="DL55" s="754" t="e">
        <v>#REF!</v>
      </c>
      <c r="DM55" s="754" t="e">
        <v>#REF!</v>
      </c>
      <c r="DN55" s="754" t="e">
        <v>#REF!</v>
      </c>
      <c r="DO55" s="754" t="e">
        <v>#REF!</v>
      </c>
      <c r="DP55" s="754" t="e">
        <v>#REF!</v>
      </c>
      <c r="DQ55" s="754" t="e">
        <v>#REF!</v>
      </c>
    </row>
    <row r="56" spans="1:151" s="23" customFormat="1" ht="15" customHeight="1">
      <c r="A56" s="747" t="s">
        <v>223</v>
      </c>
      <c r="B56" s="747"/>
      <c r="C56" s="747"/>
      <c r="D56" s="747"/>
      <c r="E56" s="747"/>
      <c r="F56" s="747"/>
      <c r="G56" s="747"/>
      <c r="H56" s="747"/>
      <c r="I56" s="747"/>
      <c r="J56" s="22"/>
      <c r="K56" s="752" t="s">
        <v>1104</v>
      </c>
      <c r="L56" s="752"/>
      <c r="M56" s="752"/>
      <c r="N56" s="752"/>
      <c r="O56" s="752"/>
      <c r="P56" s="752"/>
      <c r="Q56" s="752"/>
      <c r="R56" s="752"/>
      <c r="S56" s="752"/>
      <c r="T56" s="752"/>
      <c r="U56" s="752"/>
      <c r="V56" s="752"/>
      <c r="W56" s="752"/>
      <c r="X56" s="752"/>
      <c r="Y56" s="752"/>
      <c r="Z56" s="752"/>
      <c r="AA56" s="752"/>
      <c r="AB56" s="752"/>
      <c r="AC56" s="752"/>
      <c r="AD56" s="752"/>
      <c r="AE56" s="752"/>
      <c r="AF56" s="752"/>
      <c r="AG56" s="752"/>
      <c r="AH56" s="752"/>
      <c r="AI56" s="752"/>
      <c r="AJ56" s="752"/>
      <c r="AK56" s="752"/>
      <c r="AL56" s="752"/>
      <c r="AM56" s="752"/>
      <c r="AN56" s="752"/>
      <c r="AO56" s="752"/>
      <c r="AP56" s="752"/>
      <c r="AQ56" s="752"/>
      <c r="AR56" s="752"/>
      <c r="AS56" s="752"/>
      <c r="AT56" s="752"/>
      <c r="AU56" s="752"/>
      <c r="AV56" s="752"/>
      <c r="AW56" s="752"/>
      <c r="AX56" s="752"/>
      <c r="AY56" s="752"/>
      <c r="AZ56" s="752"/>
      <c r="BA56" s="752"/>
      <c r="BB56" s="752"/>
      <c r="BC56" s="752"/>
      <c r="BD56" s="752"/>
      <c r="BE56" s="752"/>
      <c r="BF56" s="753"/>
      <c r="BG56" s="668" t="s">
        <v>216</v>
      </c>
      <c r="BH56" s="668"/>
      <c r="BI56" s="668"/>
      <c r="BJ56" s="668"/>
      <c r="BK56" s="668"/>
      <c r="BL56" s="668"/>
      <c r="BM56" s="668"/>
      <c r="BN56" s="668"/>
      <c r="BO56" s="668"/>
      <c r="BP56" s="668"/>
      <c r="BQ56" s="668"/>
      <c r="BR56" s="668"/>
      <c r="BS56" s="668"/>
      <c r="BT56" s="668"/>
      <c r="BU56" s="668"/>
      <c r="BV56" s="754">
        <v>30.182879999999994</v>
      </c>
      <c r="BW56" s="754" t="e">
        <v>#REF!</v>
      </c>
      <c r="BX56" s="754" t="e">
        <v>#REF!</v>
      </c>
      <c r="BY56" s="754" t="e">
        <v>#REF!</v>
      </c>
      <c r="BZ56" s="754" t="e">
        <v>#REF!</v>
      </c>
      <c r="CA56" s="754" t="e">
        <v>#REF!</v>
      </c>
      <c r="CB56" s="754" t="e">
        <v>#REF!</v>
      </c>
      <c r="CC56" s="754" t="e">
        <v>#REF!</v>
      </c>
      <c r="CD56" s="754" t="e">
        <v>#REF!</v>
      </c>
      <c r="CE56" s="754" t="e">
        <v>#REF!</v>
      </c>
      <c r="CF56" s="754" t="e">
        <v>#REF!</v>
      </c>
      <c r="CG56" s="754" t="e">
        <v>#REF!</v>
      </c>
      <c r="CH56" s="754" t="e">
        <v>#REF!</v>
      </c>
      <c r="CI56" s="754" t="e">
        <v>#REF!</v>
      </c>
      <c r="CJ56" s="754" t="e">
        <v>#REF!</v>
      </c>
      <c r="CK56" s="754" t="e">
        <v>#REF!</v>
      </c>
      <c r="CL56" s="754">
        <v>80.922793670256141</v>
      </c>
      <c r="CM56" s="754" t="e">
        <v>#REF!</v>
      </c>
      <c r="CN56" s="754" t="e">
        <v>#REF!</v>
      </c>
      <c r="CO56" s="754" t="e">
        <v>#REF!</v>
      </c>
      <c r="CP56" s="754" t="e">
        <v>#REF!</v>
      </c>
      <c r="CQ56" s="754" t="e">
        <v>#REF!</v>
      </c>
      <c r="CR56" s="754" t="e">
        <v>#REF!</v>
      </c>
      <c r="CS56" s="754" t="e">
        <v>#REF!</v>
      </c>
      <c r="CT56" s="754" t="e">
        <v>#REF!</v>
      </c>
      <c r="CU56" s="754" t="e">
        <v>#REF!</v>
      </c>
      <c r="CV56" s="754" t="e">
        <v>#REF!</v>
      </c>
      <c r="CW56" s="754" t="e">
        <v>#REF!</v>
      </c>
      <c r="CX56" s="754" t="e">
        <v>#REF!</v>
      </c>
      <c r="CY56" s="754" t="e">
        <v>#REF!</v>
      </c>
      <c r="CZ56" s="754" t="e">
        <v>#REF!</v>
      </c>
      <c r="DA56" s="754" t="e">
        <v>#REF!</v>
      </c>
      <c r="DB56" s="754">
        <v>140.91776628811456</v>
      </c>
      <c r="DC56" s="754" t="e">
        <v>#REF!</v>
      </c>
      <c r="DD56" s="754" t="e">
        <v>#REF!</v>
      </c>
      <c r="DE56" s="754" t="e">
        <v>#REF!</v>
      </c>
      <c r="DF56" s="754" t="e">
        <v>#REF!</v>
      </c>
      <c r="DG56" s="754" t="e">
        <v>#REF!</v>
      </c>
      <c r="DH56" s="754" t="e">
        <v>#REF!</v>
      </c>
      <c r="DI56" s="754" t="e">
        <v>#REF!</v>
      </c>
      <c r="DJ56" s="754" t="e">
        <v>#REF!</v>
      </c>
      <c r="DK56" s="754" t="e">
        <v>#REF!</v>
      </c>
      <c r="DL56" s="754" t="e">
        <v>#REF!</v>
      </c>
      <c r="DM56" s="754" t="e">
        <v>#REF!</v>
      </c>
      <c r="DN56" s="754" t="e">
        <v>#REF!</v>
      </c>
      <c r="DO56" s="754" t="e">
        <v>#REF!</v>
      </c>
      <c r="DP56" s="754" t="e">
        <v>#REF!</v>
      </c>
      <c r="DQ56" s="754" t="e">
        <v>#REF!</v>
      </c>
    </row>
    <row r="57" spans="1:151" s="25" customFormat="1" ht="15.75" customHeight="1">
      <c r="A57" s="759" t="s">
        <v>224</v>
      </c>
      <c r="B57" s="759"/>
      <c r="C57" s="759"/>
      <c r="D57" s="759"/>
      <c r="E57" s="759"/>
      <c r="F57" s="759"/>
      <c r="G57" s="759"/>
      <c r="H57" s="759"/>
      <c r="I57" s="759"/>
      <c r="J57" s="24"/>
      <c r="K57" s="760" t="s">
        <v>1108</v>
      </c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  <c r="AT57" s="760"/>
      <c r="AU57" s="760"/>
      <c r="AV57" s="760"/>
      <c r="AW57" s="760"/>
      <c r="AX57" s="760"/>
      <c r="AY57" s="760"/>
      <c r="AZ57" s="760"/>
      <c r="BA57" s="760"/>
      <c r="BB57" s="760"/>
      <c r="BC57" s="760"/>
      <c r="BD57" s="760"/>
      <c r="BE57" s="760"/>
      <c r="BF57" s="761"/>
      <c r="BG57" s="762"/>
      <c r="BH57" s="762"/>
      <c r="BI57" s="762"/>
      <c r="BJ57" s="762"/>
      <c r="BK57" s="762"/>
      <c r="BL57" s="762"/>
      <c r="BM57" s="762"/>
      <c r="BN57" s="762"/>
      <c r="BO57" s="762"/>
      <c r="BP57" s="762"/>
      <c r="BQ57" s="762"/>
      <c r="BR57" s="762"/>
      <c r="BS57" s="762"/>
      <c r="BT57" s="762"/>
      <c r="BU57" s="762"/>
      <c r="BV57" s="770"/>
      <c r="BW57" s="770"/>
      <c r="BX57" s="770"/>
      <c r="BY57" s="770"/>
      <c r="BZ57" s="770"/>
      <c r="CA57" s="770"/>
      <c r="CB57" s="770"/>
      <c r="CC57" s="770"/>
      <c r="CD57" s="770"/>
      <c r="CE57" s="770"/>
      <c r="CF57" s="770"/>
      <c r="CG57" s="770"/>
      <c r="CH57" s="770"/>
      <c r="CI57" s="770"/>
      <c r="CJ57" s="770"/>
      <c r="CK57" s="770"/>
      <c r="CL57" s="770"/>
      <c r="CM57" s="770"/>
      <c r="CN57" s="770"/>
      <c r="CO57" s="770"/>
      <c r="CP57" s="770"/>
      <c r="CQ57" s="770"/>
      <c r="CR57" s="770"/>
      <c r="CS57" s="770"/>
      <c r="CT57" s="770"/>
      <c r="CU57" s="770"/>
      <c r="CV57" s="770"/>
      <c r="CW57" s="770"/>
      <c r="CX57" s="770"/>
      <c r="CY57" s="770"/>
      <c r="CZ57" s="770"/>
      <c r="DA57" s="770"/>
      <c r="DB57" s="770"/>
      <c r="DC57" s="770"/>
      <c r="DD57" s="770"/>
      <c r="DE57" s="770"/>
      <c r="DF57" s="770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</row>
    <row r="58" spans="1:151" s="23" customFormat="1" ht="15" customHeight="1">
      <c r="A58" s="747" t="s">
        <v>225</v>
      </c>
      <c r="B58" s="747"/>
      <c r="C58" s="747"/>
      <c r="D58" s="747"/>
      <c r="E58" s="747"/>
      <c r="F58" s="747"/>
      <c r="G58" s="747"/>
      <c r="H58" s="747"/>
      <c r="I58" s="747"/>
      <c r="J58" s="22"/>
      <c r="K58" s="752" t="s">
        <v>189</v>
      </c>
      <c r="L58" s="752"/>
      <c r="M58" s="752"/>
      <c r="N58" s="752"/>
      <c r="O58" s="752"/>
      <c r="P58" s="752"/>
      <c r="Q58" s="752"/>
      <c r="R58" s="752"/>
      <c r="S58" s="752"/>
      <c r="T58" s="752"/>
      <c r="U58" s="752"/>
      <c r="V58" s="752"/>
      <c r="W58" s="752"/>
      <c r="X58" s="752"/>
      <c r="Y58" s="752"/>
      <c r="Z58" s="752"/>
      <c r="AA58" s="752"/>
      <c r="AB58" s="752"/>
      <c r="AC58" s="752"/>
      <c r="AD58" s="752"/>
      <c r="AE58" s="752"/>
      <c r="AF58" s="752"/>
      <c r="AG58" s="752"/>
      <c r="AH58" s="752"/>
      <c r="AI58" s="752"/>
      <c r="AJ58" s="752"/>
      <c r="AK58" s="752"/>
      <c r="AL58" s="752"/>
      <c r="AM58" s="752"/>
      <c r="AN58" s="752"/>
      <c r="AO58" s="752"/>
      <c r="AP58" s="752"/>
      <c r="AQ58" s="752"/>
      <c r="AR58" s="752"/>
      <c r="AS58" s="752"/>
      <c r="AT58" s="752"/>
      <c r="AU58" s="752"/>
      <c r="AV58" s="752"/>
      <c r="AW58" s="752"/>
      <c r="AX58" s="752"/>
      <c r="AY58" s="752"/>
      <c r="AZ58" s="752"/>
      <c r="BA58" s="752"/>
      <c r="BB58" s="752"/>
      <c r="BC58" s="752"/>
      <c r="BD58" s="752"/>
      <c r="BE58" s="752"/>
      <c r="BF58" s="753"/>
      <c r="BG58" s="668" t="s">
        <v>147</v>
      </c>
      <c r="BH58" s="668"/>
      <c r="BI58" s="668"/>
      <c r="BJ58" s="668"/>
      <c r="BK58" s="668"/>
      <c r="BL58" s="668"/>
      <c r="BM58" s="668"/>
      <c r="BN58" s="668"/>
      <c r="BO58" s="668"/>
      <c r="BP58" s="668"/>
      <c r="BQ58" s="668"/>
      <c r="BR58" s="668"/>
      <c r="BS58" s="668"/>
      <c r="BT58" s="668"/>
      <c r="BU58" s="668"/>
      <c r="BV58" s="755"/>
      <c r="BW58" s="755"/>
      <c r="BX58" s="755"/>
      <c r="BY58" s="755"/>
      <c r="BZ58" s="755"/>
      <c r="CA58" s="755"/>
      <c r="CB58" s="755"/>
      <c r="CC58" s="755"/>
      <c r="CD58" s="755"/>
      <c r="CE58" s="755"/>
      <c r="CF58" s="755"/>
      <c r="CG58" s="755"/>
      <c r="CH58" s="755"/>
      <c r="CI58" s="755"/>
      <c r="CJ58" s="755"/>
      <c r="CK58" s="755"/>
      <c r="CL58" s="755"/>
      <c r="CM58" s="755"/>
      <c r="CN58" s="755"/>
      <c r="CO58" s="755"/>
      <c r="CP58" s="755"/>
      <c r="CQ58" s="755"/>
      <c r="CR58" s="755"/>
      <c r="CS58" s="755"/>
      <c r="CT58" s="755"/>
      <c r="CU58" s="755"/>
      <c r="CV58" s="755"/>
      <c r="CW58" s="755"/>
      <c r="CX58" s="755"/>
      <c r="CY58" s="755"/>
      <c r="CZ58" s="755"/>
      <c r="DA58" s="755"/>
      <c r="DB58" s="772">
        <v>1.04</v>
      </c>
      <c r="DC58" s="772"/>
      <c r="DD58" s="772"/>
      <c r="DE58" s="772"/>
      <c r="DF58" s="772"/>
      <c r="DG58" s="772"/>
      <c r="DH58" s="772"/>
      <c r="DI58" s="772"/>
      <c r="DJ58" s="772"/>
      <c r="DK58" s="772"/>
      <c r="DL58" s="772"/>
      <c r="DM58" s="772"/>
      <c r="DN58" s="772"/>
      <c r="DO58" s="772"/>
      <c r="DP58" s="772"/>
      <c r="DQ58" s="772"/>
    </row>
    <row r="59" spans="1:151" s="23" customFormat="1" ht="15" customHeight="1">
      <c r="A59" s="747" t="s">
        <v>226</v>
      </c>
      <c r="B59" s="747"/>
      <c r="C59" s="747"/>
      <c r="D59" s="747"/>
      <c r="E59" s="747"/>
      <c r="F59" s="747"/>
      <c r="G59" s="747"/>
      <c r="H59" s="747"/>
      <c r="I59" s="747"/>
      <c r="J59" s="22"/>
      <c r="K59" s="752" t="s">
        <v>1104</v>
      </c>
      <c r="L59" s="752"/>
      <c r="M59" s="752"/>
      <c r="N59" s="752"/>
      <c r="O59" s="752"/>
      <c r="P59" s="752"/>
      <c r="Q59" s="752"/>
      <c r="R59" s="752"/>
      <c r="S59" s="752"/>
      <c r="T59" s="752"/>
      <c r="U59" s="752"/>
      <c r="V59" s="752"/>
      <c r="W59" s="752"/>
      <c r="X59" s="752"/>
      <c r="Y59" s="752"/>
      <c r="Z59" s="752"/>
      <c r="AA59" s="752"/>
      <c r="AB59" s="752"/>
      <c r="AC59" s="752"/>
      <c r="AD59" s="752"/>
      <c r="AE59" s="752"/>
      <c r="AF59" s="752"/>
      <c r="AG59" s="752"/>
      <c r="AH59" s="752"/>
      <c r="AI59" s="752"/>
      <c r="AJ59" s="752"/>
      <c r="AK59" s="752"/>
      <c r="AL59" s="752"/>
      <c r="AM59" s="752"/>
      <c r="AN59" s="752"/>
      <c r="AO59" s="752"/>
      <c r="AP59" s="752"/>
      <c r="AQ59" s="752"/>
      <c r="AR59" s="752"/>
      <c r="AS59" s="752"/>
      <c r="AT59" s="752"/>
      <c r="AU59" s="752"/>
      <c r="AV59" s="752"/>
      <c r="AW59" s="752"/>
      <c r="AX59" s="752"/>
      <c r="AY59" s="752"/>
      <c r="AZ59" s="752"/>
      <c r="BA59" s="752"/>
      <c r="BB59" s="752"/>
      <c r="BC59" s="752"/>
      <c r="BD59" s="752"/>
      <c r="BE59" s="752"/>
      <c r="BF59" s="753"/>
      <c r="BG59" s="668" t="s">
        <v>147</v>
      </c>
      <c r="BH59" s="668"/>
      <c r="BI59" s="668"/>
      <c r="BJ59" s="668"/>
      <c r="BK59" s="668"/>
      <c r="BL59" s="668"/>
      <c r="BM59" s="668"/>
      <c r="BN59" s="668"/>
      <c r="BO59" s="668"/>
      <c r="BP59" s="668"/>
      <c r="BQ59" s="668"/>
      <c r="BR59" s="668"/>
      <c r="BS59" s="668"/>
      <c r="BT59" s="668"/>
      <c r="BU59" s="668"/>
      <c r="BV59" s="755"/>
      <c r="BW59" s="755"/>
      <c r="BX59" s="755"/>
      <c r="BY59" s="755"/>
      <c r="BZ59" s="755"/>
      <c r="CA59" s="755"/>
      <c r="CB59" s="755"/>
      <c r="CC59" s="755"/>
      <c r="CD59" s="755"/>
      <c r="CE59" s="755"/>
      <c r="CF59" s="755"/>
      <c r="CG59" s="755"/>
      <c r="CH59" s="755"/>
      <c r="CI59" s="755"/>
      <c r="CJ59" s="755"/>
      <c r="CK59" s="755"/>
      <c r="CL59" s="755"/>
      <c r="CM59" s="755"/>
      <c r="CN59" s="755"/>
      <c r="CO59" s="755"/>
      <c r="CP59" s="755"/>
      <c r="CQ59" s="755"/>
      <c r="CR59" s="755"/>
      <c r="CS59" s="755"/>
      <c r="CT59" s="755"/>
      <c r="CU59" s="755"/>
      <c r="CV59" s="755"/>
      <c r="CW59" s="755"/>
      <c r="CX59" s="755"/>
      <c r="CY59" s="755"/>
      <c r="CZ59" s="755"/>
      <c r="DA59" s="755"/>
      <c r="DB59" s="755">
        <v>1.04</v>
      </c>
      <c r="DC59" s="755"/>
      <c r="DD59" s="755"/>
      <c r="DE59" s="755"/>
      <c r="DF59" s="755"/>
      <c r="DG59" s="755"/>
      <c r="DH59" s="755"/>
      <c r="DI59" s="755"/>
      <c r="DJ59" s="755"/>
      <c r="DK59" s="755"/>
      <c r="DL59" s="755"/>
      <c r="DM59" s="755"/>
      <c r="DN59" s="755"/>
      <c r="DO59" s="755"/>
      <c r="DP59" s="755"/>
      <c r="DQ59" s="755"/>
    </row>
    <row r="60" spans="1:151" s="25" customFormat="1" ht="14.25">
      <c r="A60" s="759" t="s">
        <v>227</v>
      </c>
      <c r="B60" s="759"/>
      <c r="C60" s="759"/>
      <c r="D60" s="759"/>
      <c r="E60" s="759"/>
      <c r="F60" s="759"/>
      <c r="G60" s="759"/>
      <c r="H60" s="759"/>
      <c r="I60" s="759"/>
      <c r="J60" s="24"/>
      <c r="K60" s="760" t="s">
        <v>1106</v>
      </c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  <c r="AT60" s="760"/>
      <c r="AU60" s="760"/>
      <c r="AV60" s="760"/>
      <c r="AW60" s="760"/>
      <c r="AX60" s="760"/>
      <c r="AY60" s="760"/>
      <c r="AZ60" s="760"/>
      <c r="BA60" s="760"/>
      <c r="BB60" s="760"/>
      <c r="BC60" s="760"/>
      <c r="BD60" s="760"/>
      <c r="BE60" s="760"/>
      <c r="BF60" s="761"/>
      <c r="BG60" s="762"/>
      <c r="BH60" s="762"/>
      <c r="BI60" s="762"/>
      <c r="BJ60" s="762"/>
      <c r="BK60" s="762"/>
      <c r="BL60" s="762"/>
      <c r="BM60" s="762"/>
      <c r="BN60" s="762"/>
      <c r="BO60" s="762"/>
      <c r="BP60" s="762"/>
      <c r="BQ60" s="762"/>
      <c r="BR60" s="762"/>
      <c r="BS60" s="762"/>
      <c r="BT60" s="762"/>
      <c r="BU60" s="762"/>
      <c r="BV60" s="771"/>
      <c r="BW60" s="771"/>
      <c r="BX60" s="771"/>
      <c r="BY60" s="771"/>
      <c r="BZ60" s="771"/>
      <c r="CA60" s="771"/>
      <c r="CB60" s="771"/>
      <c r="CC60" s="771"/>
      <c r="CD60" s="771"/>
      <c r="CE60" s="771"/>
      <c r="CF60" s="771"/>
      <c r="CG60" s="771"/>
      <c r="CH60" s="771"/>
      <c r="CI60" s="771"/>
      <c r="CJ60" s="771"/>
      <c r="CK60" s="771"/>
      <c r="CL60" s="771"/>
      <c r="CM60" s="771"/>
      <c r="CN60" s="771"/>
      <c r="CO60" s="771"/>
      <c r="CP60" s="771"/>
      <c r="CQ60" s="771"/>
      <c r="CR60" s="771"/>
      <c r="CS60" s="771"/>
      <c r="CT60" s="771"/>
      <c r="CU60" s="771"/>
      <c r="CV60" s="771"/>
      <c r="CW60" s="771"/>
      <c r="CX60" s="771"/>
      <c r="CY60" s="771"/>
      <c r="CZ60" s="771"/>
      <c r="DA60" s="771"/>
      <c r="DB60" s="771"/>
      <c r="DC60" s="771"/>
      <c r="DD60" s="771"/>
      <c r="DE60" s="771"/>
      <c r="DF60" s="771"/>
      <c r="DG60" s="771"/>
      <c r="DH60" s="771"/>
      <c r="DI60" s="771"/>
      <c r="DJ60" s="771"/>
      <c r="DK60" s="771"/>
      <c r="DL60" s="771"/>
      <c r="DM60" s="771"/>
      <c r="DN60" s="771"/>
      <c r="DO60" s="771"/>
      <c r="DP60" s="771"/>
      <c r="DQ60" s="771"/>
    </row>
    <row r="61" spans="1:151" s="23" customFormat="1" ht="15" customHeight="1">
      <c r="A61" s="747" t="s">
        <v>228</v>
      </c>
      <c r="B61" s="747"/>
      <c r="C61" s="747"/>
      <c r="D61" s="747"/>
      <c r="E61" s="747"/>
      <c r="F61" s="747"/>
      <c r="G61" s="747"/>
      <c r="H61" s="747"/>
      <c r="I61" s="747"/>
      <c r="J61" s="22"/>
      <c r="K61" s="752" t="s">
        <v>189</v>
      </c>
      <c r="L61" s="752"/>
      <c r="M61" s="752"/>
      <c r="N61" s="752"/>
      <c r="O61" s="752"/>
      <c r="P61" s="752"/>
      <c r="Q61" s="752"/>
      <c r="R61" s="752"/>
      <c r="S61" s="752"/>
      <c r="T61" s="752"/>
      <c r="U61" s="752"/>
      <c r="V61" s="752"/>
      <c r="W61" s="752"/>
      <c r="X61" s="752"/>
      <c r="Y61" s="752"/>
      <c r="Z61" s="752"/>
      <c r="AA61" s="752"/>
      <c r="AB61" s="752"/>
      <c r="AC61" s="752"/>
      <c r="AD61" s="752"/>
      <c r="AE61" s="752"/>
      <c r="AF61" s="752"/>
      <c r="AG61" s="752"/>
      <c r="AH61" s="752"/>
      <c r="AI61" s="752"/>
      <c r="AJ61" s="752"/>
      <c r="AK61" s="752"/>
      <c r="AL61" s="752"/>
      <c r="AM61" s="752"/>
      <c r="AN61" s="752"/>
      <c r="AO61" s="752"/>
      <c r="AP61" s="752"/>
      <c r="AQ61" s="752"/>
      <c r="AR61" s="752"/>
      <c r="AS61" s="752"/>
      <c r="AT61" s="752"/>
      <c r="AU61" s="752"/>
      <c r="AV61" s="752"/>
      <c r="AW61" s="752"/>
      <c r="AX61" s="752"/>
      <c r="AY61" s="752"/>
      <c r="AZ61" s="752"/>
      <c r="BA61" s="752"/>
      <c r="BB61" s="752"/>
      <c r="BC61" s="752"/>
      <c r="BD61" s="752"/>
      <c r="BE61" s="752"/>
      <c r="BF61" s="753"/>
      <c r="BG61" s="668" t="s">
        <v>213</v>
      </c>
      <c r="BH61" s="668"/>
      <c r="BI61" s="668"/>
      <c r="BJ61" s="668"/>
      <c r="BK61" s="668"/>
      <c r="BL61" s="668"/>
      <c r="BM61" s="668"/>
      <c r="BN61" s="668"/>
      <c r="BO61" s="668"/>
      <c r="BP61" s="668"/>
      <c r="BQ61" s="668"/>
      <c r="BR61" s="668"/>
      <c r="BS61" s="668"/>
      <c r="BT61" s="668"/>
      <c r="BU61" s="668"/>
      <c r="BV61" s="754">
        <v>77.337241000000006</v>
      </c>
      <c r="BW61" s="754"/>
      <c r="BX61" s="754"/>
      <c r="BY61" s="754"/>
      <c r="BZ61" s="754"/>
      <c r="CA61" s="754"/>
      <c r="CB61" s="754"/>
      <c r="CC61" s="754"/>
      <c r="CD61" s="754"/>
      <c r="CE61" s="754"/>
      <c r="CF61" s="754"/>
      <c r="CG61" s="754"/>
      <c r="CH61" s="754"/>
      <c r="CI61" s="754"/>
      <c r="CJ61" s="754"/>
      <c r="CK61" s="754"/>
      <c r="CL61" s="754">
        <v>69.186244529999996</v>
      </c>
      <c r="CM61" s="754"/>
      <c r="CN61" s="754"/>
      <c r="CO61" s="754"/>
      <c r="CP61" s="754"/>
      <c r="CQ61" s="754"/>
      <c r="CR61" s="754"/>
      <c r="CS61" s="754"/>
      <c r="CT61" s="754"/>
      <c r="CU61" s="754"/>
      <c r="CV61" s="754"/>
      <c r="CW61" s="754"/>
      <c r="CX61" s="754"/>
      <c r="CY61" s="754"/>
      <c r="CZ61" s="754"/>
      <c r="DA61" s="754"/>
      <c r="DB61" s="755">
        <v>71.953694311199996</v>
      </c>
      <c r="DC61" s="755"/>
      <c r="DD61" s="755"/>
      <c r="DE61" s="755"/>
      <c r="DF61" s="755"/>
      <c r="DG61" s="755"/>
      <c r="DH61" s="755"/>
      <c r="DI61" s="755"/>
      <c r="DJ61" s="755"/>
      <c r="DK61" s="755"/>
      <c r="DL61" s="755"/>
      <c r="DM61" s="755"/>
      <c r="DN61" s="755"/>
      <c r="DO61" s="755"/>
      <c r="DP61" s="755"/>
      <c r="DQ61" s="755"/>
    </row>
    <row r="62" spans="1:151" s="23" customFormat="1" ht="15" customHeight="1">
      <c r="A62" s="747" t="s">
        <v>229</v>
      </c>
      <c r="B62" s="747"/>
      <c r="C62" s="747"/>
      <c r="D62" s="747"/>
      <c r="E62" s="747"/>
      <c r="F62" s="747"/>
      <c r="G62" s="747"/>
      <c r="H62" s="747"/>
      <c r="I62" s="747"/>
      <c r="J62" s="22"/>
      <c r="K62" s="752" t="s">
        <v>1104</v>
      </c>
      <c r="L62" s="752"/>
      <c r="M62" s="752"/>
      <c r="N62" s="752"/>
      <c r="O62" s="752"/>
      <c r="P62" s="752"/>
      <c r="Q62" s="752"/>
      <c r="R62" s="752"/>
      <c r="S62" s="752"/>
      <c r="T62" s="752"/>
      <c r="U62" s="752"/>
      <c r="V62" s="752"/>
      <c r="W62" s="752"/>
      <c r="X62" s="752"/>
      <c r="Y62" s="752"/>
      <c r="Z62" s="752"/>
      <c r="AA62" s="752"/>
      <c r="AB62" s="752"/>
      <c r="AC62" s="752"/>
      <c r="AD62" s="752"/>
      <c r="AE62" s="752"/>
      <c r="AF62" s="752"/>
      <c r="AG62" s="752"/>
      <c r="AH62" s="752"/>
      <c r="AI62" s="752"/>
      <c r="AJ62" s="752"/>
      <c r="AK62" s="752"/>
      <c r="AL62" s="752"/>
      <c r="AM62" s="752"/>
      <c r="AN62" s="752"/>
      <c r="AO62" s="752"/>
      <c r="AP62" s="752"/>
      <c r="AQ62" s="752"/>
      <c r="AR62" s="752"/>
      <c r="AS62" s="752"/>
      <c r="AT62" s="752"/>
      <c r="AU62" s="752"/>
      <c r="AV62" s="752"/>
      <c r="AW62" s="752"/>
      <c r="AX62" s="752"/>
      <c r="AY62" s="752"/>
      <c r="AZ62" s="752"/>
      <c r="BA62" s="752"/>
      <c r="BB62" s="752"/>
      <c r="BC62" s="752"/>
      <c r="BD62" s="752"/>
      <c r="BE62" s="752"/>
      <c r="BF62" s="753"/>
      <c r="BG62" s="668" t="s">
        <v>213</v>
      </c>
      <c r="BH62" s="668"/>
      <c r="BI62" s="668"/>
      <c r="BJ62" s="668"/>
      <c r="BK62" s="668"/>
      <c r="BL62" s="668"/>
      <c r="BM62" s="668"/>
      <c r="BN62" s="668"/>
      <c r="BO62" s="668"/>
      <c r="BP62" s="668"/>
      <c r="BQ62" s="668"/>
      <c r="BR62" s="668"/>
      <c r="BS62" s="668"/>
      <c r="BT62" s="668"/>
      <c r="BU62" s="668"/>
      <c r="BV62" s="754">
        <v>77.547758999999999</v>
      </c>
      <c r="BW62" s="754"/>
      <c r="BX62" s="754"/>
      <c r="BY62" s="754"/>
      <c r="BZ62" s="754"/>
      <c r="CA62" s="754"/>
      <c r="CB62" s="754"/>
      <c r="CC62" s="754"/>
      <c r="CD62" s="754"/>
      <c r="CE62" s="754"/>
      <c r="CF62" s="754"/>
      <c r="CG62" s="754"/>
      <c r="CH62" s="754"/>
      <c r="CI62" s="754"/>
      <c r="CJ62" s="754"/>
      <c r="CK62" s="754"/>
      <c r="CL62" s="754">
        <v>69.186244529999996</v>
      </c>
      <c r="CM62" s="754"/>
      <c r="CN62" s="754"/>
      <c r="CO62" s="754"/>
      <c r="CP62" s="754"/>
      <c r="CQ62" s="754"/>
      <c r="CR62" s="754"/>
      <c r="CS62" s="754"/>
      <c r="CT62" s="754"/>
      <c r="CU62" s="754"/>
      <c r="CV62" s="754"/>
      <c r="CW62" s="754"/>
      <c r="CX62" s="754"/>
      <c r="CY62" s="754"/>
      <c r="CZ62" s="754"/>
      <c r="DA62" s="754"/>
      <c r="DB62" s="755">
        <v>71.953694311199996</v>
      </c>
      <c r="DC62" s="755"/>
      <c r="DD62" s="755"/>
      <c r="DE62" s="755"/>
      <c r="DF62" s="755"/>
      <c r="DG62" s="755"/>
      <c r="DH62" s="755"/>
      <c r="DI62" s="755"/>
      <c r="DJ62" s="755"/>
      <c r="DK62" s="755"/>
      <c r="DL62" s="755"/>
      <c r="DM62" s="755"/>
      <c r="DN62" s="755"/>
      <c r="DO62" s="755"/>
      <c r="DP62" s="755"/>
      <c r="DQ62" s="755"/>
    </row>
    <row r="63" spans="1:151" s="23" customFormat="1" ht="34.5" hidden="1" customHeight="1">
      <c r="A63" s="747" t="s">
        <v>230</v>
      </c>
      <c r="B63" s="747"/>
      <c r="C63" s="747"/>
      <c r="D63" s="747"/>
      <c r="E63" s="747"/>
      <c r="F63" s="747"/>
      <c r="G63" s="747"/>
      <c r="H63" s="747"/>
      <c r="I63" s="747"/>
      <c r="J63" s="22"/>
      <c r="K63" s="752" t="s">
        <v>190</v>
      </c>
      <c r="L63" s="752"/>
      <c r="M63" s="752"/>
      <c r="N63" s="752"/>
      <c r="O63" s="752"/>
      <c r="P63" s="752"/>
      <c r="Q63" s="752"/>
      <c r="R63" s="752"/>
      <c r="S63" s="752"/>
      <c r="T63" s="752"/>
      <c r="U63" s="752"/>
      <c r="V63" s="752"/>
      <c r="W63" s="752"/>
      <c r="X63" s="752"/>
      <c r="Y63" s="752"/>
      <c r="Z63" s="752"/>
      <c r="AA63" s="752"/>
      <c r="AB63" s="752"/>
      <c r="AC63" s="752"/>
      <c r="AD63" s="752"/>
      <c r="AE63" s="752"/>
      <c r="AF63" s="752"/>
      <c r="AG63" s="752"/>
      <c r="AH63" s="752"/>
      <c r="AI63" s="752"/>
      <c r="AJ63" s="752"/>
      <c r="AK63" s="752"/>
      <c r="AL63" s="752"/>
      <c r="AM63" s="752"/>
      <c r="AN63" s="752"/>
      <c r="AO63" s="752"/>
      <c r="AP63" s="752"/>
      <c r="AQ63" s="752"/>
      <c r="AR63" s="752"/>
      <c r="AS63" s="752"/>
      <c r="AT63" s="752"/>
      <c r="AU63" s="752"/>
      <c r="AV63" s="752"/>
      <c r="AW63" s="752"/>
      <c r="AX63" s="752"/>
      <c r="AY63" s="752"/>
      <c r="AZ63" s="752"/>
      <c r="BA63" s="752"/>
      <c r="BB63" s="752"/>
      <c r="BC63" s="752"/>
      <c r="BD63" s="752"/>
      <c r="BE63" s="752"/>
      <c r="BF63" s="753"/>
      <c r="BG63" s="668" t="s">
        <v>213</v>
      </c>
      <c r="BH63" s="668"/>
      <c r="BI63" s="668"/>
      <c r="BJ63" s="668"/>
      <c r="BK63" s="668"/>
      <c r="BL63" s="668"/>
      <c r="BM63" s="668"/>
      <c r="BN63" s="668"/>
      <c r="BO63" s="668"/>
      <c r="BP63" s="668"/>
      <c r="BQ63" s="668"/>
      <c r="BR63" s="668"/>
      <c r="BS63" s="668"/>
      <c r="BT63" s="668"/>
      <c r="BU63" s="668"/>
      <c r="BV63" s="755"/>
      <c r="BW63" s="755"/>
      <c r="BX63" s="755"/>
      <c r="BY63" s="755"/>
      <c r="BZ63" s="755"/>
      <c r="CA63" s="755"/>
      <c r="CB63" s="755"/>
      <c r="CC63" s="755"/>
      <c r="CD63" s="755"/>
      <c r="CE63" s="755"/>
      <c r="CF63" s="755"/>
      <c r="CG63" s="755"/>
      <c r="CH63" s="755"/>
      <c r="CI63" s="755"/>
      <c r="CJ63" s="755"/>
      <c r="CK63" s="755"/>
      <c r="CL63" s="755"/>
      <c r="CM63" s="755"/>
      <c r="CN63" s="755"/>
      <c r="CO63" s="755"/>
      <c r="CP63" s="755"/>
      <c r="CQ63" s="755"/>
      <c r="CR63" s="755"/>
      <c r="CS63" s="755"/>
      <c r="CT63" s="755"/>
      <c r="CU63" s="755"/>
      <c r="CV63" s="755"/>
      <c r="CW63" s="755"/>
      <c r="CX63" s="755"/>
      <c r="CY63" s="755"/>
      <c r="CZ63" s="755"/>
      <c r="DA63" s="755"/>
      <c r="DB63" s="755">
        <v>0</v>
      </c>
      <c r="DC63" s="755"/>
      <c r="DD63" s="755"/>
      <c r="DE63" s="755"/>
      <c r="DF63" s="755"/>
      <c r="DG63" s="755"/>
      <c r="DH63" s="755"/>
      <c r="DI63" s="755"/>
      <c r="DJ63" s="755"/>
      <c r="DK63" s="755"/>
      <c r="DL63" s="755"/>
      <c r="DM63" s="755"/>
      <c r="DN63" s="755"/>
      <c r="DO63" s="755"/>
      <c r="DP63" s="755"/>
      <c r="DQ63" s="755"/>
    </row>
    <row r="64" spans="1:151" s="25" customFormat="1" ht="14.25">
      <c r="A64" s="759" t="s">
        <v>231</v>
      </c>
      <c r="B64" s="759"/>
      <c r="C64" s="759"/>
      <c r="D64" s="759"/>
      <c r="E64" s="759"/>
      <c r="F64" s="759"/>
      <c r="G64" s="759"/>
      <c r="H64" s="759"/>
      <c r="I64" s="759"/>
      <c r="J64" s="24"/>
      <c r="K64" s="760" t="s">
        <v>1107</v>
      </c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  <c r="AS64" s="760"/>
      <c r="AT64" s="760"/>
      <c r="AU64" s="760"/>
      <c r="AV64" s="760"/>
      <c r="AW64" s="760"/>
      <c r="AX64" s="760"/>
      <c r="AY64" s="760"/>
      <c r="AZ64" s="760"/>
      <c r="BA64" s="760"/>
      <c r="BB64" s="760"/>
      <c r="BC64" s="760"/>
      <c r="BD64" s="760"/>
      <c r="BE64" s="760"/>
      <c r="BF64" s="761"/>
      <c r="BG64" s="762" t="s">
        <v>216</v>
      </c>
      <c r="BH64" s="762"/>
      <c r="BI64" s="762"/>
      <c r="BJ64" s="762"/>
      <c r="BK64" s="762"/>
      <c r="BL64" s="762"/>
      <c r="BM64" s="762"/>
      <c r="BN64" s="762"/>
      <c r="BO64" s="762"/>
      <c r="BP64" s="762"/>
      <c r="BQ64" s="762"/>
      <c r="BR64" s="762"/>
      <c r="BS64" s="762"/>
      <c r="BT64" s="762"/>
      <c r="BU64" s="762"/>
      <c r="BV64" s="763">
        <v>8531.6750357960009</v>
      </c>
      <c r="BW64" s="763"/>
      <c r="BX64" s="763"/>
      <c r="BY64" s="763"/>
      <c r="BZ64" s="763"/>
      <c r="CA64" s="763"/>
      <c r="CB64" s="763"/>
      <c r="CC64" s="763"/>
      <c r="CD64" s="763"/>
      <c r="CE64" s="763"/>
      <c r="CF64" s="763"/>
      <c r="CG64" s="763"/>
      <c r="CH64" s="763"/>
      <c r="CI64" s="763"/>
      <c r="CJ64" s="763"/>
      <c r="CK64" s="763"/>
      <c r="CL64" s="771">
        <v>5670.0426656474292</v>
      </c>
      <c r="CM64" s="771"/>
      <c r="CN64" s="771"/>
      <c r="CO64" s="771"/>
      <c r="CP64" s="771"/>
      <c r="CQ64" s="771"/>
      <c r="CR64" s="771"/>
      <c r="CS64" s="771"/>
      <c r="CT64" s="771"/>
      <c r="CU64" s="771"/>
      <c r="CV64" s="771"/>
      <c r="CW64" s="771"/>
      <c r="CX64" s="771"/>
      <c r="CY64" s="771"/>
      <c r="CZ64" s="771"/>
      <c r="DA64" s="771"/>
      <c r="DB64" s="771">
        <v>7179.3722205257291</v>
      </c>
      <c r="DC64" s="771"/>
      <c r="DD64" s="771"/>
      <c r="DE64" s="771"/>
      <c r="DF64" s="771"/>
      <c r="DG64" s="771"/>
      <c r="DH64" s="771"/>
      <c r="DI64" s="771"/>
      <c r="DJ64" s="771"/>
      <c r="DK64" s="771"/>
      <c r="DL64" s="771"/>
      <c r="DM64" s="771"/>
      <c r="DN64" s="771"/>
      <c r="DO64" s="771"/>
      <c r="DP64" s="771"/>
      <c r="DQ64" s="771"/>
    </row>
    <row r="65" spans="1:121" s="23" customFormat="1" ht="15" customHeight="1">
      <c r="A65" s="747" t="s">
        <v>232</v>
      </c>
      <c r="B65" s="747"/>
      <c r="C65" s="747"/>
      <c r="D65" s="747"/>
      <c r="E65" s="747"/>
      <c r="F65" s="747"/>
      <c r="G65" s="747"/>
      <c r="H65" s="747"/>
      <c r="I65" s="747"/>
      <c r="J65" s="22"/>
      <c r="K65" s="752" t="s">
        <v>189</v>
      </c>
      <c r="L65" s="752"/>
      <c r="M65" s="752"/>
      <c r="N65" s="752"/>
      <c r="O65" s="752"/>
      <c r="P65" s="752"/>
      <c r="Q65" s="752"/>
      <c r="R65" s="752"/>
      <c r="S65" s="752"/>
      <c r="T65" s="752"/>
      <c r="U65" s="752"/>
      <c r="V65" s="752"/>
      <c r="W65" s="752"/>
      <c r="X65" s="752"/>
      <c r="Y65" s="752"/>
      <c r="Z65" s="752"/>
      <c r="AA65" s="752"/>
      <c r="AB65" s="752"/>
      <c r="AC65" s="752"/>
      <c r="AD65" s="752"/>
      <c r="AE65" s="752"/>
      <c r="AF65" s="752"/>
      <c r="AG65" s="752"/>
      <c r="AH65" s="752"/>
      <c r="AI65" s="752"/>
      <c r="AJ65" s="752"/>
      <c r="AK65" s="752"/>
      <c r="AL65" s="752"/>
      <c r="AM65" s="752"/>
      <c r="AN65" s="752"/>
      <c r="AO65" s="752"/>
      <c r="AP65" s="752"/>
      <c r="AQ65" s="752"/>
      <c r="AR65" s="752"/>
      <c r="AS65" s="752"/>
      <c r="AT65" s="752"/>
      <c r="AU65" s="752"/>
      <c r="AV65" s="752"/>
      <c r="AW65" s="752"/>
      <c r="AX65" s="752"/>
      <c r="AY65" s="752"/>
      <c r="AZ65" s="752"/>
      <c r="BA65" s="752"/>
      <c r="BB65" s="752"/>
      <c r="BC65" s="752"/>
      <c r="BD65" s="752"/>
      <c r="BE65" s="752"/>
      <c r="BF65" s="753"/>
      <c r="BG65" s="668" t="s">
        <v>216</v>
      </c>
      <c r="BH65" s="668"/>
      <c r="BI65" s="668"/>
      <c r="BJ65" s="668"/>
      <c r="BK65" s="668"/>
      <c r="BL65" s="668"/>
      <c r="BM65" s="668"/>
      <c r="BN65" s="668"/>
      <c r="BO65" s="668"/>
      <c r="BP65" s="668"/>
      <c r="BQ65" s="668"/>
      <c r="BR65" s="668"/>
      <c r="BS65" s="668"/>
      <c r="BT65" s="668"/>
      <c r="BU65" s="668"/>
      <c r="BV65" s="755">
        <v>5745.2289594080003</v>
      </c>
      <c r="BW65" s="755"/>
      <c r="BX65" s="755"/>
      <c r="BY65" s="755"/>
      <c r="BZ65" s="755"/>
      <c r="CA65" s="755"/>
      <c r="CB65" s="755"/>
      <c r="CC65" s="755"/>
      <c r="CD65" s="755"/>
      <c r="CE65" s="755"/>
      <c r="CF65" s="755"/>
      <c r="CG65" s="755"/>
      <c r="CH65" s="755"/>
      <c r="CI65" s="755"/>
      <c r="CJ65" s="755"/>
      <c r="CK65" s="755"/>
      <c r="CL65" s="754">
        <v>4160.8051582469461</v>
      </c>
      <c r="CM65" s="754"/>
      <c r="CN65" s="754"/>
      <c r="CO65" s="754"/>
      <c r="CP65" s="754"/>
      <c r="CQ65" s="754"/>
      <c r="CR65" s="754"/>
      <c r="CS65" s="754"/>
      <c r="CT65" s="754"/>
      <c r="CU65" s="754"/>
      <c r="CV65" s="754"/>
      <c r="CW65" s="754"/>
      <c r="CX65" s="754"/>
      <c r="CY65" s="754"/>
      <c r="CZ65" s="754"/>
      <c r="DA65" s="754"/>
      <c r="DB65" s="754">
        <v>4600.7961570244406</v>
      </c>
      <c r="DC65" s="754"/>
      <c r="DD65" s="754"/>
      <c r="DE65" s="754"/>
      <c r="DF65" s="754"/>
      <c r="DG65" s="754"/>
      <c r="DH65" s="754"/>
      <c r="DI65" s="754"/>
      <c r="DJ65" s="754"/>
      <c r="DK65" s="754"/>
      <c r="DL65" s="754"/>
      <c r="DM65" s="754"/>
      <c r="DN65" s="754"/>
      <c r="DO65" s="754"/>
      <c r="DP65" s="754"/>
      <c r="DQ65" s="754"/>
    </row>
    <row r="66" spans="1:121" s="23" customFormat="1" ht="15" customHeight="1">
      <c r="A66" s="747" t="s">
        <v>233</v>
      </c>
      <c r="B66" s="747"/>
      <c r="C66" s="747"/>
      <c r="D66" s="747"/>
      <c r="E66" s="747"/>
      <c r="F66" s="747"/>
      <c r="G66" s="747"/>
      <c r="H66" s="747"/>
      <c r="I66" s="747"/>
      <c r="J66" s="22"/>
      <c r="K66" s="752" t="s">
        <v>1104</v>
      </c>
      <c r="L66" s="752"/>
      <c r="M66" s="752"/>
      <c r="N66" s="752"/>
      <c r="O66" s="752"/>
      <c r="P66" s="752"/>
      <c r="Q66" s="752"/>
      <c r="R66" s="752"/>
      <c r="S66" s="752"/>
      <c r="T66" s="752"/>
      <c r="U66" s="752"/>
      <c r="V66" s="752"/>
      <c r="W66" s="752"/>
      <c r="X66" s="752"/>
      <c r="Y66" s="752"/>
      <c r="Z66" s="752"/>
      <c r="AA66" s="752"/>
      <c r="AB66" s="752"/>
      <c r="AC66" s="752"/>
      <c r="AD66" s="752"/>
      <c r="AE66" s="752"/>
      <c r="AF66" s="752"/>
      <c r="AG66" s="752"/>
      <c r="AH66" s="752"/>
      <c r="AI66" s="752"/>
      <c r="AJ66" s="752"/>
      <c r="AK66" s="752"/>
      <c r="AL66" s="752"/>
      <c r="AM66" s="752"/>
      <c r="AN66" s="752"/>
      <c r="AO66" s="752"/>
      <c r="AP66" s="752"/>
      <c r="AQ66" s="752"/>
      <c r="AR66" s="752"/>
      <c r="AS66" s="752"/>
      <c r="AT66" s="752"/>
      <c r="AU66" s="752"/>
      <c r="AV66" s="752"/>
      <c r="AW66" s="752"/>
      <c r="AX66" s="752"/>
      <c r="AY66" s="752"/>
      <c r="AZ66" s="752"/>
      <c r="BA66" s="752"/>
      <c r="BB66" s="752"/>
      <c r="BC66" s="752"/>
      <c r="BD66" s="752"/>
      <c r="BE66" s="752"/>
      <c r="BF66" s="753"/>
      <c r="BG66" s="668" t="s">
        <v>216</v>
      </c>
      <c r="BH66" s="668"/>
      <c r="BI66" s="668"/>
      <c r="BJ66" s="668"/>
      <c r="BK66" s="668"/>
      <c r="BL66" s="668"/>
      <c r="BM66" s="668"/>
      <c r="BN66" s="668"/>
      <c r="BO66" s="668"/>
      <c r="BP66" s="668"/>
      <c r="BQ66" s="668"/>
      <c r="BR66" s="668"/>
      <c r="BS66" s="668"/>
      <c r="BT66" s="668"/>
      <c r="BU66" s="668"/>
      <c r="BV66" s="755">
        <v>2786.4460763880002</v>
      </c>
      <c r="BW66" s="755"/>
      <c r="BX66" s="755"/>
      <c r="BY66" s="755"/>
      <c r="BZ66" s="755"/>
      <c r="CA66" s="755"/>
      <c r="CB66" s="755"/>
      <c r="CC66" s="755"/>
      <c r="CD66" s="755"/>
      <c r="CE66" s="755"/>
      <c r="CF66" s="755"/>
      <c r="CG66" s="755"/>
      <c r="CH66" s="755"/>
      <c r="CI66" s="755"/>
      <c r="CJ66" s="755"/>
      <c r="CK66" s="755"/>
      <c r="CL66" s="754">
        <v>1509.2375074004833</v>
      </c>
      <c r="CM66" s="754"/>
      <c r="CN66" s="754"/>
      <c r="CO66" s="754"/>
      <c r="CP66" s="754"/>
      <c r="CQ66" s="754"/>
      <c r="CR66" s="754"/>
      <c r="CS66" s="754"/>
      <c r="CT66" s="754"/>
      <c r="CU66" s="754"/>
      <c r="CV66" s="754"/>
      <c r="CW66" s="754"/>
      <c r="CX66" s="754"/>
      <c r="CY66" s="754"/>
      <c r="CZ66" s="754"/>
      <c r="DA66" s="754"/>
      <c r="DB66" s="754">
        <v>2578.576063501288</v>
      </c>
      <c r="DC66" s="754"/>
      <c r="DD66" s="754"/>
      <c r="DE66" s="754"/>
      <c r="DF66" s="754"/>
      <c r="DG66" s="754"/>
      <c r="DH66" s="754"/>
      <c r="DI66" s="754"/>
      <c r="DJ66" s="754"/>
      <c r="DK66" s="754"/>
      <c r="DL66" s="754"/>
      <c r="DM66" s="754"/>
      <c r="DN66" s="754"/>
      <c r="DO66" s="754"/>
      <c r="DP66" s="754"/>
      <c r="DQ66" s="754"/>
    </row>
    <row r="67" spans="1:121" s="25" customFormat="1" ht="14.25">
      <c r="A67" s="759" t="s">
        <v>234</v>
      </c>
      <c r="B67" s="759"/>
      <c r="C67" s="759"/>
      <c r="D67" s="759"/>
      <c r="E67" s="759"/>
      <c r="F67" s="759"/>
      <c r="G67" s="759"/>
      <c r="H67" s="759"/>
      <c r="I67" s="759"/>
      <c r="J67" s="24"/>
      <c r="K67" s="768" t="s">
        <v>149</v>
      </c>
      <c r="L67" s="768"/>
      <c r="M67" s="768"/>
      <c r="N67" s="768"/>
      <c r="O67" s="768"/>
      <c r="P67" s="768"/>
      <c r="Q67" s="768"/>
      <c r="R67" s="768"/>
      <c r="S67" s="768"/>
      <c r="T67" s="768"/>
      <c r="U67" s="768"/>
      <c r="V67" s="768"/>
      <c r="W67" s="768"/>
      <c r="X67" s="768"/>
      <c r="Y67" s="768"/>
      <c r="Z67" s="768"/>
      <c r="AA67" s="768"/>
      <c r="AB67" s="768"/>
      <c r="AC67" s="768"/>
      <c r="AD67" s="768"/>
      <c r="AE67" s="768"/>
      <c r="AF67" s="768"/>
      <c r="AG67" s="768"/>
      <c r="AH67" s="768"/>
      <c r="AI67" s="768"/>
      <c r="AJ67" s="768"/>
      <c r="AK67" s="768"/>
      <c r="AL67" s="768"/>
      <c r="AM67" s="768"/>
      <c r="AN67" s="768"/>
      <c r="AO67" s="768"/>
      <c r="AP67" s="768"/>
      <c r="AQ67" s="768"/>
      <c r="AR67" s="768"/>
      <c r="AS67" s="768"/>
      <c r="AT67" s="768"/>
      <c r="AU67" s="768"/>
      <c r="AV67" s="768"/>
      <c r="AW67" s="768"/>
      <c r="AX67" s="768"/>
      <c r="AY67" s="768"/>
      <c r="AZ67" s="768"/>
      <c r="BA67" s="768"/>
      <c r="BB67" s="768"/>
      <c r="BC67" s="768"/>
      <c r="BD67" s="768"/>
      <c r="BE67" s="768"/>
      <c r="BF67" s="769"/>
      <c r="BG67" s="762" t="s">
        <v>216</v>
      </c>
      <c r="BH67" s="762"/>
      <c r="BI67" s="762"/>
      <c r="BJ67" s="762"/>
      <c r="BK67" s="762"/>
      <c r="BL67" s="762"/>
      <c r="BM67" s="762"/>
      <c r="BN67" s="762"/>
      <c r="BO67" s="762"/>
      <c r="BP67" s="762"/>
      <c r="BQ67" s="762"/>
      <c r="BR67" s="762"/>
      <c r="BS67" s="762"/>
      <c r="BT67" s="762"/>
      <c r="BU67" s="762"/>
      <c r="BV67" s="763">
        <v>8531.6750357960009</v>
      </c>
      <c r="BW67" s="763"/>
      <c r="BX67" s="763"/>
      <c r="BY67" s="763"/>
      <c r="BZ67" s="763"/>
      <c r="CA67" s="763"/>
      <c r="CB67" s="763"/>
      <c r="CC67" s="763"/>
      <c r="CD67" s="763"/>
      <c r="CE67" s="763"/>
      <c r="CF67" s="763"/>
      <c r="CG67" s="763"/>
      <c r="CH67" s="763"/>
      <c r="CI67" s="763"/>
      <c r="CJ67" s="763"/>
      <c r="CK67" s="763"/>
      <c r="CL67" s="763">
        <v>5670.0426656474292</v>
      </c>
      <c r="CM67" s="763"/>
      <c r="CN67" s="763"/>
      <c r="CO67" s="763"/>
      <c r="CP67" s="763"/>
      <c r="CQ67" s="763"/>
      <c r="CR67" s="763"/>
      <c r="CS67" s="763"/>
      <c r="CT67" s="763"/>
      <c r="CU67" s="763"/>
      <c r="CV67" s="763"/>
      <c r="CW67" s="763"/>
      <c r="CX67" s="763"/>
      <c r="CY67" s="763"/>
      <c r="CZ67" s="763"/>
      <c r="DA67" s="763"/>
      <c r="DB67" s="763">
        <v>7179.3722205257291</v>
      </c>
      <c r="DC67" s="763"/>
      <c r="DD67" s="763"/>
      <c r="DE67" s="763"/>
      <c r="DF67" s="763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</row>
    <row r="68" spans="1:121" s="25" customFormat="1" ht="30.75" customHeight="1">
      <c r="A68" s="759" t="s">
        <v>235</v>
      </c>
      <c r="B68" s="759"/>
      <c r="C68" s="759"/>
      <c r="D68" s="759"/>
      <c r="E68" s="759"/>
      <c r="F68" s="759"/>
      <c r="G68" s="759"/>
      <c r="H68" s="759"/>
      <c r="I68" s="759"/>
      <c r="J68" s="24"/>
      <c r="K68" s="760" t="s">
        <v>1109</v>
      </c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  <c r="AS68" s="760"/>
      <c r="AT68" s="760"/>
      <c r="AU68" s="760"/>
      <c r="AV68" s="760"/>
      <c r="AW68" s="760"/>
      <c r="AX68" s="760"/>
      <c r="AY68" s="760"/>
      <c r="AZ68" s="760"/>
      <c r="BA68" s="760"/>
      <c r="BB68" s="760"/>
      <c r="BC68" s="760"/>
      <c r="BD68" s="760"/>
      <c r="BE68" s="760"/>
      <c r="BF68" s="761"/>
      <c r="BG68" s="762" t="s">
        <v>216</v>
      </c>
      <c r="BH68" s="762"/>
      <c r="BI68" s="762"/>
      <c r="BJ68" s="762"/>
      <c r="BK68" s="762"/>
      <c r="BL68" s="762"/>
      <c r="BM68" s="762"/>
      <c r="BN68" s="762"/>
      <c r="BO68" s="762"/>
      <c r="BP68" s="762"/>
      <c r="BQ68" s="762"/>
      <c r="BR68" s="762"/>
      <c r="BS68" s="762"/>
      <c r="BT68" s="762"/>
      <c r="BU68" s="762"/>
      <c r="BV68" s="771">
        <v>8531.6750357960009</v>
      </c>
      <c r="BW68" s="771"/>
      <c r="BX68" s="771"/>
      <c r="BY68" s="771"/>
      <c r="BZ68" s="771"/>
      <c r="CA68" s="771"/>
      <c r="CB68" s="771"/>
      <c r="CC68" s="771"/>
      <c r="CD68" s="771"/>
      <c r="CE68" s="771"/>
      <c r="CF68" s="771"/>
      <c r="CG68" s="771"/>
      <c r="CH68" s="771"/>
      <c r="CI68" s="771"/>
      <c r="CJ68" s="771"/>
      <c r="CK68" s="771"/>
      <c r="CL68" s="763">
        <v>5670.0426656474292</v>
      </c>
      <c r="CM68" s="763"/>
      <c r="CN68" s="763"/>
      <c r="CO68" s="763"/>
      <c r="CP68" s="763"/>
      <c r="CQ68" s="763"/>
      <c r="CR68" s="763"/>
      <c r="CS68" s="763"/>
      <c r="CT68" s="763"/>
      <c r="CU68" s="763"/>
      <c r="CV68" s="763"/>
      <c r="CW68" s="763"/>
      <c r="CX68" s="763"/>
      <c r="CY68" s="763"/>
      <c r="CZ68" s="763"/>
      <c r="DA68" s="763"/>
      <c r="DB68" s="763">
        <v>7179.3722205257291</v>
      </c>
      <c r="DC68" s="763"/>
      <c r="DD68" s="763"/>
      <c r="DE68" s="763"/>
      <c r="DF68" s="763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</row>
    <row r="69" spans="1:121" s="23" customFormat="1" ht="15" customHeight="1">
      <c r="A69" s="747" t="s">
        <v>236</v>
      </c>
      <c r="B69" s="747"/>
      <c r="C69" s="747"/>
      <c r="D69" s="747"/>
      <c r="E69" s="747"/>
      <c r="F69" s="747"/>
      <c r="G69" s="747"/>
      <c r="H69" s="747"/>
      <c r="I69" s="747"/>
      <c r="J69" s="22"/>
      <c r="K69" s="752" t="s">
        <v>189</v>
      </c>
      <c r="L69" s="752"/>
      <c r="M69" s="752"/>
      <c r="N69" s="752"/>
      <c r="O69" s="752"/>
      <c r="P69" s="752"/>
      <c r="Q69" s="752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2"/>
      <c r="AD69" s="752"/>
      <c r="AE69" s="752"/>
      <c r="AF69" s="752"/>
      <c r="AG69" s="752"/>
      <c r="AH69" s="752"/>
      <c r="AI69" s="752"/>
      <c r="AJ69" s="752"/>
      <c r="AK69" s="752"/>
      <c r="AL69" s="752"/>
      <c r="AM69" s="752"/>
      <c r="AN69" s="752"/>
      <c r="AO69" s="752"/>
      <c r="AP69" s="752"/>
      <c r="AQ69" s="752"/>
      <c r="AR69" s="752"/>
      <c r="AS69" s="752"/>
      <c r="AT69" s="752"/>
      <c r="AU69" s="752"/>
      <c r="AV69" s="752"/>
      <c r="AW69" s="752"/>
      <c r="AX69" s="752"/>
      <c r="AY69" s="752"/>
      <c r="AZ69" s="752"/>
      <c r="BA69" s="752"/>
      <c r="BB69" s="752"/>
      <c r="BC69" s="752"/>
      <c r="BD69" s="752"/>
      <c r="BE69" s="752"/>
      <c r="BF69" s="753"/>
      <c r="BG69" s="668" t="s">
        <v>216</v>
      </c>
      <c r="BH69" s="668"/>
      <c r="BI69" s="668"/>
      <c r="BJ69" s="668"/>
      <c r="BK69" s="668"/>
      <c r="BL69" s="668"/>
      <c r="BM69" s="668"/>
      <c r="BN69" s="668"/>
      <c r="BO69" s="668"/>
      <c r="BP69" s="668"/>
      <c r="BQ69" s="668"/>
      <c r="BR69" s="668"/>
      <c r="BS69" s="668"/>
      <c r="BT69" s="668"/>
      <c r="BU69" s="668"/>
      <c r="BV69" s="755">
        <v>5745.2289594080003</v>
      </c>
      <c r="BW69" s="755"/>
      <c r="BX69" s="755"/>
      <c r="BY69" s="755"/>
      <c r="BZ69" s="755"/>
      <c r="CA69" s="755"/>
      <c r="CB69" s="755"/>
      <c r="CC69" s="755"/>
      <c r="CD69" s="755"/>
      <c r="CE69" s="755"/>
      <c r="CF69" s="755"/>
      <c r="CG69" s="755"/>
      <c r="CH69" s="755"/>
      <c r="CI69" s="755"/>
      <c r="CJ69" s="755"/>
      <c r="CK69" s="755"/>
      <c r="CL69" s="754">
        <v>4160.8051582469461</v>
      </c>
      <c r="CM69" s="754"/>
      <c r="CN69" s="754"/>
      <c r="CO69" s="754"/>
      <c r="CP69" s="754"/>
      <c r="CQ69" s="754"/>
      <c r="CR69" s="754"/>
      <c r="CS69" s="754"/>
      <c r="CT69" s="754"/>
      <c r="CU69" s="754"/>
      <c r="CV69" s="754"/>
      <c r="CW69" s="754"/>
      <c r="CX69" s="754"/>
      <c r="CY69" s="754"/>
      <c r="CZ69" s="754"/>
      <c r="DA69" s="754"/>
      <c r="DB69" s="755">
        <v>4600.7961570244406</v>
      </c>
      <c r="DC69" s="755"/>
      <c r="DD69" s="755"/>
      <c r="DE69" s="755"/>
      <c r="DF69" s="755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</row>
    <row r="70" spans="1:121" s="23" customFormat="1" ht="15" customHeight="1">
      <c r="A70" s="747" t="s">
        <v>237</v>
      </c>
      <c r="B70" s="747"/>
      <c r="C70" s="747"/>
      <c r="D70" s="747"/>
      <c r="E70" s="747"/>
      <c r="F70" s="747"/>
      <c r="G70" s="747"/>
      <c r="H70" s="747"/>
      <c r="I70" s="747"/>
      <c r="J70" s="22"/>
      <c r="K70" s="752" t="s">
        <v>1104</v>
      </c>
      <c r="L70" s="752"/>
      <c r="M70" s="752"/>
      <c r="N70" s="752"/>
      <c r="O70" s="752"/>
      <c r="P70" s="752"/>
      <c r="Q70" s="752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2"/>
      <c r="AD70" s="752"/>
      <c r="AE70" s="752"/>
      <c r="AF70" s="752"/>
      <c r="AG70" s="752"/>
      <c r="AH70" s="752"/>
      <c r="AI70" s="752"/>
      <c r="AJ70" s="752"/>
      <c r="AK70" s="752"/>
      <c r="AL70" s="752"/>
      <c r="AM70" s="752"/>
      <c r="AN70" s="752"/>
      <c r="AO70" s="752"/>
      <c r="AP70" s="752"/>
      <c r="AQ70" s="752"/>
      <c r="AR70" s="752"/>
      <c r="AS70" s="752"/>
      <c r="AT70" s="752"/>
      <c r="AU70" s="752"/>
      <c r="AV70" s="752"/>
      <c r="AW70" s="752"/>
      <c r="AX70" s="752"/>
      <c r="AY70" s="752"/>
      <c r="AZ70" s="752"/>
      <c r="BA70" s="752"/>
      <c r="BB70" s="752"/>
      <c r="BC70" s="752"/>
      <c r="BD70" s="752"/>
      <c r="BE70" s="752"/>
      <c r="BF70" s="753"/>
      <c r="BG70" s="668" t="s">
        <v>216</v>
      </c>
      <c r="BH70" s="668"/>
      <c r="BI70" s="668"/>
      <c r="BJ70" s="668"/>
      <c r="BK70" s="668"/>
      <c r="BL70" s="668"/>
      <c r="BM70" s="668"/>
      <c r="BN70" s="668"/>
      <c r="BO70" s="668"/>
      <c r="BP70" s="668"/>
      <c r="BQ70" s="668"/>
      <c r="BR70" s="668"/>
      <c r="BS70" s="668"/>
      <c r="BT70" s="668"/>
      <c r="BU70" s="668"/>
      <c r="BV70" s="755">
        <v>2786.4460763880002</v>
      </c>
      <c r="BW70" s="755"/>
      <c r="BX70" s="755"/>
      <c r="BY70" s="755"/>
      <c r="BZ70" s="755"/>
      <c r="CA70" s="755"/>
      <c r="CB70" s="755"/>
      <c r="CC70" s="755"/>
      <c r="CD70" s="755"/>
      <c r="CE70" s="755"/>
      <c r="CF70" s="755"/>
      <c r="CG70" s="755"/>
      <c r="CH70" s="755"/>
      <c r="CI70" s="755"/>
      <c r="CJ70" s="755"/>
      <c r="CK70" s="755"/>
      <c r="CL70" s="754">
        <v>1509.2375074004833</v>
      </c>
      <c r="CM70" s="754"/>
      <c r="CN70" s="754"/>
      <c r="CO70" s="754"/>
      <c r="CP70" s="754"/>
      <c r="CQ70" s="754"/>
      <c r="CR70" s="754"/>
      <c r="CS70" s="754"/>
      <c r="CT70" s="754"/>
      <c r="CU70" s="754"/>
      <c r="CV70" s="754"/>
      <c r="CW70" s="754"/>
      <c r="CX70" s="754"/>
      <c r="CY70" s="754"/>
      <c r="CZ70" s="754"/>
      <c r="DA70" s="754"/>
      <c r="DB70" s="755">
        <v>2578.576063501288</v>
      </c>
      <c r="DC70" s="755"/>
      <c r="DD70" s="755"/>
      <c r="DE70" s="755"/>
      <c r="DF70" s="755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</row>
    <row r="71" spans="1:121" s="25" customFormat="1" ht="29.25" customHeight="1">
      <c r="A71" s="759" t="s">
        <v>238</v>
      </c>
      <c r="B71" s="759"/>
      <c r="C71" s="759"/>
      <c r="D71" s="759"/>
      <c r="E71" s="759"/>
      <c r="F71" s="759"/>
      <c r="G71" s="759"/>
      <c r="H71" s="759"/>
      <c r="I71" s="759"/>
      <c r="J71" s="24"/>
      <c r="K71" s="760" t="s">
        <v>239</v>
      </c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  <c r="BC71" s="760"/>
      <c r="BD71" s="760"/>
      <c r="BE71" s="760"/>
      <c r="BF71" s="761"/>
      <c r="BG71" s="762" t="s">
        <v>216</v>
      </c>
      <c r="BH71" s="762"/>
      <c r="BI71" s="762"/>
      <c r="BJ71" s="762"/>
      <c r="BK71" s="762"/>
      <c r="BL71" s="762"/>
      <c r="BM71" s="762"/>
      <c r="BN71" s="762"/>
      <c r="BO71" s="762"/>
      <c r="BP71" s="762"/>
      <c r="BQ71" s="762"/>
      <c r="BR71" s="762"/>
      <c r="BS71" s="762"/>
      <c r="BT71" s="762"/>
      <c r="BU71" s="762"/>
      <c r="BV71" s="763">
        <v>16646.801335796001</v>
      </c>
      <c r="BW71" s="763"/>
      <c r="BX71" s="763"/>
      <c r="BY71" s="763"/>
      <c r="BZ71" s="763"/>
      <c r="CA71" s="763"/>
      <c r="CB71" s="763"/>
      <c r="CC71" s="763"/>
      <c r="CD71" s="763"/>
      <c r="CE71" s="763"/>
      <c r="CF71" s="763"/>
      <c r="CG71" s="763"/>
      <c r="CH71" s="763"/>
      <c r="CI71" s="763"/>
      <c r="CJ71" s="763"/>
      <c r="CK71" s="763"/>
      <c r="CL71" s="771">
        <v>16842.184107311386</v>
      </c>
      <c r="CM71" s="771"/>
      <c r="CN71" s="771"/>
      <c r="CO71" s="771"/>
      <c r="CP71" s="771"/>
      <c r="CQ71" s="771"/>
      <c r="CR71" s="771"/>
      <c r="CS71" s="771"/>
      <c r="CT71" s="771"/>
      <c r="CU71" s="771"/>
      <c r="CV71" s="771"/>
      <c r="CW71" s="771"/>
      <c r="CX71" s="771"/>
      <c r="CY71" s="771"/>
      <c r="CZ71" s="771"/>
      <c r="DA71" s="771"/>
      <c r="DB71" s="771">
        <v>20531.154322585109</v>
      </c>
      <c r="DC71" s="771"/>
      <c r="DD71" s="771"/>
      <c r="DE71" s="771"/>
      <c r="DF71" s="771"/>
      <c r="DG71" s="771"/>
      <c r="DH71" s="771"/>
      <c r="DI71" s="771"/>
      <c r="DJ71" s="771"/>
      <c r="DK71" s="771"/>
      <c r="DL71" s="771"/>
      <c r="DM71" s="771"/>
      <c r="DN71" s="771"/>
      <c r="DO71" s="771"/>
      <c r="DP71" s="771"/>
      <c r="DQ71" s="771"/>
    </row>
    <row r="72" spans="1:121" s="23" customFormat="1" ht="15" customHeight="1">
      <c r="A72" s="747" t="s">
        <v>240</v>
      </c>
      <c r="B72" s="747"/>
      <c r="C72" s="747"/>
      <c r="D72" s="747"/>
      <c r="E72" s="747"/>
      <c r="F72" s="747"/>
      <c r="G72" s="747"/>
      <c r="H72" s="747"/>
      <c r="I72" s="747"/>
      <c r="J72" s="22"/>
      <c r="K72" s="752" t="s">
        <v>189</v>
      </c>
      <c r="L72" s="752"/>
      <c r="M72" s="752"/>
      <c r="N72" s="752"/>
      <c r="O72" s="752"/>
      <c r="P72" s="752"/>
      <c r="Q72" s="752"/>
      <c r="R72" s="752"/>
      <c r="S72" s="752"/>
      <c r="T72" s="752"/>
      <c r="U72" s="752"/>
      <c r="V72" s="752"/>
      <c r="W72" s="752"/>
      <c r="X72" s="752"/>
      <c r="Y72" s="752"/>
      <c r="Z72" s="752"/>
      <c r="AA72" s="752"/>
      <c r="AB72" s="752"/>
      <c r="AC72" s="752"/>
      <c r="AD72" s="752"/>
      <c r="AE72" s="752"/>
      <c r="AF72" s="752"/>
      <c r="AG72" s="752"/>
      <c r="AH72" s="752"/>
      <c r="AI72" s="752"/>
      <c r="AJ72" s="752"/>
      <c r="AK72" s="752"/>
      <c r="AL72" s="752"/>
      <c r="AM72" s="752"/>
      <c r="AN72" s="752"/>
      <c r="AO72" s="752"/>
      <c r="AP72" s="752"/>
      <c r="AQ72" s="752"/>
      <c r="AR72" s="752"/>
      <c r="AS72" s="752"/>
      <c r="AT72" s="752"/>
      <c r="AU72" s="752"/>
      <c r="AV72" s="752"/>
      <c r="AW72" s="752"/>
      <c r="AX72" s="752"/>
      <c r="AY72" s="752"/>
      <c r="AZ72" s="752"/>
      <c r="BA72" s="752"/>
      <c r="BB72" s="752"/>
      <c r="BC72" s="752"/>
      <c r="BD72" s="752"/>
      <c r="BE72" s="752"/>
      <c r="BF72" s="753"/>
      <c r="BG72" s="668" t="s">
        <v>216</v>
      </c>
      <c r="BH72" s="668"/>
      <c r="BI72" s="668"/>
      <c r="BJ72" s="668"/>
      <c r="BK72" s="668"/>
      <c r="BL72" s="668"/>
      <c r="BM72" s="668"/>
      <c r="BN72" s="668"/>
      <c r="BO72" s="668"/>
      <c r="BP72" s="668"/>
      <c r="BQ72" s="668"/>
      <c r="BR72" s="668"/>
      <c r="BS72" s="668"/>
      <c r="BT72" s="668"/>
      <c r="BU72" s="668"/>
      <c r="BV72" s="754">
        <v>13830.172379407999</v>
      </c>
      <c r="BW72" s="754"/>
      <c r="BX72" s="754"/>
      <c r="BY72" s="754"/>
      <c r="BZ72" s="754"/>
      <c r="CA72" s="754"/>
      <c r="CB72" s="754"/>
      <c r="CC72" s="754"/>
      <c r="CD72" s="754"/>
      <c r="CE72" s="754"/>
      <c r="CF72" s="754"/>
      <c r="CG72" s="754"/>
      <c r="CH72" s="754"/>
      <c r="CI72" s="754"/>
      <c r="CJ72" s="754"/>
      <c r="CK72" s="754"/>
      <c r="CL72" s="754">
        <v>15252.023806240646</v>
      </c>
      <c r="CM72" s="754"/>
      <c r="CN72" s="754"/>
      <c r="CO72" s="754"/>
      <c r="CP72" s="754"/>
      <c r="CQ72" s="754"/>
      <c r="CR72" s="754"/>
      <c r="CS72" s="754"/>
      <c r="CT72" s="754"/>
      <c r="CU72" s="754"/>
      <c r="CV72" s="754"/>
      <c r="CW72" s="754"/>
      <c r="CX72" s="754"/>
      <c r="CY72" s="754"/>
      <c r="CZ72" s="754"/>
      <c r="DA72" s="754"/>
      <c r="DB72" s="754">
        <v>17811.660492795705</v>
      </c>
      <c r="DC72" s="754"/>
      <c r="DD72" s="754"/>
      <c r="DE72" s="754"/>
      <c r="DF72" s="754"/>
      <c r="DG72" s="754"/>
      <c r="DH72" s="754"/>
      <c r="DI72" s="754"/>
      <c r="DJ72" s="754"/>
      <c r="DK72" s="754"/>
      <c r="DL72" s="754"/>
      <c r="DM72" s="754"/>
      <c r="DN72" s="754"/>
      <c r="DO72" s="754"/>
      <c r="DP72" s="754"/>
      <c r="DQ72" s="754"/>
    </row>
    <row r="73" spans="1:121" s="23" customFormat="1" ht="15" customHeight="1">
      <c r="A73" s="747" t="s">
        <v>241</v>
      </c>
      <c r="B73" s="747"/>
      <c r="C73" s="747"/>
      <c r="D73" s="747"/>
      <c r="E73" s="747"/>
      <c r="F73" s="747"/>
      <c r="G73" s="747"/>
      <c r="H73" s="747"/>
      <c r="I73" s="747"/>
      <c r="J73" s="22"/>
      <c r="K73" s="752" t="s">
        <v>1104</v>
      </c>
      <c r="L73" s="752"/>
      <c r="M73" s="752"/>
      <c r="N73" s="752"/>
      <c r="O73" s="752"/>
      <c r="P73" s="752"/>
      <c r="Q73" s="752"/>
      <c r="R73" s="752"/>
      <c r="S73" s="752"/>
      <c r="T73" s="752"/>
      <c r="U73" s="752"/>
      <c r="V73" s="752"/>
      <c r="W73" s="752"/>
      <c r="X73" s="752"/>
      <c r="Y73" s="752"/>
      <c r="Z73" s="752"/>
      <c r="AA73" s="752"/>
      <c r="AB73" s="752"/>
      <c r="AC73" s="752"/>
      <c r="AD73" s="752"/>
      <c r="AE73" s="752"/>
      <c r="AF73" s="752"/>
      <c r="AG73" s="752"/>
      <c r="AH73" s="752"/>
      <c r="AI73" s="752"/>
      <c r="AJ73" s="752"/>
      <c r="AK73" s="752"/>
      <c r="AL73" s="752"/>
      <c r="AM73" s="752"/>
      <c r="AN73" s="752"/>
      <c r="AO73" s="752"/>
      <c r="AP73" s="752"/>
      <c r="AQ73" s="752"/>
      <c r="AR73" s="752"/>
      <c r="AS73" s="752"/>
      <c r="AT73" s="752"/>
      <c r="AU73" s="752"/>
      <c r="AV73" s="752"/>
      <c r="AW73" s="752"/>
      <c r="AX73" s="752"/>
      <c r="AY73" s="752"/>
      <c r="AZ73" s="752"/>
      <c r="BA73" s="752"/>
      <c r="BB73" s="752"/>
      <c r="BC73" s="752"/>
      <c r="BD73" s="752"/>
      <c r="BE73" s="752"/>
      <c r="BF73" s="753"/>
      <c r="BG73" s="668" t="s">
        <v>216</v>
      </c>
      <c r="BH73" s="668"/>
      <c r="BI73" s="668"/>
      <c r="BJ73" s="668"/>
      <c r="BK73" s="668"/>
      <c r="BL73" s="668"/>
      <c r="BM73" s="668"/>
      <c r="BN73" s="668"/>
      <c r="BO73" s="668"/>
      <c r="BP73" s="668"/>
      <c r="BQ73" s="668"/>
      <c r="BR73" s="668"/>
      <c r="BS73" s="668"/>
      <c r="BT73" s="668"/>
      <c r="BU73" s="668"/>
      <c r="BV73" s="754">
        <v>2816.628956388</v>
      </c>
      <c r="BW73" s="754"/>
      <c r="BX73" s="754"/>
      <c r="BY73" s="754"/>
      <c r="BZ73" s="754"/>
      <c r="CA73" s="754"/>
      <c r="CB73" s="754"/>
      <c r="CC73" s="754"/>
      <c r="CD73" s="754"/>
      <c r="CE73" s="754"/>
      <c r="CF73" s="754"/>
      <c r="CG73" s="754"/>
      <c r="CH73" s="754"/>
      <c r="CI73" s="754"/>
      <c r="CJ73" s="754"/>
      <c r="CK73" s="754"/>
      <c r="CL73" s="754">
        <v>1590.1603010707395</v>
      </c>
      <c r="CM73" s="754"/>
      <c r="CN73" s="754"/>
      <c r="CO73" s="754"/>
      <c r="CP73" s="754"/>
      <c r="CQ73" s="754"/>
      <c r="CR73" s="754"/>
      <c r="CS73" s="754"/>
      <c r="CT73" s="754"/>
      <c r="CU73" s="754"/>
      <c r="CV73" s="754"/>
      <c r="CW73" s="754"/>
      <c r="CX73" s="754"/>
      <c r="CY73" s="754"/>
      <c r="CZ73" s="754"/>
      <c r="DA73" s="754"/>
      <c r="DB73" s="754">
        <v>2719.4938297894028</v>
      </c>
      <c r="DC73" s="754"/>
      <c r="DD73" s="754"/>
      <c r="DE73" s="754"/>
      <c r="DF73" s="754"/>
      <c r="DG73" s="754"/>
      <c r="DH73" s="754"/>
      <c r="DI73" s="754"/>
      <c r="DJ73" s="754"/>
      <c r="DK73" s="754"/>
      <c r="DL73" s="754"/>
      <c r="DM73" s="754"/>
      <c r="DN73" s="754"/>
      <c r="DO73" s="754"/>
      <c r="DP73" s="754"/>
      <c r="DQ73" s="754"/>
    </row>
    <row r="74" spans="1:121" s="25" customFormat="1" ht="14.25">
      <c r="A74" s="759" t="s">
        <v>242</v>
      </c>
      <c r="B74" s="759"/>
      <c r="C74" s="759"/>
      <c r="D74" s="759"/>
      <c r="E74" s="759"/>
      <c r="F74" s="759"/>
      <c r="G74" s="759"/>
      <c r="H74" s="759"/>
      <c r="I74" s="759"/>
      <c r="J74" s="24"/>
      <c r="K74" s="768" t="s">
        <v>149</v>
      </c>
      <c r="L74" s="768"/>
      <c r="M74" s="768"/>
      <c r="N74" s="768"/>
      <c r="O74" s="768"/>
      <c r="P74" s="768"/>
      <c r="Q74" s="768"/>
      <c r="R74" s="768"/>
      <c r="S74" s="768"/>
      <c r="T74" s="768"/>
      <c r="U74" s="768"/>
      <c r="V74" s="768"/>
      <c r="W74" s="768"/>
      <c r="X74" s="768"/>
      <c r="Y74" s="768"/>
      <c r="Z74" s="768"/>
      <c r="AA74" s="768"/>
      <c r="AB74" s="768"/>
      <c r="AC74" s="768"/>
      <c r="AD74" s="768"/>
      <c r="AE74" s="768"/>
      <c r="AF74" s="768"/>
      <c r="AG74" s="768"/>
      <c r="AH74" s="768"/>
      <c r="AI74" s="768"/>
      <c r="AJ74" s="768"/>
      <c r="AK74" s="768"/>
      <c r="AL74" s="768"/>
      <c r="AM74" s="768"/>
      <c r="AN74" s="768"/>
      <c r="AO74" s="768"/>
      <c r="AP74" s="768"/>
      <c r="AQ74" s="768"/>
      <c r="AR74" s="768"/>
      <c r="AS74" s="768"/>
      <c r="AT74" s="768"/>
      <c r="AU74" s="768"/>
      <c r="AV74" s="768"/>
      <c r="AW74" s="768"/>
      <c r="AX74" s="768"/>
      <c r="AY74" s="768"/>
      <c r="AZ74" s="768"/>
      <c r="BA74" s="768"/>
      <c r="BB74" s="768"/>
      <c r="BC74" s="768"/>
      <c r="BD74" s="768"/>
      <c r="BE74" s="768"/>
      <c r="BF74" s="769"/>
      <c r="BG74" s="762" t="s">
        <v>216</v>
      </c>
      <c r="BH74" s="762"/>
      <c r="BI74" s="762"/>
      <c r="BJ74" s="762"/>
      <c r="BK74" s="762"/>
      <c r="BL74" s="762"/>
      <c r="BM74" s="762"/>
      <c r="BN74" s="762"/>
      <c r="BO74" s="762"/>
      <c r="BP74" s="762"/>
      <c r="BQ74" s="762"/>
      <c r="BR74" s="762"/>
      <c r="BS74" s="762"/>
      <c r="BT74" s="762"/>
      <c r="BU74" s="762"/>
      <c r="BV74" s="763">
        <v>16646.801335796001</v>
      </c>
      <c r="BW74" s="763"/>
      <c r="BX74" s="763"/>
      <c r="BY74" s="763"/>
      <c r="BZ74" s="763"/>
      <c r="CA74" s="763"/>
      <c r="CB74" s="763"/>
      <c r="CC74" s="763"/>
      <c r="CD74" s="763"/>
      <c r="CE74" s="763"/>
      <c r="CF74" s="763"/>
      <c r="CG74" s="763"/>
      <c r="CH74" s="763"/>
      <c r="CI74" s="763"/>
      <c r="CJ74" s="763"/>
      <c r="CK74" s="763"/>
      <c r="CL74" s="763">
        <v>16842.184107311383</v>
      </c>
      <c r="CM74" s="763"/>
      <c r="CN74" s="763"/>
      <c r="CO74" s="763"/>
      <c r="CP74" s="763"/>
      <c r="CQ74" s="763"/>
      <c r="CR74" s="763"/>
      <c r="CS74" s="763"/>
      <c r="CT74" s="763"/>
      <c r="CU74" s="763"/>
      <c r="CV74" s="763"/>
      <c r="CW74" s="763"/>
      <c r="CX74" s="763"/>
      <c r="CY74" s="763"/>
      <c r="CZ74" s="763"/>
      <c r="DA74" s="763"/>
      <c r="DB74" s="763">
        <v>20531.154322585106</v>
      </c>
      <c r="DC74" s="763"/>
      <c r="DD74" s="763"/>
      <c r="DE74" s="763"/>
      <c r="DF74" s="763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</row>
    <row r="75" spans="1:121" s="25" customFormat="1" ht="14.25" customHeight="1">
      <c r="A75" s="759" t="s">
        <v>243</v>
      </c>
      <c r="B75" s="759"/>
      <c r="C75" s="759"/>
      <c r="D75" s="759"/>
      <c r="E75" s="759"/>
      <c r="F75" s="759"/>
      <c r="G75" s="759"/>
      <c r="H75" s="759"/>
      <c r="I75" s="759"/>
      <c r="J75" s="24"/>
      <c r="K75" s="760" t="s">
        <v>244</v>
      </c>
      <c r="L75" s="760"/>
      <c r="M75" s="760"/>
      <c r="N75" s="760"/>
      <c r="O75" s="760"/>
      <c r="P75" s="760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  <c r="AR75" s="760"/>
      <c r="AS75" s="760"/>
      <c r="AT75" s="760"/>
      <c r="AU75" s="760"/>
      <c r="AV75" s="760"/>
      <c r="AW75" s="760"/>
      <c r="AX75" s="760"/>
      <c r="AY75" s="760"/>
      <c r="AZ75" s="760"/>
      <c r="BA75" s="760"/>
      <c r="BB75" s="760"/>
      <c r="BC75" s="760"/>
      <c r="BD75" s="760"/>
      <c r="BE75" s="760"/>
      <c r="BF75" s="761"/>
      <c r="BG75" s="762" t="s">
        <v>245</v>
      </c>
      <c r="BH75" s="762"/>
      <c r="BI75" s="762"/>
      <c r="BJ75" s="762"/>
      <c r="BK75" s="762"/>
      <c r="BL75" s="762"/>
      <c r="BM75" s="762"/>
      <c r="BN75" s="762"/>
      <c r="BO75" s="762"/>
      <c r="BP75" s="762"/>
      <c r="BQ75" s="762"/>
      <c r="BR75" s="762"/>
      <c r="BS75" s="762"/>
      <c r="BT75" s="762"/>
      <c r="BU75" s="762"/>
      <c r="BV75" s="763">
        <v>1861.4119401278515</v>
      </c>
      <c r="BW75" s="763"/>
      <c r="BX75" s="763"/>
      <c r="BY75" s="763"/>
      <c r="BZ75" s="763"/>
      <c r="CA75" s="763"/>
      <c r="CB75" s="763"/>
      <c r="CC75" s="763"/>
      <c r="CD75" s="763"/>
      <c r="CE75" s="763"/>
      <c r="CF75" s="763"/>
      <c r="CG75" s="763"/>
      <c r="CH75" s="763"/>
      <c r="CI75" s="763"/>
      <c r="CJ75" s="763"/>
      <c r="CK75" s="763"/>
      <c r="CL75" s="763">
        <v>2105.6340720418661</v>
      </c>
      <c r="CM75" s="763"/>
      <c r="CN75" s="763"/>
      <c r="CO75" s="763"/>
      <c r="CP75" s="763"/>
      <c r="CQ75" s="763"/>
      <c r="CR75" s="763"/>
      <c r="CS75" s="763"/>
      <c r="CT75" s="763"/>
      <c r="CU75" s="763"/>
      <c r="CV75" s="763"/>
      <c r="CW75" s="763"/>
      <c r="CX75" s="763"/>
      <c r="CY75" s="763"/>
      <c r="CZ75" s="763"/>
      <c r="DA75" s="763"/>
      <c r="DB75" s="763">
        <v>2557.6346028133571</v>
      </c>
      <c r="DC75" s="763"/>
      <c r="DD75" s="763"/>
      <c r="DE75" s="763"/>
      <c r="DF75" s="763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</row>
    <row r="76" spans="1:121" s="23" customFormat="1" ht="15" customHeight="1">
      <c r="A76" s="747" t="s">
        <v>246</v>
      </c>
      <c r="B76" s="747"/>
      <c r="C76" s="747"/>
      <c r="D76" s="747"/>
      <c r="E76" s="747"/>
      <c r="F76" s="747"/>
      <c r="G76" s="747"/>
      <c r="H76" s="747"/>
      <c r="I76" s="747"/>
      <c r="J76" s="22"/>
      <c r="K76" s="752" t="s">
        <v>189</v>
      </c>
      <c r="L76" s="752"/>
      <c r="M76" s="752"/>
      <c r="N76" s="752"/>
      <c r="O76" s="752"/>
      <c r="P76" s="752"/>
      <c r="Q76" s="752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2"/>
      <c r="AD76" s="752"/>
      <c r="AE76" s="752"/>
      <c r="AF76" s="752"/>
      <c r="AG76" s="752"/>
      <c r="AH76" s="752"/>
      <c r="AI76" s="752"/>
      <c r="AJ76" s="752"/>
      <c r="AK76" s="752"/>
      <c r="AL76" s="752"/>
      <c r="AM76" s="752"/>
      <c r="AN76" s="752"/>
      <c r="AO76" s="752"/>
      <c r="AP76" s="752"/>
      <c r="AQ76" s="752"/>
      <c r="AR76" s="752"/>
      <c r="AS76" s="752"/>
      <c r="AT76" s="752"/>
      <c r="AU76" s="752"/>
      <c r="AV76" s="752"/>
      <c r="AW76" s="752"/>
      <c r="AX76" s="752"/>
      <c r="AY76" s="752"/>
      <c r="AZ76" s="752"/>
      <c r="BA76" s="752"/>
      <c r="BB76" s="752"/>
      <c r="BC76" s="752"/>
      <c r="BD76" s="752"/>
      <c r="BE76" s="752"/>
      <c r="BF76" s="753"/>
      <c r="BG76" s="668" t="s">
        <v>245</v>
      </c>
      <c r="BH76" s="668"/>
      <c r="BI76" s="668"/>
      <c r="BJ76" s="668"/>
      <c r="BK76" s="668"/>
      <c r="BL76" s="668"/>
      <c r="BM76" s="668"/>
      <c r="BN76" s="668"/>
      <c r="BO76" s="668"/>
      <c r="BP76" s="668"/>
      <c r="BQ76" s="668"/>
      <c r="BR76" s="668"/>
      <c r="BS76" s="668"/>
      <c r="BT76" s="668"/>
      <c r="BU76" s="668"/>
      <c r="BV76" s="754">
        <v>2118.4387580148109</v>
      </c>
      <c r="BW76" s="754"/>
      <c r="BX76" s="754"/>
      <c r="BY76" s="754"/>
      <c r="BZ76" s="754"/>
      <c r="CA76" s="754"/>
      <c r="CB76" s="754"/>
      <c r="CC76" s="754"/>
      <c r="CD76" s="754"/>
      <c r="CE76" s="754"/>
      <c r="CF76" s="754"/>
      <c r="CG76" s="754"/>
      <c r="CH76" s="754"/>
      <c r="CI76" s="754"/>
      <c r="CJ76" s="754"/>
      <c r="CK76" s="754"/>
      <c r="CL76" s="754">
        <v>2724.0427784857193</v>
      </c>
      <c r="CM76" s="754"/>
      <c r="CN76" s="754"/>
      <c r="CO76" s="754"/>
      <c r="CP76" s="754"/>
      <c r="CQ76" s="754"/>
      <c r="CR76" s="754"/>
      <c r="CS76" s="754"/>
      <c r="CT76" s="754"/>
      <c r="CU76" s="754"/>
      <c r="CV76" s="754"/>
      <c r="CW76" s="754"/>
      <c r="CX76" s="754"/>
      <c r="CY76" s="754"/>
      <c r="CZ76" s="754"/>
      <c r="DA76" s="754"/>
      <c r="DB76" s="754">
        <v>3169.7973649610949</v>
      </c>
      <c r="DC76" s="754"/>
      <c r="DD76" s="754"/>
      <c r="DE76" s="754"/>
      <c r="DF76" s="754"/>
      <c r="DG76" s="754"/>
      <c r="DH76" s="754"/>
      <c r="DI76" s="754"/>
      <c r="DJ76" s="754"/>
      <c r="DK76" s="754"/>
      <c r="DL76" s="754"/>
      <c r="DM76" s="754"/>
      <c r="DN76" s="754"/>
      <c r="DO76" s="754"/>
      <c r="DP76" s="754"/>
      <c r="DQ76" s="754"/>
    </row>
    <row r="77" spans="1:121" s="23" customFormat="1" ht="15" customHeight="1">
      <c r="A77" s="747" t="s">
        <v>247</v>
      </c>
      <c r="B77" s="747"/>
      <c r="C77" s="747"/>
      <c r="D77" s="747"/>
      <c r="E77" s="747"/>
      <c r="F77" s="747"/>
      <c r="G77" s="747"/>
      <c r="H77" s="747"/>
      <c r="I77" s="747"/>
      <c r="J77" s="22"/>
      <c r="K77" s="752" t="s">
        <v>1104</v>
      </c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2"/>
      <c r="AD77" s="752"/>
      <c r="AE77" s="752"/>
      <c r="AF77" s="752"/>
      <c r="AG77" s="752"/>
      <c r="AH77" s="752"/>
      <c r="AI77" s="752"/>
      <c r="AJ77" s="752"/>
      <c r="AK77" s="752"/>
      <c r="AL77" s="752"/>
      <c r="AM77" s="752"/>
      <c r="AN77" s="752"/>
      <c r="AO77" s="752"/>
      <c r="AP77" s="752"/>
      <c r="AQ77" s="752"/>
      <c r="AR77" s="752"/>
      <c r="AS77" s="752"/>
      <c r="AT77" s="752"/>
      <c r="AU77" s="752"/>
      <c r="AV77" s="752"/>
      <c r="AW77" s="752"/>
      <c r="AX77" s="752"/>
      <c r="AY77" s="752"/>
      <c r="AZ77" s="752"/>
      <c r="BA77" s="752"/>
      <c r="BB77" s="752"/>
      <c r="BC77" s="752"/>
      <c r="BD77" s="752"/>
      <c r="BE77" s="752"/>
      <c r="BF77" s="753"/>
      <c r="BG77" s="668" t="s">
        <v>245</v>
      </c>
      <c r="BH77" s="668"/>
      <c r="BI77" s="668"/>
      <c r="BJ77" s="668"/>
      <c r="BK77" s="668"/>
      <c r="BL77" s="668"/>
      <c r="BM77" s="668"/>
      <c r="BN77" s="668"/>
      <c r="BO77" s="668"/>
      <c r="BP77" s="668"/>
      <c r="BQ77" s="668"/>
      <c r="BR77" s="668"/>
      <c r="BS77" s="668"/>
      <c r="BT77" s="668"/>
      <c r="BU77" s="668"/>
      <c r="BV77" s="754">
        <v>1166.4845089285711</v>
      </c>
      <c r="BW77" s="754"/>
      <c r="BX77" s="754"/>
      <c r="BY77" s="754"/>
      <c r="BZ77" s="754"/>
      <c r="CA77" s="754"/>
      <c r="CB77" s="754"/>
      <c r="CC77" s="754"/>
      <c r="CD77" s="754"/>
      <c r="CE77" s="754"/>
      <c r="CF77" s="754"/>
      <c r="CG77" s="754"/>
      <c r="CH77" s="754"/>
      <c r="CI77" s="754"/>
      <c r="CJ77" s="754"/>
      <c r="CK77" s="754"/>
      <c r="CL77" s="754">
        <v>662.68042367287489</v>
      </c>
      <c r="CM77" s="754"/>
      <c r="CN77" s="754"/>
      <c r="CO77" s="754"/>
      <c r="CP77" s="754"/>
      <c r="CQ77" s="754"/>
      <c r="CR77" s="754"/>
      <c r="CS77" s="754"/>
      <c r="CT77" s="754"/>
      <c r="CU77" s="754"/>
      <c r="CV77" s="754"/>
      <c r="CW77" s="754"/>
      <c r="CX77" s="754"/>
      <c r="CY77" s="754"/>
      <c r="CZ77" s="754"/>
      <c r="DA77" s="754"/>
      <c r="DB77" s="754">
        <v>1129.2548244686359</v>
      </c>
      <c r="DC77" s="754"/>
      <c r="DD77" s="754"/>
      <c r="DE77" s="754"/>
      <c r="DF77" s="754"/>
      <c r="DG77" s="754"/>
      <c r="DH77" s="754"/>
      <c r="DI77" s="754"/>
      <c r="DJ77" s="754"/>
      <c r="DK77" s="754"/>
      <c r="DL77" s="754"/>
      <c r="DM77" s="754"/>
      <c r="DN77" s="754"/>
      <c r="DO77" s="754"/>
      <c r="DP77" s="754"/>
      <c r="DQ77" s="754"/>
    </row>
    <row r="78" spans="1:121" s="25" customFormat="1" ht="14.25">
      <c r="A78" s="759" t="s">
        <v>248</v>
      </c>
      <c r="B78" s="759"/>
      <c r="C78" s="759"/>
      <c r="D78" s="759"/>
      <c r="E78" s="759"/>
      <c r="F78" s="759"/>
      <c r="G78" s="759"/>
      <c r="H78" s="759"/>
      <c r="I78" s="759"/>
      <c r="J78" s="24"/>
      <c r="K78" s="768" t="s">
        <v>149</v>
      </c>
      <c r="L78" s="768"/>
      <c r="M78" s="768"/>
      <c r="N78" s="768"/>
      <c r="O78" s="768"/>
      <c r="P78" s="768"/>
      <c r="Q78" s="768"/>
      <c r="R78" s="768"/>
      <c r="S78" s="768"/>
      <c r="T78" s="768"/>
      <c r="U78" s="768"/>
      <c r="V78" s="768"/>
      <c r="W78" s="768"/>
      <c r="X78" s="768"/>
      <c r="Y78" s="768"/>
      <c r="Z78" s="768"/>
      <c r="AA78" s="768"/>
      <c r="AB78" s="768"/>
      <c r="AC78" s="768"/>
      <c r="AD78" s="768"/>
      <c r="AE78" s="768"/>
      <c r="AF78" s="768"/>
      <c r="AG78" s="768"/>
      <c r="AH78" s="768"/>
      <c r="AI78" s="768"/>
      <c r="AJ78" s="768"/>
      <c r="AK78" s="768"/>
      <c r="AL78" s="768"/>
      <c r="AM78" s="768"/>
      <c r="AN78" s="768"/>
      <c r="AO78" s="768"/>
      <c r="AP78" s="768"/>
      <c r="AQ78" s="768"/>
      <c r="AR78" s="768"/>
      <c r="AS78" s="768"/>
      <c r="AT78" s="768"/>
      <c r="AU78" s="768"/>
      <c r="AV78" s="768"/>
      <c r="AW78" s="768"/>
      <c r="AX78" s="768"/>
      <c r="AY78" s="768"/>
      <c r="AZ78" s="768"/>
      <c r="BA78" s="768"/>
      <c r="BB78" s="768"/>
      <c r="BC78" s="768"/>
      <c r="BD78" s="768"/>
      <c r="BE78" s="768"/>
      <c r="BF78" s="769"/>
      <c r="BG78" s="762" t="s">
        <v>245</v>
      </c>
      <c r="BH78" s="762"/>
      <c r="BI78" s="762"/>
      <c r="BJ78" s="762"/>
      <c r="BK78" s="762"/>
      <c r="BL78" s="762"/>
      <c r="BM78" s="762"/>
      <c r="BN78" s="762"/>
      <c r="BO78" s="762"/>
      <c r="BP78" s="762"/>
      <c r="BQ78" s="762"/>
      <c r="BR78" s="762"/>
      <c r="BS78" s="762"/>
      <c r="BT78" s="762"/>
      <c r="BU78" s="762"/>
      <c r="BV78" s="771">
        <v>1861.4119401278515</v>
      </c>
      <c r="BW78" s="771"/>
      <c r="BX78" s="771"/>
      <c r="BY78" s="771"/>
      <c r="BZ78" s="771"/>
      <c r="CA78" s="771"/>
      <c r="CB78" s="771"/>
      <c r="CC78" s="771"/>
      <c r="CD78" s="771"/>
      <c r="CE78" s="771"/>
      <c r="CF78" s="771"/>
      <c r="CG78" s="771"/>
      <c r="CH78" s="771"/>
      <c r="CI78" s="771"/>
      <c r="CJ78" s="771"/>
      <c r="CK78" s="771"/>
      <c r="CL78" s="763">
        <v>2105.6340720418661</v>
      </c>
      <c r="CM78" s="763"/>
      <c r="CN78" s="763"/>
      <c r="CO78" s="763"/>
      <c r="CP78" s="763"/>
      <c r="CQ78" s="763"/>
      <c r="CR78" s="763"/>
      <c r="CS78" s="763"/>
      <c r="CT78" s="763"/>
      <c r="CU78" s="763"/>
      <c r="CV78" s="763"/>
      <c r="CW78" s="763"/>
      <c r="CX78" s="763"/>
      <c r="CY78" s="763"/>
      <c r="CZ78" s="763"/>
      <c r="DA78" s="763"/>
      <c r="DB78" s="763">
        <v>2557.6346028133571</v>
      </c>
      <c r="DC78" s="763"/>
      <c r="DD78" s="763"/>
      <c r="DE78" s="763"/>
      <c r="DF78" s="763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</row>
    <row r="79" spans="1:121" s="25" customFormat="1" ht="30" customHeight="1">
      <c r="A79" s="759" t="s">
        <v>249</v>
      </c>
      <c r="B79" s="759"/>
      <c r="C79" s="759"/>
      <c r="D79" s="759"/>
      <c r="E79" s="759"/>
      <c r="F79" s="759"/>
      <c r="G79" s="759"/>
      <c r="H79" s="759"/>
      <c r="I79" s="759"/>
      <c r="J79" s="24"/>
      <c r="K79" s="760" t="s">
        <v>250</v>
      </c>
      <c r="L79" s="760"/>
      <c r="M79" s="760"/>
      <c r="N79" s="760"/>
      <c r="O79" s="760"/>
      <c r="P79" s="760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  <c r="AR79" s="760"/>
      <c r="AS79" s="760"/>
      <c r="AT79" s="760"/>
      <c r="AU79" s="760"/>
      <c r="AV79" s="760"/>
      <c r="AW79" s="760"/>
      <c r="AX79" s="760"/>
      <c r="AY79" s="760"/>
      <c r="AZ79" s="760"/>
      <c r="BA79" s="760"/>
      <c r="BB79" s="760"/>
      <c r="BC79" s="760"/>
      <c r="BD79" s="760"/>
      <c r="BE79" s="760"/>
      <c r="BF79" s="761"/>
      <c r="BG79" s="762"/>
      <c r="BH79" s="762"/>
      <c r="BI79" s="762"/>
      <c r="BJ79" s="762"/>
      <c r="BK79" s="762"/>
      <c r="BL79" s="762"/>
      <c r="BM79" s="762"/>
      <c r="BN79" s="762"/>
      <c r="BO79" s="762"/>
      <c r="BP79" s="762"/>
      <c r="BQ79" s="762"/>
      <c r="BR79" s="762"/>
      <c r="BS79" s="762"/>
      <c r="BT79" s="762"/>
      <c r="BU79" s="762"/>
      <c r="BV79" s="770"/>
      <c r="BW79" s="770"/>
      <c r="BX79" s="770"/>
      <c r="BY79" s="770"/>
      <c r="BZ79" s="770"/>
      <c r="CA79" s="770"/>
      <c r="CB79" s="770"/>
      <c r="CC79" s="770"/>
      <c r="CD79" s="770"/>
      <c r="CE79" s="770"/>
      <c r="CF79" s="770"/>
      <c r="CG79" s="770"/>
      <c r="CH79" s="770"/>
      <c r="CI79" s="770"/>
      <c r="CJ79" s="770"/>
      <c r="CK79" s="770"/>
      <c r="CL79" s="770"/>
      <c r="CM79" s="770"/>
      <c r="CN79" s="770"/>
      <c r="CO79" s="770"/>
      <c r="CP79" s="770"/>
      <c r="CQ79" s="770"/>
      <c r="CR79" s="770"/>
      <c r="CS79" s="770"/>
      <c r="CT79" s="770"/>
      <c r="CU79" s="770"/>
      <c r="CV79" s="770"/>
      <c r="CW79" s="770"/>
      <c r="CX79" s="770"/>
      <c r="CY79" s="770"/>
      <c r="CZ79" s="770"/>
      <c r="DA79" s="770"/>
      <c r="DB79" s="770"/>
      <c r="DC79" s="770"/>
      <c r="DD79" s="770"/>
      <c r="DE79" s="770"/>
      <c r="DF79" s="7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</row>
    <row r="80" spans="1:121" s="23" customFormat="1" ht="15" customHeight="1">
      <c r="A80" s="747" t="s">
        <v>251</v>
      </c>
      <c r="B80" s="747"/>
      <c r="C80" s="747"/>
      <c r="D80" s="747"/>
      <c r="E80" s="747"/>
      <c r="F80" s="747"/>
      <c r="G80" s="747"/>
      <c r="H80" s="747"/>
      <c r="I80" s="747"/>
      <c r="J80" s="22"/>
      <c r="K80" s="752" t="s">
        <v>189</v>
      </c>
      <c r="L80" s="752"/>
      <c r="M80" s="752"/>
      <c r="N80" s="752"/>
      <c r="O80" s="752"/>
      <c r="P80" s="752"/>
      <c r="Q80" s="752"/>
      <c r="R80" s="752"/>
      <c r="S80" s="752"/>
      <c r="T80" s="752"/>
      <c r="U80" s="752"/>
      <c r="V80" s="752"/>
      <c r="W80" s="752"/>
      <c r="X80" s="752"/>
      <c r="Y80" s="752"/>
      <c r="Z80" s="752"/>
      <c r="AA80" s="752"/>
      <c r="AB80" s="752"/>
      <c r="AC80" s="752"/>
      <c r="AD80" s="752"/>
      <c r="AE80" s="752"/>
      <c r="AF80" s="752"/>
      <c r="AG80" s="752"/>
      <c r="AH80" s="752"/>
      <c r="AI80" s="752"/>
      <c r="AJ80" s="752"/>
      <c r="AK80" s="752"/>
      <c r="AL80" s="752"/>
      <c r="AM80" s="752"/>
      <c r="AN80" s="752"/>
      <c r="AO80" s="752"/>
      <c r="AP80" s="752"/>
      <c r="AQ80" s="752"/>
      <c r="AR80" s="752"/>
      <c r="AS80" s="752"/>
      <c r="AT80" s="752"/>
      <c r="AU80" s="752"/>
      <c r="AV80" s="752"/>
      <c r="AW80" s="752"/>
      <c r="AX80" s="752"/>
      <c r="AY80" s="752"/>
      <c r="AZ80" s="752"/>
      <c r="BA80" s="752"/>
      <c r="BB80" s="752"/>
      <c r="BC80" s="752"/>
      <c r="BD80" s="752"/>
      <c r="BE80" s="752"/>
      <c r="BF80" s="753"/>
      <c r="BG80" s="668" t="s">
        <v>213</v>
      </c>
      <c r="BH80" s="668"/>
      <c r="BI80" s="668"/>
      <c r="BJ80" s="668"/>
      <c r="BK80" s="668"/>
      <c r="BL80" s="668"/>
      <c r="BM80" s="668"/>
      <c r="BN80" s="668"/>
      <c r="BO80" s="668"/>
      <c r="BP80" s="668"/>
      <c r="BQ80" s="668"/>
      <c r="BR80" s="668"/>
      <c r="BS80" s="668"/>
      <c r="BT80" s="668"/>
      <c r="BU80" s="668"/>
      <c r="BV80" s="754">
        <v>186.16966911759636</v>
      </c>
      <c r="BW80" s="754"/>
      <c r="BX80" s="754"/>
      <c r="BY80" s="754"/>
      <c r="BZ80" s="754"/>
      <c r="CA80" s="754"/>
      <c r="CB80" s="754"/>
      <c r="CC80" s="754"/>
      <c r="CD80" s="754"/>
      <c r="CE80" s="754"/>
      <c r="CF80" s="754"/>
      <c r="CG80" s="754"/>
      <c r="CH80" s="754"/>
      <c r="CI80" s="754"/>
      <c r="CJ80" s="754"/>
      <c r="CK80" s="754"/>
      <c r="CL80" s="754">
        <v>253.612031446467</v>
      </c>
      <c r="CM80" s="754"/>
      <c r="CN80" s="754"/>
      <c r="CO80" s="754"/>
      <c r="CP80" s="754"/>
      <c r="CQ80" s="754"/>
      <c r="CR80" s="754"/>
      <c r="CS80" s="754"/>
      <c r="CT80" s="754"/>
      <c r="CU80" s="754"/>
      <c r="CV80" s="754"/>
      <c r="CW80" s="754"/>
      <c r="CX80" s="754"/>
      <c r="CY80" s="754"/>
      <c r="CZ80" s="754"/>
      <c r="DA80" s="754"/>
      <c r="DB80" s="754">
        <v>278.56369431120004</v>
      </c>
      <c r="DC80" s="754"/>
      <c r="DD80" s="754"/>
      <c r="DE80" s="754"/>
      <c r="DF80" s="754"/>
      <c r="DG80" s="754"/>
      <c r="DH80" s="754"/>
      <c r="DI80" s="754"/>
      <c r="DJ80" s="754"/>
      <c r="DK80" s="754"/>
      <c r="DL80" s="754"/>
      <c r="DM80" s="754"/>
      <c r="DN80" s="754"/>
      <c r="DO80" s="754"/>
      <c r="DP80" s="754"/>
      <c r="DQ80" s="754"/>
    </row>
    <row r="81" spans="1:121" s="23" customFormat="1" ht="15" customHeight="1">
      <c r="A81" s="747" t="s">
        <v>252</v>
      </c>
      <c r="B81" s="747"/>
      <c r="C81" s="747"/>
      <c r="D81" s="747"/>
      <c r="E81" s="747"/>
      <c r="F81" s="747"/>
      <c r="G81" s="747"/>
      <c r="H81" s="747"/>
      <c r="I81" s="747"/>
      <c r="J81" s="22"/>
      <c r="K81" s="752" t="s">
        <v>1104</v>
      </c>
      <c r="L81" s="752"/>
      <c r="M81" s="752"/>
      <c r="N81" s="752"/>
      <c r="O81" s="752"/>
      <c r="P81" s="752"/>
      <c r="Q81" s="752"/>
      <c r="R81" s="752"/>
      <c r="S81" s="752"/>
      <c r="T81" s="752"/>
      <c r="U81" s="752"/>
      <c r="V81" s="752"/>
      <c r="W81" s="752"/>
      <c r="X81" s="752"/>
      <c r="Y81" s="752"/>
      <c r="Z81" s="752"/>
      <c r="AA81" s="752"/>
      <c r="AB81" s="752"/>
      <c r="AC81" s="752"/>
      <c r="AD81" s="752"/>
      <c r="AE81" s="752"/>
      <c r="AF81" s="752"/>
      <c r="AG81" s="752"/>
      <c r="AH81" s="752"/>
      <c r="AI81" s="752"/>
      <c r="AJ81" s="752"/>
      <c r="AK81" s="752"/>
      <c r="AL81" s="752"/>
      <c r="AM81" s="752"/>
      <c r="AN81" s="752"/>
      <c r="AO81" s="752"/>
      <c r="AP81" s="752"/>
      <c r="AQ81" s="752"/>
      <c r="AR81" s="752"/>
      <c r="AS81" s="752"/>
      <c r="AT81" s="752"/>
      <c r="AU81" s="752"/>
      <c r="AV81" s="752"/>
      <c r="AW81" s="752"/>
      <c r="AX81" s="752"/>
      <c r="AY81" s="752"/>
      <c r="AZ81" s="752"/>
      <c r="BA81" s="752"/>
      <c r="BB81" s="752"/>
      <c r="BC81" s="752"/>
      <c r="BD81" s="752"/>
      <c r="BE81" s="752"/>
      <c r="BF81" s="753"/>
      <c r="BG81" s="668" t="s">
        <v>213</v>
      </c>
      <c r="BH81" s="668"/>
      <c r="BI81" s="668"/>
      <c r="BJ81" s="668"/>
      <c r="BK81" s="668"/>
      <c r="BL81" s="668"/>
      <c r="BM81" s="668"/>
      <c r="BN81" s="668"/>
      <c r="BO81" s="668"/>
      <c r="BP81" s="668"/>
      <c r="BQ81" s="668"/>
      <c r="BR81" s="668"/>
      <c r="BS81" s="668"/>
      <c r="BT81" s="668"/>
      <c r="BU81" s="668"/>
      <c r="BV81" s="754">
        <v>78.387759000000003</v>
      </c>
      <c r="BW81" s="754"/>
      <c r="BX81" s="754"/>
      <c r="BY81" s="754"/>
      <c r="BZ81" s="754"/>
      <c r="CA81" s="754"/>
      <c r="CB81" s="754"/>
      <c r="CC81" s="754"/>
      <c r="CD81" s="754"/>
      <c r="CE81" s="754"/>
      <c r="CF81" s="754"/>
      <c r="CG81" s="754"/>
      <c r="CH81" s="754"/>
      <c r="CI81" s="754"/>
      <c r="CJ81" s="754"/>
      <c r="CK81" s="754"/>
      <c r="CL81" s="754">
        <v>72.895895372539925</v>
      </c>
      <c r="CM81" s="754"/>
      <c r="CN81" s="754"/>
      <c r="CO81" s="754"/>
      <c r="CP81" s="754"/>
      <c r="CQ81" s="754"/>
      <c r="CR81" s="754"/>
      <c r="CS81" s="754"/>
      <c r="CT81" s="754"/>
      <c r="CU81" s="754"/>
      <c r="CV81" s="754"/>
      <c r="CW81" s="754"/>
      <c r="CX81" s="754"/>
      <c r="CY81" s="754"/>
      <c r="CZ81" s="754"/>
      <c r="DA81" s="754"/>
      <c r="DB81" s="754">
        <v>75.885924204292323</v>
      </c>
      <c r="DC81" s="754"/>
      <c r="DD81" s="754"/>
      <c r="DE81" s="754"/>
      <c r="DF81" s="754"/>
      <c r="DG81" s="754"/>
      <c r="DH81" s="754"/>
      <c r="DI81" s="754"/>
      <c r="DJ81" s="754"/>
      <c r="DK81" s="754"/>
      <c r="DL81" s="754"/>
      <c r="DM81" s="754"/>
      <c r="DN81" s="754"/>
      <c r="DO81" s="754"/>
      <c r="DP81" s="754"/>
      <c r="DQ81" s="754"/>
    </row>
    <row r="82" spans="1:121" s="25" customFormat="1" ht="14.25">
      <c r="A82" s="759" t="s">
        <v>253</v>
      </c>
      <c r="B82" s="759"/>
      <c r="C82" s="759"/>
      <c r="D82" s="759"/>
      <c r="E82" s="759"/>
      <c r="F82" s="759"/>
      <c r="G82" s="759"/>
      <c r="H82" s="759"/>
      <c r="I82" s="759"/>
      <c r="J82" s="24"/>
      <c r="K82" s="760" t="s">
        <v>254</v>
      </c>
      <c r="L82" s="760"/>
      <c r="M82" s="760"/>
      <c r="N82" s="760"/>
      <c r="O82" s="760"/>
      <c r="P82" s="760"/>
      <c r="Q82" s="760"/>
      <c r="R82" s="760"/>
      <c r="S82" s="760"/>
      <c r="T82" s="760"/>
      <c r="U82" s="760"/>
      <c r="V82" s="760"/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  <c r="AR82" s="760"/>
      <c r="AS82" s="760"/>
      <c r="AT82" s="760"/>
      <c r="AU82" s="760"/>
      <c r="AV82" s="760"/>
      <c r="AW82" s="760"/>
      <c r="AX82" s="760"/>
      <c r="AY82" s="760"/>
      <c r="AZ82" s="760"/>
      <c r="BA82" s="760"/>
      <c r="BB82" s="760"/>
      <c r="BC82" s="760"/>
      <c r="BD82" s="760"/>
      <c r="BE82" s="760"/>
      <c r="BF82" s="761"/>
      <c r="BG82" s="762" t="s">
        <v>255</v>
      </c>
      <c r="BH82" s="762"/>
      <c r="BI82" s="762"/>
      <c r="BJ82" s="762"/>
      <c r="BK82" s="762"/>
      <c r="BL82" s="762"/>
      <c r="BM82" s="762"/>
      <c r="BN82" s="762"/>
      <c r="BO82" s="762"/>
      <c r="BP82" s="762"/>
      <c r="BQ82" s="762"/>
      <c r="BR82" s="762"/>
      <c r="BS82" s="762"/>
      <c r="BT82" s="762"/>
      <c r="BU82" s="762"/>
      <c r="BV82" s="763">
        <v>324.17866427908484</v>
      </c>
      <c r="BW82" s="763"/>
      <c r="BX82" s="763"/>
      <c r="BY82" s="763"/>
      <c r="BZ82" s="763"/>
      <c r="CA82" s="763"/>
      <c r="CB82" s="763"/>
      <c r="CC82" s="763"/>
      <c r="CD82" s="763"/>
      <c r="CE82" s="763"/>
      <c r="CF82" s="763"/>
      <c r="CG82" s="763"/>
      <c r="CH82" s="763"/>
      <c r="CI82" s="763"/>
      <c r="CJ82" s="763"/>
      <c r="CK82" s="763"/>
      <c r="CL82" s="763">
        <v>358.39576413410191</v>
      </c>
      <c r="CM82" s="763"/>
      <c r="CN82" s="763"/>
      <c r="CO82" s="763"/>
      <c r="CP82" s="763"/>
      <c r="CQ82" s="763"/>
      <c r="CR82" s="763"/>
      <c r="CS82" s="763"/>
      <c r="CT82" s="763"/>
      <c r="CU82" s="763"/>
      <c r="CV82" s="763"/>
      <c r="CW82" s="763"/>
      <c r="CX82" s="763"/>
      <c r="CY82" s="763"/>
      <c r="CZ82" s="763"/>
      <c r="DA82" s="763"/>
      <c r="DB82" s="763">
        <v>435.39256974446471</v>
      </c>
      <c r="DC82" s="763"/>
      <c r="DD82" s="763"/>
      <c r="DE82" s="763"/>
      <c r="DF82" s="763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</row>
    <row r="84" spans="1:121" s="328" customFormat="1" ht="18.75">
      <c r="F84" s="328" t="s">
        <v>1202</v>
      </c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T84" s="328" t="s">
        <v>1385</v>
      </c>
    </row>
  </sheetData>
  <mergeCells count="475">
    <mergeCell ref="A2:DQ2"/>
    <mergeCell ref="BV80:CK80"/>
    <mergeCell ref="BV81:CK81"/>
    <mergeCell ref="BV78:CK78"/>
    <mergeCell ref="BV79:CK79"/>
    <mergeCell ref="A82:I82"/>
    <mergeCell ref="K82:BF82"/>
    <mergeCell ref="BG82:BU82"/>
    <mergeCell ref="CL82:DA82"/>
    <mergeCell ref="DB82:DQ82"/>
    <mergeCell ref="A80:I80"/>
    <mergeCell ref="BG80:BU80"/>
    <mergeCell ref="CL80:DA80"/>
    <mergeCell ref="A81:I81"/>
    <mergeCell ref="BG81:BU81"/>
    <mergeCell ref="BV82:CK82"/>
    <mergeCell ref="K80:BF80"/>
    <mergeCell ref="DB80:DQ80"/>
    <mergeCell ref="CL81:DA81"/>
    <mergeCell ref="DB81:DQ81"/>
    <mergeCell ref="A76:I76"/>
    <mergeCell ref="BG76:BU76"/>
    <mergeCell ref="CL76:DA76"/>
    <mergeCell ref="A77:I77"/>
    <mergeCell ref="K81:BF81"/>
    <mergeCell ref="K77:BF77"/>
    <mergeCell ref="BG77:BU77"/>
    <mergeCell ref="CL77:DA77"/>
    <mergeCell ref="DB77:DQ77"/>
    <mergeCell ref="A79:I79"/>
    <mergeCell ref="K79:BF79"/>
    <mergeCell ref="BG79:BU79"/>
    <mergeCell ref="CL79:DA79"/>
    <mergeCell ref="DB79:DQ79"/>
    <mergeCell ref="A78:I78"/>
    <mergeCell ref="K78:BF78"/>
    <mergeCell ref="BG78:BU78"/>
    <mergeCell ref="CL78:DA78"/>
    <mergeCell ref="DB78:DQ78"/>
    <mergeCell ref="BV77:CK77"/>
    <mergeCell ref="A74:I74"/>
    <mergeCell ref="K74:BF74"/>
    <mergeCell ref="BG74:BU74"/>
    <mergeCell ref="CL74:DA74"/>
    <mergeCell ref="A75:I75"/>
    <mergeCell ref="K75:BF75"/>
    <mergeCell ref="BG75:BU75"/>
    <mergeCell ref="CL75:DA75"/>
    <mergeCell ref="A71:I71"/>
    <mergeCell ref="K71:BF71"/>
    <mergeCell ref="BG71:BU71"/>
    <mergeCell ref="CL71:DA71"/>
    <mergeCell ref="K72:BF72"/>
    <mergeCell ref="BV72:CK72"/>
    <mergeCell ref="A72:I72"/>
    <mergeCell ref="BG72:BU72"/>
    <mergeCell ref="CL72:DA72"/>
    <mergeCell ref="BV70:CK70"/>
    <mergeCell ref="CL67:DA67"/>
    <mergeCell ref="DB67:DQ67"/>
    <mergeCell ref="DB76:DQ76"/>
    <mergeCell ref="DB72:DQ72"/>
    <mergeCell ref="A70:I70"/>
    <mergeCell ref="BG70:BU70"/>
    <mergeCell ref="DB70:DQ70"/>
    <mergeCell ref="CL68:DA68"/>
    <mergeCell ref="DB68:DQ68"/>
    <mergeCell ref="K70:BF70"/>
    <mergeCell ref="CL70:DA70"/>
    <mergeCell ref="K76:BF76"/>
    <mergeCell ref="BV73:CK73"/>
    <mergeCell ref="BV74:CK74"/>
    <mergeCell ref="K73:BF73"/>
    <mergeCell ref="CL73:DA73"/>
    <mergeCell ref="DB73:DQ73"/>
    <mergeCell ref="BV75:CK75"/>
    <mergeCell ref="BV76:CK76"/>
    <mergeCell ref="DB74:DQ74"/>
    <mergeCell ref="DB75:DQ75"/>
    <mergeCell ref="A73:I73"/>
    <mergeCell ref="BG73:BU73"/>
    <mergeCell ref="DB71:DQ71"/>
    <mergeCell ref="K69:BF69"/>
    <mergeCell ref="CL69:DA69"/>
    <mergeCell ref="BV71:CK71"/>
    <mergeCell ref="A65:I65"/>
    <mergeCell ref="BG65:BU65"/>
    <mergeCell ref="CL65:DA65"/>
    <mergeCell ref="A66:I66"/>
    <mergeCell ref="BG66:BU66"/>
    <mergeCell ref="A69:I69"/>
    <mergeCell ref="BG69:BU69"/>
    <mergeCell ref="DB69:DQ69"/>
    <mergeCell ref="BV65:CK65"/>
    <mergeCell ref="A67:I67"/>
    <mergeCell ref="K67:BF67"/>
    <mergeCell ref="BG67:BU67"/>
    <mergeCell ref="A68:I68"/>
    <mergeCell ref="K68:BF68"/>
    <mergeCell ref="BG68:BU68"/>
    <mergeCell ref="K65:BF65"/>
    <mergeCell ref="DB65:DQ65"/>
    <mergeCell ref="BV67:CK67"/>
    <mergeCell ref="BV68:CK68"/>
    <mergeCell ref="BV69:CK69"/>
    <mergeCell ref="DB61:DQ61"/>
    <mergeCell ref="BV63:CK63"/>
    <mergeCell ref="A64:I64"/>
    <mergeCell ref="K64:BF64"/>
    <mergeCell ref="BG64:BU64"/>
    <mergeCell ref="CL64:DA64"/>
    <mergeCell ref="DB64:DQ64"/>
    <mergeCell ref="K62:BF62"/>
    <mergeCell ref="CL62:DA62"/>
    <mergeCell ref="BV64:CK64"/>
    <mergeCell ref="K66:BF66"/>
    <mergeCell ref="CL66:DA66"/>
    <mergeCell ref="DB66:DQ66"/>
    <mergeCell ref="DB63:DQ63"/>
    <mergeCell ref="A62:I62"/>
    <mergeCell ref="BG62:BU62"/>
    <mergeCell ref="BV66:CK66"/>
    <mergeCell ref="A63:I63"/>
    <mergeCell ref="K63:BF63"/>
    <mergeCell ref="BG63:BU63"/>
    <mergeCell ref="CL63:DA63"/>
    <mergeCell ref="DB62:DQ62"/>
    <mergeCell ref="K59:BF59"/>
    <mergeCell ref="A58:I58"/>
    <mergeCell ref="BG58:BU58"/>
    <mergeCell ref="CL58:DA58"/>
    <mergeCell ref="DB58:DQ58"/>
    <mergeCell ref="BV61:CK61"/>
    <mergeCell ref="BV62:CK62"/>
    <mergeCell ref="A59:I59"/>
    <mergeCell ref="BG59:BU59"/>
    <mergeCell ref="CL59:DA59"/>
    <mergeCell ref="DB59:DQ59"/>
    <mergeCell ref="BV58:CK58"/>
    <mergeCell ref="BV59:CK59"/>
    <mergeCell ref="A60:I60"/>
    <mergeCell ref="K60:BF60"/>
    <mergeCell ref="BG60:BU60"/>
    <mergeCell ref="CL60:DA60"/>
    <mergeCell ref="DB60:DQ60"/>
    <mergeCell ref="K58:BF58"/>
    <mergeCell ref="BV60:CK60"/>
    <mergeCell ref="A61:I61"/>
    <mergeCell ref="BG61:BU61"/>
    <mergeCell ref="CL61:DA61"/>
    <mergeCell ref="K61:BF61"/>
    <mergeCell ref="CL55:DA55"/>
    <mergeCell ref="DB55:DQ55"/>
    <mergeCell ref="A57:I57"/>
    <mergeCell ref="K57:BF57"/>
    <mergeCell ref="BG57:BU57"/>
    <mergeCell ref="CL57:DA57"/>
    <mergeCell ref="DB57:DQ57"/>
    <mergeCell ref="A56:I56"/>
    <mergeCell ref="BG56:BU56"/>
    <mergeCell ref="CL56:DA56"/>
    <mergeCell ref="DB56:DQ56"/>
    <mergeCell ref="BV57:CK57"/>
    <mergeCell ref="K55:BF55"/>
    <mergeCell ref="K56:BF56"/>
    <mergeCell ref="BV55:CK55"/>
    <mergeCell ref="BV56:CK56"/>
    <mergeCell ref="A55:I55"/>
    <mergeCell ref="BG55:BU55"/>
    <mergeCell ref="CL54:DA54"/>
    <mergeCell ref="DB54:DQ54"/>
    <mergeCell ref="A52:I52"/>
    <mergeCell ref="BG52:BU52"/>
    <mergeCell ref="CL52:DA52"/>
    <mergeCell ref="A53:I53"/>
    <mergeCell ref="K53:BF53"/>
    <mergeCell ref="BG53:BU53"/>
    <mergeCell ref="CL53:DA53"/>
    <mergeCell ref="DB53:DQ53"/>
    <mergeCell ref="BV54:CK54"/>
    <mergeCell ref="BV53:CK53"/>
    <mergeCell ref="A47:I47"/>
    <mergeCell ref="K46:BF46"/>
    <mergeCell ref="BV48:CK48"/>
    <mergeCell ref="BV50:CK50"/>
    <mergeCell ref="A54:I54"/>
    <mergeCell ref="K54:BF54"/>
    <mergeCell ref="BG54:BU54"/>
    <mergeCell ref="BV51:CK51"/>
    <mergeCell ref="K51:BF51"/>
    <mergeCell ref="K49:BF49"/>
    <mergeCell ref="A51:I51"/>
    <mergeCell ref="BG51:BU51"/>
    <mergeCell ref="A43:I43"/>
    <mergeCell ref="K43:BF43"/>
    <mergeCell ref="BG43:BU43"/>
    <mergeCell ref="CL43:DA43"/>
    <mergeCell ref="A48:I48"/>
    <mergeCell ref="A49:I49"/>
    <mergeCell ref="A50:I50"/>
    <mergeCell ref="K50:BF50"/>
    <mergeCell ref="BG50:BU50"/>
    <mergeCell ref="CL50:DA50"/>
    <mergeCell ref="A44:I44"/>
    <mergeCell ref="K44:BF44"/>
    <mergeCell ref="BG44:BU44"/>
    <mergeCell ref="CL44:DA44"/>
    <mergeCell ref="BV44:CK44"/>
    <mergeCell ref="K48:BF48"/>
    <mergeCell ref="A46:I46"/>
    <mergeCell ref="BG46:BU46"/>
    <mergeCell ref="CL46:DA46"/>
    <mergeCell ref="A45:I45"/>
    <mergeCell ref="BG45:BU45"/>
    <mergeCell ref="CL45:DA45"/>
    <mergeCell ref="BV45:CK45"/>
    <mergeCell ref="BV46:CK46"/>
    <mergeCell ref="DB43:DQ43"/>
    <mergeCell ref="K52:BF52"/>
    <mergeCell ref="DB52:DQ52"/>
    <mergeCell ref="BV43:CK43"/>
    <mergeCell ref="BV49:CK49"/>
    <mergeCell ref="K47:BF47"/>
    <mergeCell ref="BG47:BU47"/>
    <mergeCell ref="CL47:DA47"/>
    <mergeCell ref="DB47:DQ47"/>
    <mergeCell ref="BV47:CK47"/>
    <mergeCell ref="K45:BF45"/>
    <mergeCell ref="BV52:CK52"/>
    <mergeCell ref="BG48:BU48"/>
    <mergeCell ref="CL48:DA48"/>
    <mergeCell ref="DB48:DQ48"/>
    <mergeCell ref="BG49:BU49"/>
    <mergeCell ref="CL49:DA49"/>
    <mergeCell ref="DB49:DQ49"/>
    <mergeCell ref="DB51:DQ51"/>
    <mergeCell ref="DB50:DQ50"/>
    <mergeCell ref="DB44:DQ44"/>
    <mergeCell ref="DB46:DQ46"/>
    <mergeCell ref="DB45:DQ45"/>
    <mergeCell ref="CL51:DA51"/>
    <mergeCell ref="DB42:DQ42"/>
    <mergeCell ref="A39:I39"/>
    <mergeCell ref="BG39:BU39"/>
    <mergeCell ref="CL39:DA39"/>
    <mergeCell ref="A41:I41"/>
    <mergeCell ref="K41:BF41"/>
    <mergeCell ref="BG41:BU41"/>
    <mergeCell ref="CL41:DA41"/>
    <mergeCell ref="DB41:DQ41"/>
    <mergeCell ref="A42:I42"/>
    <mergeCell ref="K42:BF42"/>
    <mergeCell ref="BG42:BU42"/>
    <mergeCell ref="CL42:DA42"/>
    <mergeCell ref="A40:I40"/>
    <mergeCell ref="BG40:BU40"/>
    <mergeCell ref="BV41:CK41"/>
    <mergeCell ref="BV42:CK42"/>
    <mergeCell ref="CL40:DA40"/>
    <mergeCell ref="DB40:DQ40"/>
    <mergeCell ref="K39:BF39"/>
    <mergeCell ref="K40:BF40"/>
    <mergeCell ref="BV39:CK39"/>
    <mergeCell ref="BV40:CK40"/>
    <mergeCell ref="DB39:DQ39"/>
    <mergeCell ref="A38:I38"/>
    <mergeCell ref="K38:BF38"/>
    <mergeCell ref="BG38:BU38"/>
    <mergeCell ref="CL38:DA38"/>
    <mergeCell ref="DB38:DQ38"/>
    <mergeCell ref="BV38:CK38"/>
    <mergeCell ref="BV33:CK33"/>
    <mergeCell ref="A35:I35"/>
    <mergeCell ref="K35:BF35"/>
    <mergeCell ref="BG35:BU35"/>
    <mergeCell ref="CL35:DA35"/>
    <mergeCell ref="DB35:DQ35"/>
    <mergeCell ref="K36:BF36"/>
    <mergeCell ref="BV35:CK35"/>
    <mergeCell ref="BV37:CK37"/>
    <mergeCell ref="A36:I36"/>
    <mergeCell ref="BG36:BU36"/>
    <mergeCell ref="CL36:DA36"/>
    <mergeCell ref="DB36:DQ36"/>
    <mergeCell ref="A37:I37"/>
    <mergeCell ref="BG37:BU37"/>
    <mergeCell ref="CL37:DA37"/>
    <mergeCell ref="DB37:DQ37"/>
    <mergeCell ref="BV36:CK36"/>
    <mergeCell ref="K31:BF31"/>
    <mergeCell ref="K32:BF32"/>
    <mergeCell ref="CL32:DA32"/>
    <mergeCell ref="DB32:DQ32"/>
    <mergeCell ref="K37:BF37"/>
    <mergeCell ref="BV32:CK32"/>
    <mergeCell ref="A34:I34"/>
    <mergeCell ref="K34:BF34"/>
    <mergeCell ref="BG34:BU34"/>
    <mergeCell ref="BV34:CK34"/>
    <mergeCell ref="CL34:DA34"/>
    <mergeCell ref="DB34:DQ34"/>
    <mergeCell ref="A31:I31"/>
    <mergeCell ref="BG31:BU31"/>
    <mergeCell ref="CL31:DA31"/>
    <mergeCell ref="DB31:DQ31"/>
    <mergeCell ref="BV31:CK31"/>
    <mergeCell ref="A33:I33"/>
    <mergeCell ref="K33:BF33"/>
    <mergeCell ref="BG33:BU33"/>
    <mergeCell ref="CL33:DA33"/>
    <mergeCell ref="DB33:DQ33"/>
    <mergeCell ref="A32:I32"/>
    <mergeCell ref="BG32:BU32"/>
    <mergeCell ref="A30:I30"/>
    <mergeCell ref="K30:BF30"/>
    <mergeCell ref="BG30:BU30"/>
    <mergeCell ref="CL30:DA30"/>
    <mergeCell ref="DB30:DQ30"/>
    <mergeCell ref="A27:I27"/>
    <mergeCell ref="K27:BF27"/>
    <mergeCell ref="BG27:BU27"/>
    <mergeCell ref="CL27:DA27"/>
    <mergeCell ref="DB27:DQ27"/>
    <mergeCell ref="A28:I28"/>
    <mergeCell ref="K28:BF28"/>
    <mergeCell ref="BG28:BU28"/>
    <mergeCell ref="CL28:DA28"/>
    <mergeCell ref="DB28:DQ28"/>
    <mergeCell ref="BV29:CK29"/>
    <mergeCell ref="BV30:CK30"/>
    <mergeCell ref="BV27:CK27"/>
    <mergeCell ref="BV28:CK28"/>
    <mergeCell ref="A29:I29"/>
    <mergeCell ref="K29:BF29"/>
    <mergeCell ref="BG29:BU29"/>
    <mergeCell ref="CL29:DA29"/>
    <mergeCell ref="DB29:DQ29"/>
    <mergeCell ref="BV23:CK23"/>
    <mergeCell ref="BV24:CK24"/>
    <mergeCell ref="BV25:CK25"/>
    <mergeCell ref="BV26:CK26"/>
    <mergeCell ref="A26:I26"/>
    <mergeCell ref="K26:BF26"/>
    <mergeCell ref="BG26:BU26"/>
    <mergeCell ref="CL26:DA26"/>
    <mergeCell ref="DB26:DQ26"/>
    <mergeCell ref="A23:I23"/>
    <mergeCell ref="K23:BF23"/>
    <mergeCell ref="BG23:BU23"/>
    <mergeCell ref="CL23:DA23"/>
    <mergeCell ref="DB23:DQ23"/>
    <mergeCell ref="A24:I24"/>
    <mergeCell ref="K24:BF24"/>
    <mergeCell ref="BG24:BU24"/>
    <mergeCell ref="CL24:DA24"/>
    <mergeCell ref="DB24:DQ24"/>
    <mergeCell ref="A25:I25"/>
    <mergeCell ref="K25:BF25"/>
    <mergeCell ref="BG25:BU25"/>
    <mergeCell ref="CL25:DA25"/>
    <mergeCell ref="DB25:DQ25"/>
    <mergeCell ref="BV19:CK19"/>
    <mergeCell ref="BV20:CK20"/>
    <mergeCell ref="BV21:CK21"/>
    <mergeCell ref="BV22:CK22"/>
    <mergeCell ref="A22:I22"/>
    <mergeCell ref="K22:BF22"/>
    <mergeCell ref="BG22:BU22"/>
    <mergeCell ref="CL22:DA22"/>
    <mergeCell ref="DB22:DQ22"/>
    <mergeCell ref="A19:I19"/>
    <mergeCell ref="K19:BF19"/>
    <mergeCell ref="BG19:BU19"/>
    <mergeCell ref="CL19:DA19"/>
    <mergeCell ref="DB19:DQ19"/>
    <mergeCell ref="A20:I20"/>
    <mergeCell ref="K20:BF20"/>
    <mergeCell ref="BG20:BU20"/>
    <mergeCell ref="CL20:DA20"/>
    <mergeCell ref="DB20:DQ20"/>
    <mergeCell ref="A21:I21"/>
    <mergeCell ref="K21:BF21"/>
    <mergeCell ref="BG21:BU21"/>
    <mergeCell ref="CL21:DA21"/>
    <mergeCell ref="DB21:DQ21"/>
    <mergeCell ref="BV15:CK15"/>
    <mergeCell ref="BV16:CK16"/>
    <mergeCell ref="BV17:CK17"/>
    <mergeCell ref="BV18:CK18"/>
    <mergeCell ref="A18:I18"/>
    <mergeCell ref="K18:BF18"/>
    <mergeCell ref="BG18:BU18"/>
    <mergeCell ref="CL18:DA18"/>
    <mergeCell ref="DB18:DQ18"/>
    <mergeCell ref="A15:I15"/>
    <mergeCell ref="K15:BF15"/>
    <mergeCell ref="BG15:BU15"/>
    <mergeCell ref="CL15:DA15"/>
    <mergeCell ref="DB15:DQ15"/>
    <mergeCell ref="A16:I16"/>
    <mergeCell ref="K16:BF16"/>
    <mergeCell ref="BG16:BU16"/>
    <mergeCell ref="CL16:DA16"/>
    <mergeCell ref="DB16:DQ16"/>
    <mergeCell ref="A17:I17"/>
    <mergeCell ref="K17:BF17"/>
    <mergeCell ref="BG17:BU17"/>
    <mergeCell ref="CL17:DA17"/>
    <mergeCell ref="DB17:DQ17"/>
    <mergeCell ref="BV13:CK13"/>
    <mergeCell ref="BV14:CK14"/>
    <mergeCell ref="BV11:CK11"/>
    <mergeCell ref="BV12:CK12"/>
    <mergeCell ref="A14:I14"/>
    <mergeCell ref="K14:BF14"/>
    <mergeCell ref="BG14:BU14"/>
    <mergeCell ref="CL14:DA14"/>
    <mergeCell ref="DB14:DQ14"/>
    <mergeCell ref="A11:I11"/>
    <mergeCell ref="K11:BF11"/>
    <mergeCell ref="BG11:BU11"/>
    <mergeCell ref="CL11:DA11"/>
    <mergeCell ref="DB11:DQ11"/>
    <mergeCell ref="A12:I12"/>
    <mergeCell ref="K12:BF12"/>
    <mergeCell ref="BG12:BU12"/>
    <mergeCell ref="CL12:DA12"/>
    <mergeCell ref="DB12:DQ12"/>
    <mergeCell ref="A13:I13"/>
    <mergeCell ref="K13:BF13"/>
    <mergeCell ref="BG13:BU13"/>
    <mergeCell ref="CL13:DA13"/>
    <mergeCell ref="DB13:DQ13"/>
    <mergeCell ref="BV8:CK8"/>
    <mergeCell ref="BV9:CK9"/>
    <mergeCell ref="BV10:CK10"/>
    <mergeCell ref="A10:I10"/>
    <mergeCell ref="K10:BF10"/>
    <mergeCell ref="BG10:BU10"/>
    <mergeCell ref="CL10:DA10"/>
    <mergeCell ref="DB10:DQ10"/>
    <mergeCell ref="A7:I7"/>
    <mergeCell ref="K7:BF7"/>
    <mergeCell ref="BG7:BU7"/>
    <mergeCell ref="CL7:DA7"/>
    <mergeCell ref="DB7:DQ7"/>
    <mergeCell ref="A8:I8"/>
    <mergeCell ref="K8:BF8"/>
    <mergeCell ref="BG8:BU8"/>
    <mergeCell ref="CL8:DA8"/>
    <mergeCell ref="DB8:DQ8"/>
    <mergeCell ref="A4:I4"/>
    <mergeCell ref="J4:BF4"/>
    <mergeCell ref="BG4:BU4"/>
    <mergeCell ref="CL4:DA4"/>
    <mergeCell ref="DB4:DQ4"/>
    <mergeCell ref="BV4:CK4"/>
    <mergeCell ref="A9:I9"/>
    <mergeCell ref="K9:BF9"/>
    <mergeCell ref="BG9:BU9"/>
    <mergeCell ref="CL9:DA9"/>
    <mergeCell ref="DB9:DQ9"/>
    <mergeCell ref="BV5:CK5"/>
    <mergeCell ref="BV6:CK6"/>
    <mergeCell ref="A5:I5"/>
    <mergeCell ref="J5:BF5"/>
    <mergeCell ref="BG5:BU5"/>
    <mergeCell ref="CL5:DA5"/>
    <mergeCell ref="DB5:DQ5"/>
    <mergeCell ref="A6:I6"/>
    <mergeCell ref="K6:BF6"/>
    <mergeCell ref="BG6:BU6"/>
    <mergeCell ref="CL6:DA6"/>
    <mergeCell ref="DB6:DQ6"/>
    <mergeCell ref="BV7:CK7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EZ18"/>
  <sheetViews>
    <sheetView view="pageBreakPreview" zoomScaleSheetLayoutView="100" workbookViewId="0">
      <pane xSplit="20" ySplit="7" topLeftCell="U8" activePane="bottomRight" state="frozen"/>
      <selection pane="topRight" activeCell="U1" sqref="U1"/>
      <selection pane="bottomLeft" activeCell="A8" sqref="A8"/>
      <selection pane="bottomRight" activeCell="DB8" sqref="DB8:DR8"/>
    </sheetView>
  </sheetViews>
  <sheetFormatPr defaultColWidth="0.85546875" defaultRowHeight="15"/>
  <cols>
    <col min="1" max="16384" width="0.85546875" style="1"/>
  </cols>
  <sheetData>
    <row r="1" spans="1:156" s="6" customFormat="1" ht="12.75" customHeight="1">
      <c r="EZ1" s="7" t="s">
        <v>415</v>
      </c>
    </row>
    <row r="2" spans="1:156" ht="12.75" customHeight="1"/>
    <row r="3" spans="1:156" ht="15.75">
      <c r="A3" s="728" t="s">
        <v>416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8"/>
      <c r="AY3" s="728"/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  <c r="DR3" s="728"/>
      <c r="DS3" s="728"/>
      <c r="DT3" s="728"/>
      <c r="DU3" s="728"/>
      <c r="DV3" s="728"/>
      <c r="DW3" s="728"/>
      <c r="DX3" s="728"/>
      <c r="DY3" s="728"/>
      <c r="DZ3" s="728"/>
      <c r="EA3" s="728"/>
      <c r="EB3" s="728"/>
      <c r="EC3" s="728"/>
      <c r="ED3" s="728"/>
      <c r="EE3" s="728"/>
      <c r="EF3" s="728"/>
      <c r="EG3" s="728"/>
      <c r="EH3" s="728"/>
      <c r="EI3" s="728"/>
      <c r="EJ3" s="728"/>
      <c r="EK3" s="728"/>
      <c r="EL3" s="728"/>
      <c r="EM3" s="728"/>
      <c r="EN3" s="728"/>
      <c r="EO3" s="728"/>
      <c r="EP3" s="728"/>
      <c r="EQ3" s="728"/>
      <c r="ER3" s="728"/>
      <c r="ES3" s="728"/>
      <c r="ET3" s="728"/>
      <c r="EU3" s="728"/>
      <c r="EV3" s="728"/>
      <c r="EW3" s="728"/>
      <c r="EX3" s="728"/>
      <c r="EY3" s="728"/>
      <c r="EZ3" s="728"/>
    </row>
    <row r="4" spans="1:156" ht="12.75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</row>
    <row r="5" spans="1:156" ht="14.25" customHeight="1">
      <c r="EZ5" s="26" t="s">
        <v>257</v>
      </c>
    </row>
    <row r="6" spans="1:156" s="46" customFormat="1" ht="99" customHeight="1">
      <c r="A6" s="729" t="s">
        <v>417</v>
      </c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 t="s">
        <v>794</v>
      </c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 t="s">
        <v>795</v>
      </c>
      <c r="AM6" s="729"/>
      <c r="AN6" s="729"/>
      <c r="AO6" s="729"/>
      <c r="AP6" s="729"/>
      <c r="AQ6" s="729"/>
      <c r="AR6" s="729"/>
      <c r="AS6" s="729"/>
      <c r="AT6" s="729"/>
      <c r="AU6" s="729"/>
      <c r="AV6" s="729"/>
      <c r="AW6" s="729"/>
      <c r="AX6" s="729"/>
      <c r="AY6" s="729"/>
      <c r="AZ6" s="729"/>
      <c r="BA6" s="729"/>
      <c r="BB6" s="729"/>
      <c r="BC6" s="730" t="s">
        <v>796</v>
      </c>
      <c r="BD6" s="731"/>
      <c r="BE6" s="731"/>
      <c r="BF6" s="731"/>
      <c r="BG6" s="731"/>
      <c r="BH6" s="731"/>
      <c r="BI6" s="731"/>
      <c r="BJ6" s="731"/>
      <c r="BK6" s="731"/>
      <c r="BL6" s="731"/>
      <c r="BM6" s="731"/>
      <c r="BN6" s="731"/>
      <c r="BO6" s="731"/>
      <c r="BP6" s="731"/>
      <c r="BQ6" s="731"/>
      <c r="BR6" s="731"/>
      <c r="BS6" s="732"/>
      <c r="BT6" s="729" t="s">
        <v>797</v>
      </c>
      <c r="BU6" s="729"/>
      <c r="BV6" s="729"/>
      <c r="BW6" s="729"/>
      <c r="BX6" s="729"/>
      <c r="BY6" s="729"/>
      <c r="BZ6" s="729"/>
      <c r="CA6" s="729"/>
      <c r="CB6" s="729"/>
      <c r="CC6" s="729"/>
      <c r="CD6" s="729"/>
      <c r="CE6" s="729"/>
      <c r="CF6" s="729"/>
      <c r="CG6" s="729"/>
      <c r="CH6" s="729"/>
      <c r="CI6" s="729"/>
      <c r="CJ6" s="729"/>
      <c r="CK6" s="729" t="s">
        <v>798</v>
      </c>
      <c r="CL6" s="729"/>
      <c r="CM6" s="729"/>
      <c r="CN6" s="729"/>
      <c r="CO6" s="729"/>
      <c r="CP6" s="729"/>
      <c r="CQ6" s="729"/>
      <c r="CR6" s="729"/>
      <c r="CS6" s="729"/>
      <c r="CT6" s="729"/>
      <c r="CU6" s="729"/>
      <c r="CV6" s="729"/>
      <c r="CW6" s="729"/>
      <c r="CX6" s="729"/>
      <c r="CY6" s="729"/>
      <c r="CZ6" s="729"/>
      <c r="DA6" s="729"/>
      <c r="DB6" s="729" t="s">
        <v>799</v>
      </c>
      <c r="DC6" s="729"/>
      <c r="DD6" s="729"/>
      <c r="DE6" s="729"/>
      <c r="DF6" s="729"/>
      <c r="DG6" s="729"/>
      <c r="DH6" s="729"/>
      <c r="DI6" s="729"/>
      <c r="DJ6" s="729"/>
      <c r="DK6" s="729"/>
      <c r="DL6" s="729"/>
      <c r="DM6" s="729"/>
      <c r="DN6" s="729"/>
      <c r="DO6" s="729"/>
      <c r="DP6" s="729"/>
      <c r="DQ6" s="729"/>
      <c r="DR6" s="729"/>
      <c r="DS6" s="729" t="s">
        <v>800</v>
      </c>
      <c r="DT6" s="729"/>
      <c r="DU6" s="729"/>
      <c r="DV6" s="729"/>
      <c r="DW6" s="729"/>
      <c r="DX6" s="729"/>
      <c r="DY6" s="729"/>
      <c r="DZ6" s="729"/>
      <c r="EA6" s="729"/>
      <c r="EB6" s="729"/>
      <c r="EC6" s="729"/>
      <c r="ED6" s="729"/>
      <c r="EE6" s="729"/>
      <c r="EF6" s="729"/>
      <c r="EG6" s="729"/>
      <c r="EH6" s="729"/>
      <c r="EI6" s="729"/>
      <c r="EJ6" s="729" t="s">
        <v>801</v>
      </c>
      <c r="EK6" s="729"/>
      <c r="EL6" s="729"/>
      <c r="EM6" s="729"/>
      <c r="EN6" s="729"/>
      <c r="EO6" s="729"/>
      <c r="EP6" s="729"/>
      <c r="EQ6" s="729"/>
      <c r="ER6" s="729"/>
      <c r="ES6" s="729"/>
      <c r="ET6" s="729"/>
      <c r="EU6" s="729"/>
      <c r="EV6" s="729"/>
      <c r="EW6" s="729"/>
      <c r="EX6" s="729"/>
      <c r="EY6" s="729"/>
      <c r="EZ6" s="729"/>
    </row>
    <row r="7" spans="1:156" s="47" customFormat="1">
      <c r="A7" s="774">
        <v>1</v>
      </c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  <c r="U7" s="774">
        <v>2</v>
      </c>
      <c r="V7" s="774"/>
      <c r="W7" s="774"/>
      <c r="X7" s="774"/>
      <c r="Y7" s="774"/>
      <c r="Z7" s="774"/>
      <c r="AA7" s="774"/>
      <c r="AB7" s="774"/>
      <c r="AC7" s="774"/>
      <c r="AD7" s="774"/>
      <c r="AE7" s="774"/>
      <c r="AF7" s="774"/>
      <c r="AG7" s="774"/>
      <c r="AH7" s="774"/>
      <c r="AI7" s="774"/>
      <c r="AJ7" s="774"/>
      <c r="AK7" s="774"/>
      <c r="AL7" s="774">
        <v>3</v>
      </c>
      <c r="AM7" s="774"/>
      <c r="AN7" s="774"/>
      <c r="AO7" s="774"/>
      <c r="AP7" s="774"/>
      <c r="AQ7" s="774"/>
      <c r="AR7" s="774"/>
      <c r="AS7" s="774"/>
      <c r="AT7" s="774"/>
      <c r="AU7" s="774"/>
      <c r="AV7" s="774"/>
      <c r="AW7" s="774"/>
      <c r="AX7" s="774"/>
      <c r="AY7" s="774"/>
      <c r="AZ7" s="774"/>
      <c r="BA7" s="774"/>
      <c r="BB7" s="774"/>
      <c r="BC7" s="774">
        <v>4</v>
      </c>
      <c r="BD7" s="774"/>
      <c r="BE7" s="774"/>
      <c r="BF7" s="774"/>
      <c r="BG7" s="774"/>
      <c r="BH7" s="774"/>
      <c r="BI7" s="774"/>
      <c r="BJ7" s="774"/>
      <c r="BK7" s="774"/>
      <c r="BL7" s="774"/>
      <c r="BM7" s="774"/>
      <c r="BN7" s="774"/>
      <c r="BO7" s="774"/>
      <c r="BP7" s="774"/>
      <c r="BQ7" s="774"/>
      <c r="BR7" s="774"/>
      <c r="BS7" s="774"/>
      <c r="BT7" s="774">
        <v>5</v>
      </c>
      <c r="BU7" s="774"/>
      <c r="BV7" s="774"/>
      <c r="BW7" s="774"/>
      <c r="BX7" s="774"/>
      <c r="BY7" s="774"/>
      <c r="BZ7" s="774"/>
      <c r="CA7" s="774"/>
      <c r="CB7" s="774"/>
      <c r="CC7" s="774"/>
      <c r="CD7" s="774"/>
      <c r="CE7" s="774"/>
      <c r="CF7" s="774"/>
      <c r="CG7" s="774"/>
      <c r="CH7" s="774"/>
      <c r="CI7" s="774"/>
      <c r="CJ7" s="774"/>
      <c r="CK7" s="774">
        <v>6</v>
      </c>
      <c r="CL7" s="774"/>
      <c r="CM7" s="774"/>
      <c r="CN7" s="774"/>
      <c r="CO7" s="774"/>
      <c r="CP7" s="774"/>
      <c r="CQ7" s="774"/>
      <c r="CR7" s="774"/>
      <c r="CS7" s="774"/>
      <c r="CT7" s="774"/>
      <c r="CU7" s="774"/>
      <c r="CV7" s="774"/>
      <c r="CW7" s="774"/>
      <c r="CX7" s="774"/>
      <c r="CY7" s="774"/>
      <c r="CZ7" s="774"/>
      <c r="DA7" s="774"/>
      <c r="DB7" s="774">
        <v>7</v>
      </c>
      <c r="DC7" s="774"/>
      <c r="DD7" s="774"/>
      <c r="DE7" s="774"/>
      <c r="DF7" s="774"/>
      <c r="DG7" s="774"/>
      <c r="DH7" s="774"/>
      <c r="DI7" s="774"/>
      <c r="DJ7" s="774"/>
      <c r="DK7" s="774"/>
      <c r="DL7" s="774"/>
      <c r="DM7" s="774"/>
      <c r="DN7" s="774"/>
      <c r="DO7" s="774"/>
      <c r="DP7" s="774"/>
      <c r="DQ7" s="774"/>
      <c r="DR7" s="774"/>
      <c r="DS7" s="774">
        <v>8</v>
      </c>
      <c r="DT7" s="774"/>
      <c r="DU7" s="774"/>
      <c r="DV7" s="774"/>
      <c r="DW7" s="774"/>
      <c r="DX7" s="774"/>
      <c r="DY7" s="774"/>
      <c r="DZ7" s="774"/>
      <c r="EA7" s="774"/>
      <c r="EB7" s="774"/>
      <c r="EC7" s="774"/>
      <c r="ED7" s="774"/>
      <c r="EE7" s="774"/>
      <c r="EF7" s="774"/>
      <c r="EG7" s="774"/>
      <c r="EH7" s="774"/>
      <c r="EI7" s="774"/>
      <c r="EJ7" s="774">
        <v>9</v>
      </c>
      <c r="EK7" s="774"/>
      <c r="EL7" s="774"/>
      <c r="EM7" s="774"/>
      <c r="EN7" s="774"/>
      <c r="EO7" s="774"/>
      <c r="EP7" s="774"/>
      <c r="EQ7" s="774"/>
      <c r="ER7" s="774"/>
      <c r="ES7" s="774"/>
      <c r="ET7" s="774"/>
      <c r="EU7" s="774"/>
      <c r="EV7" s="774"/>
      <c r="EW7" s="774"/>
      <c r="EX7" s="774"/>
      <c r="EY7" s="774"/>
      <c r="EZ7" s="774"/>
    </row>
    <row r="8" spans="1:156" s="48" customFormat="1">
      <c r="A8" s="776" t="s">
        <v>418</v>
      </c>
      <c r="B8" s="776"/>
      <c r="C8" s="776"/>
      <c r="D8" s="776"/>
      <c r="E8" s="776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  <c r="U8" s="671"/>
      <c r="V8" s="671"/>
      <c r="W8" s="671"/>
      <c r="X8" s="671"/>
      <c r="Y8" s="671"/>
      <c r="Z8" s="671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  <c r="CL8" s="671"/>
      <c r="CM8" s="671"/>
      <c r="CN8" s="671"/>
      <c r="CO8" s="671"/>
      <c r="CP8" s="671"/>
      <c r="CQ8" s="671"/>
      <c r="CR8" s="671"/>
      <c r="CS8" s="671"/>
      <c r="CT8" s="671"/>
      <c r="CU8" s="671"/>
      <c r="CV8" s="671"/>
      <c r="CW8" s="671"/>
      <c r="CX8" s="671"/>
      <c r="CY8" s="671"/>
      <c r="CZ8" s="671"/>
      <c r="DA8" s="671"/>
      <c r="DB8" s="671"/>
      <c r="DC8" s="671"/>
      <c r="DD8" s="671"/>
      <c r="DE8" s="671"/>
      <c r="DF8" s="671"/>
      <c r="DG8" s="671"/>
      <c r="DH8" s="671"/>
      <c r="DI8" s="671"/>
      <c r="DJ8" s="671"/>
      <c r="DK8" s="671"/>
      <c r="DL8" s="671"/>
      <c r="DM8" s="671"/>
      <c r="DN8" s="671"/>
      <c r="DO8" s="671"/>
      <c r="DP8" s="671"/>
      <c r="DQ8" s="671"/>
      <c r="DR8" s="671"/>
      <c r="DS8" s="671"/>
      <c r="DT8" s="671"/>
      <c r="DU8" s="671"/>
      <c r="DV8" s="671"/>
      <c r="DW8" s="671"/>
      <c r="DX8" s="671"/>
      <c r="DY8" s="671"/>
      <c r="DZ8" s="671"/>
      <c r="EA8" s="671"/>
      <c r="EB8" s="671"/>
      <c r="EC8" s="671"/>
      <c r="ED8" s="671"/>
      <c r="EE8" s="671"/>
      <c r="EF8" s="671"/>
      <c r="EG8" s="671"/>
      <c r="EH8" s="671"/>
      <c r="EI8" s="671"/>
      <c r="EJ8" s="775"/>
      <c r="EK8" s="775"/>
      <c r="EL8" s="775"/>
      <c r="EM8" s="775"/>
      <c r="EN8" s="775"/>
      <c r="EO8" s="775"/>
      <c r="EP8" s="775"/>
      <c r="EQ8" s="775"/>
      <c r="ER8" s="775"/>
      <c r="ES8" s="775"/>
      <c r="ET8" s="775"/>
      <c r="EU8" s="775"/>
      <c r="EV8" s="775"/>
      <c r="EW8" s="775"/>
      <c r="EX8" s="775"/>
      <c r="EY8" s="775"/>
      <c r="EZ8" s="775"/>
    </row>
    <row r="9" spans="1:156" s="48" customFormat="1">
      <c r="A9" s="776" t="s">
        <v>419</v>
      </c>
      <c r="B9" s="776"/>
      <c r="C9" s="776"/>
      <c r="D9" s="776"/>
      <c r="E9" s="776"/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  <c r="U9" s="671"/>
      <c r="V9" s="671"/>
      <c r="W9" s="671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71"/>
      <c r="AQ9" s="671"/>
      <c r="AR9" s="671"/>
      <c r="AS9" s="671"/>
      <c r="AT9" s="671"/>
      <c r="AU9" s="671"/>
      <c r="AV9" s="671"/>
      <c r="AW9" s="671"/>
      <c r="AX9" s="671"/>
      <c r="AY9" s="671"/>
      <c r="AZ9" s="671"/>
      <c r="BA9" s="671"/>
      <c r="BB9" s="671"/>
      <c r="BC9" s="671"/>
      <c r="BD9" s="671"/>
      <c r="BE9" s="671"/>
      <c r="BF9" s="671"/>
      <c r="BG9" s="671"/>
      <c r="BH9" s="671"/>
      <c r="BI9" s="671"/>
      <c r="BJ9" s="671"/>
      <c r="BK9" s="671"/>
      <c r="BL9" s="671"/>
      <c r="BM9" s="671"/>
      <c r="BN9" s="671"/>
      <c r="BO9" s="671"/>
      <c r="BP9" s="671"/>
      <c r="BQ9" s="671"/>
      <c r="BR9" s="671"/>
      <c r="BS9" s="671"/>
      <c r="BT9" s="671"/>
      <c r="BU9" s="671"/>
      <c r="BV9" s="671"/>
      <c r="BW9" s="671"/>
      <c r="BX9" s="671"/>
      <c r="BY9" s="671"/>
      <c r="BZ9" s="671"/>
      <c r="CA9" s="671"/>
      <c r="CB9" s="671"/>
      <c r="CC9" s="671"/>
      <c r="CD9" s="671"/>
      <c r="CE9" s="671"/>
      <c r="CF9" s="671"/>
      <c r="CG9" s="671"/>
      <c r="CH9" s="671"/>
      <c r="CI9" s="671"/>
      <c r="CJ9" s="671"/>
      <c r="CK9" s="671"/>
      <c r="CL9" s="671"/>
      <c r="CM9" s="671"/>
      <c r="CN9" s="671"/>
      <c r="CO9" s="671"/>
      <c r="CP9" s="671"/>
      <c r="CQ9" s="671"/>
      <c r="CR9" s="671"/>
      <c r="CS9" s="671"/>
      <c r="CT9" s="671"/>
      <c r="CU9" s="671"/>
      <c r="CV9" s="671"/>
      <c r="CW9" s="671"/>
      <c r="CX9" s="671"/>
      <c r="CY9" s="671"/>
      <c r="CZ9" s="671"/>
      <c r="DA9" s="671"/>
      <c r="DB9" s="671"/>
      <c r="DC9" s="671"/>
      <c r="DD9" s="671"/>
      <c r="DE9" s="671"/>
      <c r="DF9" s="671"/>
      <c r="DG9" s="671"/>
      <c r="DH9" s="671"/>
      <c r="DI9" s="671"/>
      <c r="DJ9" s="671"/>
      <c r="DK9" s="671"/>
      <c r="DL9" s="671"/>
      <c r="DM9" s="671"/>
      <c r="DN9" s="671"/>
      <c r="DO9" s="671"/>
      <c r="DP9" s="671"/>
      <c r="DQ9" s="671"/>
      <c r="DR9" s="671"/>
      <c r="DS9" s="671"/>
      <c r="DT9" s="671"/>
      <c r="DU9" s="671"/>
      <c r="DV9" s="671"/>
      <c r="DW9" s="671"/>
      <c r="DX9" s="671"/>
      <c r="DY9" s="671"/>
      <c r="DZ9" s="671"/>
      <c r="EA9" s="671"/>
      <c r="EB9" s="671"/>
      <c r="EC9" s="671"/>
      <c r="ED9" s="671"/>
      <c r="EE9" s="671"/>
      <c r="EF9" s="671"/>
      <c r="EG9" s="671"/>
      <c r="EH9" s="671"/>
      <c r="EI9" s="671"/>
      <c r="EJ9" s="775"/>
      <c r="EK9" s="775"/>
      <c r="EL9" s="775"/>
      <c r="EM9" s="775"/>
      <c r="EN9" s="775"/>
      <c r="EO9" s="775"/>
      <c r="EP9" s="775"/>
      <c r="EQ9" s="775"/>
      <c r="ER9" s="775"/>
      <c r="ES9" s="775"/>
      <c r="ET9" s="775"/>
      <c r="EU9" s="775"/>
      <c r="EV9" s="775"/>
      <c r="EW9" s="775"/>
      <c r="EX9" s="775"/>
      <c r="EY9" s="775"/>
      <c r="EZ9" s="775"/>
    </row>
    <row r="10" spans="1:156" s="48" customFormat="1">
      <c r="A10" s="773"/>
      <c r="B10" s="77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671"/>
      <c r="AM10" s="671"/>
      <c r="AN10" s="671"/>
      <c r="AO10" s="671"/>
      <c r="AP10" s="671"/>
      <c r="AQ10" s="671"/>
      <c r="AR10" s="671"/>
      <c r="AS10" s="671"/>
      <c r="AT10" s="671"/>
      <c r="AU10" s="671"/>
      <c r="AV10" s="671"/>
      <c r="AW10" s="671"/>
      <c r="AX10" s="671"/>
      <c r="AY10" s="671"/>
      <c r="AZ10" s="671"/>
      <c r="BA10" s="671"/>
      <c r="BB10" s="671"/>
      <c r="BC10" s="671"/>
      <c r="BD10" s="671"/>
      <c r="BE10" s="671"/>
      <c r="BF10" s="671"/>
      <c r="BG10" s="671"/>
      <c r="BH10" s="671"/>
      <c r="BI10" s="671"/>
      <c r="BJ10" s="671"/>
      <c r="BK10" s="671"/>
      <c r="BL10" s="671"/>
      <c r="BM10" s="671"/>
      <c r="BN10" s="671"/>
      <c r="BO10" s="671"/>
      <c r="BP10" s="671"/>
      <c r="BQ10" s="671"/>
      <c r="BR10" s="671"/>
      <c r="BS10" s="671"/>
      <c r="BT10" s="671"/>
      <c r="BU10" s="671"/>
      <c r="BV10" s="671"/>
      <c r="BW10" s="671"/>
      <c r="BX10" s="671"/>
      <c r="BY10" s="671"/>
      <c r="BZ10" s="671"/>
      <c r="CA10" s="671"/>
      <c r="CB10" s="671"/>
      <c r="CC10" s="671"/>
      <c r="CD10" s="671"/>
      <c r="CE10" s="671"/>
      <c r="CF10" s="671"/>
      <c r="CG10" s="671"/>
      <c r="CH10" s="671"/>
      <c r="CI10" s="671"/>
      <c r="CJ10" s="671"/>
      <c r="CK10" s="671"/>
      <c r="CL10" s="671"/>
      <c r="CM10" s="671"/>
      <c r="CN10" s="671"/>
      <c r="CO10" s="671"/>
      <c r="CP10" s="671"/>
      <c r="CQ10" s="671"/>
      <c r="CR10" s="671"/>
      <c r="CS10" s="671"/>
      <c r="CT10" s="671"/>
      <c r="CU10" s="671"/>
      <c r="CV10" s="671"/>
      <c r="CW10" s="671"/>
      <c r="CX10" s="671"/>
      <c r="CY10" s="671"/>
      <c r="CZ10" s="671"/>
      <c r="DA10" s="671"/>
      <c r="DB10" s="671"/>
      <c r="DC10" s="671"/>
      <c r="DD10" s="671"/>
      <c r="DE10" s="671"/>
      <c r="DF10" s="671"/>
      <c r="DG10" s="671"/>
      <c r="DH10" s="671"/>
      <c r="DI10" s="671"/>
      <c r="DJ10" s="671"/>
      <c r="DK10" s="671"/>
      <c r="DL10" s="671"/>
      <c r="DM10" s="671"/>
      <c r="DN10" s="671"/>
      <c r="DO10" s="671"/>
      <c r="DP10" s="671"/>
      <c r="DQ10" s="671"/>
      <c r="DR10" s="671"/>
      <c r="DS10" s="671"/>
      <c r="DT10" s="671"/>
      <c r="DU10" s="671"/>
      <c r="DV10" s="671"/>
      <c r="DW10" s="671"/>
      <c r="DX10" s="671"/>
      <c r="DY10" s="671"/>
      <c r="DZ10" s="671"/>
      <c r="EA10" s="671"/>
      <c r="EB10" s="671"/>
      <c r="EC10" s="671"/>
      <c r="ED10" s="671"/>
      <c r="EE10" s="671"/>
      <c r="EF10" s="671"/>
      <c r="EG10" s="671"/>
      <c r="EH10" s="671"/>
      <c r="EI10" s="671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775"/>
      <c r="EV10" s="775"/>
      <c r="EW10" s="775"/>
      <c r="EX10" s="775"/>
      <c r="EY10" s="775"/>
      <c r="EZ10" s="775"/>
    </row>
    <row r="11" spans="1:156" s="48" customFormat="1">
      <c r="A11" s="773"/>
      <c r="B11" s="773"/>
      <c r="C11" s="773"/>
      <c r="D11" s="773"/>
      <c r="E11" s="773"/>
      <c r="F11" s="773"/>
      <c r="G11" s="773"/>
      <c r="H11" s="773"/>
      <c r="I11" s="773"/>
      <c r="J11" s="773"/>
      <c r="K11" s="773"/>
      <c r="L11" s="773"/>
      <c r="M11" s="773"/>
      <c r="N11" s="773"/>
      <c r="O11" s="773"/>
      <c r="P11" s="773"/>
      <c r="Q11" s="773"/>
      <c r="R11" s="773"/>
      <c r="S11" s="773"/>
      <c r="T11" s="773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  <c r="AT11" s="671"/>
      <c r="AU11" s="671"/>
      <c r="AV11" s="671"/>
      <c r="AW11" s="671"/>
      <c r="AX11" s="671"/>
      <c r="AY11" s="671"/>
      <c r="AZ11" s="671"/>
      <c r="BA11" s="671"/>
      <c r="BB11" s="671"/>
      <c r="BC11" s="671"/>
      <c r="BD11" s="671"/>
      <c r="BE11" s="671"/>
      <c r="BF11" s="671"/>
      <c r="BG11" s="671"/>
      <c r="BH11" s="671"/>
      <c r="BI11" s="671"/>
      <c r="BJ11" s="671"/>
      <c r="BK11" s="671"/>
      <c r="BL11" s="671"/>
      <c r="BM11" s="671"/>
      <c r="BN11" s="671"/>
      <c r="BO11" s="671"/>
      <c r="BP11" s="671"/>
      <c r="BQ11" s="671"/>
      <c r="BR11" s="671"/>
      <c r="BS11" s="671"/>
      <c r="BT11" s="671"/>
      <c r="BU11" s="671"/>
      <c r="BV11" s="671"/>
      <c r="BW11" s="671"/>
      <c r="BX11" s="671"/>
      <c r="BY11" s="671"/>
      <c r="BZ11" s="671"/>
      <c r="CA11" s="671"/>
      <c r="CB11" s="671"/>
      <c r="CC11" s="671"/>
      <c r="CD11" s="671"/>
      <c r="CE11" s="671"/>
      <c r="CF11" s="671"/>
      <c r="CG11" s="671"/>
      <c r="CH11" s="671"/>
      <c r="CI11" s="671"/>
      <c r="CJ11" s="671"/>
      <c r="CK11" s="671"/>
      <c r="CL11" s="671"/>
      <c r="CM11" s="671"/>
      <c r="CN11" s="671"/>
      <c r="CO11" s="671"/>
      <c r="CP11" s="671"/>
      <c r="CQ11" s="671"/>
      <c r="CR11" s="671"/>
      <c r="CS11" s="671"/>
      <c r="CT11" s="671"/>
      <c r="CU11" s="671"/>
      <c r="CV11" s="671"/>
      <c r="CW11" s="671"/>
      <c r="CX11" s="671"/>
      <c r="CY11" s="671"/>
      <c r="CZ11" s="671"/>
      <c r="DA11" s="671"/>
      <c r="DB11" s="671"/>
      <c r="DC11" s="671"/>
      <c r="DD11" s="671"/>
      <c r="DE11" s="671"/>
      <c r="DF11" s="671"/>
      <c r="DG11" s="671"/>
      <c r="DH11" s="671"/>
      <c r="DI11" s="671"/>
      <c r="DJ11" s="671"/>
      <c r="DK11" s="671"/>
      <c r="DL11" s="671"/>
      <c r="DM11" s="671"/>
      <c r="DN11" s="671"/>
      <c r="DO11" s="671"/>
      <c r="DP11" s="671"/>
      <c r="DQ11" s="671"/>
      <c r="DR11" s="671"/>
      <c r="DS11" s="671"/>
      <c r="DT11" s="671"/>
      <c r="DU11" s="671"/>
      <c r="DV11" s="671"/>
      <c r="DW11" s="671"/>
      <c r="DX11" s="671"/>
      <c r="DY11" s="671"/>
      <c r="DZ11" s="671"/>
      <c r="EA11" s="671"/>
      <c r="EB11" s="671"/>
      <c r="EC11" s="671"/>
      <c r="ED11" s="671"/>
      <c r="EE11" s="671"/>
      <c r="EF11" s="671"/>
      <c r="EG11" s="671"/>
      <c r="EH11" s="671"/>
      <c r="EI11" s="671"/>
      <c r="EJ11" s="775"/>
      <c r="EK11" s="775"/>
      <c r="EL11" s="775"/>
      <c r="EM11" s="775"/>
      <c r="EN11" s="775"/>
      <c r="EO11" s="775"/>
      <c r="EP11" s="775"/>
      <c r="EQ11" s="775"/>
      <c r="ER11" s="775"/>
      <c r="ES11" s="775"/>
      <c r="ET11" s="775"/>
      <c r="EU11" s="775"/>
      <c r="EV11" s="775"/>
      <c r="EW11" s="775"/>
      <c r="EX11" s="775"/>
      <c r="EY11" s="775"/>
      <c r="EZ11" s="775"/>
    </row>
    <row r="12" spans="1:156" s="48" customFormat="1">
      <c r="A12" s="773"/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3"/>
      <c r="N12" s="773"/>
      <c r="O12" s="773"/>
      <c r="P12" s="773"/>
      <c r="Q12" s="773"/>
      <c r="R12" s="773"/>
      <c r="S12" s="773"/>
      <c r="T12" s="773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671"/>
      <c r="AM12" s="671"/>
      <c r="AN12" s="671"/>
      <c r="AO12" s="671"/>
      <c r="AP12" s="671"/>
      <c r="AQ12" s="671"/>
      <c r="AR12" s="671"/>
      <c r="AS12" s="671"/>
      <c r="AT12" s="671"/>
      <c r="AU12" s="671"/>
      <c r="AV12" s="671"/>
      <c r="AW12" s="671"/>
      <c r="AX12" s="671"/>
      <c r="AY12" s="671"/>
      <c r="AZ12" s="671"/>
      <c r="BA12" s="671"/>
      <c r="BB12" s="671"/>
      <c r="BC12" s="671"/>
      <c r="BD12" s="671"/>
      <c r="BE12" s="671"/>
      <c r="BF12" s="671"/>
      <c r="BG12" s="671"/>
      <c r="BH12" s="671"/>
      <c r="BI12" s="671"/>
      <c r="BJ12" s="671"/>
      <c r="BK12" s="671"/>
      <c r="BL12" s="671"/>
      <c r="BM12" s="671"/>
      <c r="BN12" s="671"/>
      <c r="BO12" s="671"/>
      <c r="BP12" s="671"/>
      <c r="BQ12" s="671"/>
      <c r="BR12" s="671"/>
      <c r="BS12" s="671"/>
      <c r="BT12" s="671"/>
      <c r="BU12" s="671"/>
      <c r="BV12" s="671"/>
      <c r="BW12" s="671"/>
      <c r="BX12" s="671"/>
      <c r="BY12" s="671"/>
      <c r="BZ12" s="671"/>
      <c r="CA12" s="671"/>
      <c r="CB12" s="671"/>
      <c r="CC12" s="671"/>
      <c r="CD12" s="671"/>
      <c r="CE12" s="671"/>
      <c r="CF12" s="671"/>
      <c r="CG12" s="671"/>
      <c r="CH12" s="671"/>
      <c r="CI12" s="671"/>
      <c r="CJ12" s="671"/>
      <c r="CK12" s="671"/>
      <c r="CL12" s="671"/>
      <c r="CM12" s="671"/>
      <c r="CN12" s="671"/>
      <c r="CO12" s="671"/>
      <c r="CP12" s="671"/>
      <c r="CQ12" s="671"/>
      <c r="CR12" s="671"/>
      <c r="CS12" s="671"/>
      <c r="CT12" s="671"/>
      <c r="CU12" s="671"/>
      <c r="CV12" s="671"/>
      <c r="CW12" s="671"/>
      <c r="CX12" s="671"/>
      <c r="CY12" s="671"/>
      <c r="CZ12" s="671"/>
      <c r="DA12" s="671"/>
      <c r="DB12" s="671"/>
      <c r="DC12" s="671"/>
      <c r="DD12" s="671"/>
      <c r="DE12" s="671"/>
      <c r="DF12" s="671"/>
      <c r="DG12" s="671"/>
      <c r="DH12" s="671"/>
      <c r="DI12" s="671"/>
      <c r="DJ12" s="671"/>
      <c r="DK12" s="671"/>
      <c r="DL12" s="671"/>
      <c r="DM12" s="671"/>
      <c r="DN12" s="671"/>
      <c r="DO12" s="671"/>
      <c r="DP12" s="671"/>
      <c r="DQ12" s="671"/>
      <c r="DR12" s="671"/>
      <c r="DS12" s="671"/>
      <c r="DT12" s="671"/>
      <c r="DU12" s="671"/>
      <c r="DV12" s="671"/>
      <c r="DW12" s="671"/>
      <c r="DX12" s="671"/>
      <c r="DY12" s="671"/>
      <c r="DZ12" s="671"/>
      <c r="EA12" s="671"/>
      <c r="EB12" s="671"/>
      <c r="EC12" s="671"/>
      <c r="ED12" s="671"/>
      <c r="EE12" s="671"/>
      <c r="EF12" s="671"/>
      <c r="EG12" s="671"/>
      <c r="EH12" s="671"/>
      <c r="EI12" s="671"/>
      <c r="EJ12" s="775"/>
      <c r="EK12" s="775"/>
      <c r="EL12" s="775"/>
      <c r="EM12" s="775"/>
      <c r="EN12" s="775"/>
      <c r="EO12" s="775"/>
      <c r="EP12" s="775"/>
      <c r="EQ12" s="775"/>
      <c r="ER12" s="775"/>
      <c r="ES12" s="775"/>
      <c r="ET12" s="775"/>
      <c r="EU12" s="775"/>
      <c r="EV12" s="775"/>
      <c r="EW12" s="775"/>
      <c r="EX12" s="775"/>
      <c r="EY12" s="775"/>
      <c r="EZ12" s="775"/>
    </row>
    <row r="13" spans="1:156" s="48" customFormat="1">
      <c r="A13" s="773"/>
      <c r="B13" s="773"/>
      <c r="C13" s="773"/>
      <c r="D13" s="773"/>
      <c r="E13" s="773"/>
      <c r="F13" s="773"/>
      <c r="G13" s="773"/>
      <c r="H13" s="773"/>
      <c r="I13" s="773"/>
      <c r="J13" s="773"/>
      <c r="K13" s="773"/>
      <c r="L13" s="773"/>
      <c r="M13" s="773"/>
      <c r="N13" s="773"/>
      <c r="O13" s="773"/>
      <c r="P13" s="773"/>
      <c r="Q13" s="773"/>
      <c r="R13" s="773"/>
      <c r="S13" s="773"/>
      <c r="T13" s="773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71"/>
      <c r="AQ13" s="671"/>
      <c r="AR13" s="671"/>
      <c r="AS13" s="671"/>
      <c r="AT13" s="671"/>
      <c r="AU13" s="671"/>
      <c r="AV13" s="671"/>
      <c r="AW13" s="671"/>
      <c r="AX13" s="671"/>
      <c r="AY13" s="671"/>
      <c r="AZ13" s="671"/>
      <c r="BA13" s="671"/>
      <c r="BB13" s="671"/>
      <c r="BC13" s="671"/>
      <c r="BD13" s="671"/>
      <c r="BE13" s="671"/>
      <c r="BF13" s="671"/>
      <c r="BG13" s="671"/>
      <c r="BH13" s="671"/>
      <c r="BI13" s="671"/>
      <c r="BJ13" s="671"/>
      <c r="BK13" s="671"/>
      <c r="BL13" s="671"/>
      <c r="BM13" s="671"/>
      <c r="BN13" s="671"/>
      <c r="BO13" s="671"/>
      <c r="BP13" s="671"/>
      <c r="BQ13" s="671"/>
      <c r="BR13" s="671"/>
      <c r="BS13" s="671"/>
      <c r="BT13" s="671"/>
      <c r="BU13" s="671"/>
      <c r="BV13" s="671"/>
      <c r="BW13" s="671"/>
      <c r="BX13" s="671"/>
      <c r="BY13" s="671"/>
      <c r="BZ13" s="671"/>
      <c r="CA13" s="671"/>
      <c r="CB13" s="671"/>
      <c r="CC13" s="671"/>
      <c r="CD13" s="671"/>
      <c r="CE13" s="671"/>
      <c r="CF13" s="671"/>
      <c r="CG13" s="671"/>
      <c r="CH13" s="671"/>
      <c r="CI13" s="671"/>
      <c r="CJ13" s="671"/>
      <c r="CK13" s="671"/>
      <c r="CL13" s="671"/>
      <c r="CM13" s="671"/>
      <c r="CN13" s="671"/>
      <c r="CO13" s="671"/>
      <c r="CP13" s="671"/>
      <c r="CQ13" s="671"/>
      <c r="CR13" s="671"/>
      <c r="CS13" s="671"/>
      <c r="CT13" s="671"/>
      <c r="CU13" s="671"/>
      <c r="CV13" s="671"/>
      <c r="CW13" s="671"/>
      <c r="CX13" s="671"/>
      <c r="CY13" s="671"/>
      <c r="CZ13" s="671"/>
      <c r="DA13" s="671"/>
      <c r="DB13" s="671"/>
      <c r="DC13" s="671"/>
      <c r="DD13" s="671"/>
      <c r="DE13" s="671"/>
      <c r="DF13" s="671"/>
      <c r="DG13" s="671"/>
      <c r="DH13" s="671"/>
      <c r="DI13" s="671"/>
      <c r="DJ13" s="671"/>
      <c r="DK13" s="671"/>
      <c r="DL13" s="671"/>
      <c r="DM13" s="671"/>
      <c r="DN13" s="671"/>
      <c r="DO13" s="671"/>
      <c r="DP13" s="671"/>
      <c r="DQ13" s="671"/>
      <c r="DR13" s="671"/>
      <c r="DS13" s="671"/>
      <c r="DT13" s="671"/>
      <c r="DU13" s="671"/>
      <c r="DV13" s="671"/>
      <c r="DW13" s="671"/>
      <c r="DX13" s="671"/>
      <c r="DY13" s="671"/>
      <c r="DZ13" s="671"/>
      <c r="EA13" s="671"/>
      <c r="EB13" s="671"/>
      <c r="EC13" s="671"/>
      <c r="ED13" s="671"/>
      <c r="EE13" s="671"/>
      <c r="EF13" s="671"/>
      <c r="EG13" s="671"/>
      <c r="EH13" s="671"/>
      <c r="EI13" s="671"/>
      <c r="EJ13" s="775"/>
      <c r="EK13" s="775"/>
      <c r="EL13" s="775"/>
      <c r="EM13" s="775"/>
      <c r="EN13" s="775"/>
      <c r="EO13" s="775"/>
      <c r="EP13" s="775"/>
      <c r="EQ13" s="775"/>
      <c r="ER13" s="775"/>
      <c r="ES13" s="775"/>
      <c r="ET13" s="775"/>
      <c r="EU13" s="775"/>
      <c r="EV13" s="775"/>
      <c r="EW13" s="775"/>
      <c r="EX13" s="775"/>
      <c r="EY13" s="775"/>
      <c r="EZ13" s="775"/>
    </row>
    <row r="15" spans="1:156" s="13" customFormat="1">
      <c r="D15" s="13" t="s">
        <v>109</v>
      </c>
    </row>
    <row r="16" spans="1:156" s="16" customFormat="1" ht="30" customHeight="1">
      <c r="D16" s="16" t="s">
        <v>110</v>
      </c>
      <c r="G16" s="685" t="s">
        <v>420</v>
      </c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5"/>
      <c r="U16" s="685"/>
      <c r="V16" s="685"/>
      <c r="W16" s="685"/>
      <c r="X16" s="685"/>
      <c r="Y16" s="685"/>
      <c r="Z16" s="685"/>
      <c r="AA16" s="685"/>
      <c r="AB16" s="685"/>
      <c r="AC16" s="685"/>
      <c r="AD16" s="685"/>
      <c r="AE16" s="685"/>
      <c r="AF16" s="685"/>
      <c r="AG16" s="685"/>
      <c r="AH16" s="685"/>
      <c r="AI16" s="685"/>
      <c r="AJ16" s="685"/>
      <c r="AK16" s="685"/>
      <c r="AL16" s="685"/>
      <c r="AM16" s="685"/>
      <c r="AN16" s="685"/>
      <c r="AO16" s="685"/>
      <c r="AP16" s="685"/>
      <c r="AQ16" s="685"/>
      <c r="AR16" s="685"/>
      <c r="AS16" s="685"/>
      <c r="AT16" s="685"/>
      <c r="AU16" s="685"/>
      <c r="AV16" s="685"/>
      <c r="AW16" s="685"/>
      <c r="AX16" s="685"/>
      <c r="AY16" s="685"/>
      <c r="AZ16" s="685"/>
      <c r="BA16" s="685"/>
      <c r="BB16" s="685"/>
      <c r="BC16" s="685"/>
      <c r="BD16" s="685"/>
      <c r="BE16" s="685"/>
      <c r="BF16" s="685"/>
      <c r="BG16" s="685"/>
      <c r="BH16" s="685"/>
      <c r="BI16" s="685"/>
      <c r="BJ16" s="685"/>
      <c r="BK16" s="685"/>
      <c r="BL16" s="685"/>
      <c r="BM16" s="685"/>
      <c r="BN16" s="685"/>
      <c r="BO16" s="685"/>
      <c r="BP16" s="685"/>
      <c r="BQ16" s="685"/>
      <c r="BR16" s="685"/>
      <c r="BS16" s="685"/>
      <c r="BT16" s="685"/>
      <c r="BU16" s="685"/>
      <c r="BV16" s="685"/>
      <c r="BW16" s="685"/>
      <c r="BX16" s="685"/>
      <c r="BY16" s="685"/>
      <c r="BZ16" s="685"/>
      <c r="CA16" s="685"/>
      <c r="CB16" s="685"/>
      <c r="CC16" s="685"/>
      <c r="CD16" s="685"/>
      <c r="CE16" s="685"/>
      <c r="CF16" s="685"/>
      <c r="CG16" s="685"/>
      <c r="CH16" s="685"/>
      <c r="CI16" s="685"/>
      <c r="CJ16" s="685"/>
      <c r="CK16" s="685"/>
      <c r="CL16" s="685"/>
      <c r="CM16" s="685"/>
      <c r="CN16" s="685"/>
      <c r="CO16" s="685"/>
      <c r="CP16" s="685"/>
      <c r="CQ16" s="685"/>
      <c r="CR16" s="685"/>
      <c r="CS16" s="685"/>
      <c r="CT16" s="685"/>
      <c r="CU16" s="685"/>
      <c r="CV16" s="685"/>
      <c r="CW16" s="685"/>
      <c r="CX16" s="685"/>
      <c r="CY16" s="685"/>
      <c r="CZ16" s="685"/>
      <c r="DA16" s="685"/>
      <c r="DB16" s="685"/>
      <c r="DC16" s="685"/>
      <c r="DD16" s="685"/>
      <c r="DE16" s="685"/>
      <c r="DF16" s="685"/>
      <c r="DG16" s="685"/>
      <c r="DH16" s="685"/>
      <c r="DI16" s="685"/>
      <c r="DJ16" s="685"/>
      <c r="DK16" s="685"/>
      <c r="DL16" s="685"/>
      <c r="DM16" s="685"/>
      <c r="DN16" s="685"/>
      <c r="DO16" s="685"/>
      <c r="DP16" s="685"/>
      <c r="DQ16" s="685"/>
      <c r="DR16" s="685"/>
      <c r="DS16" s="685"/>
      <c r="DT16" s="685"/>
      <c r="DU16" s="685"/>
      <c r="DV16" s="685"/>
      <c r="DW16" s="685"/>
      <c r="DX16" s="685"/>
      <c r="DY16" s="685"/>
      <c r="DZ16" s="685"/>
      <c r="EA16" s="685"/>
      <c r="EB16" s="685"/>
      <c r="EC16" s="685"/>
      <c r="ED16" s="685"/>
      <c r="EE16" s="685"/>
      <c r="EF16" s="685"/>
      <c r="EG16" s="685"/>
      <c r="EH16" s="685"/>
      <c r="EI16" s="685"/>
      <c r="EJ16" s="685"/>
      <c r="EK16" s="685"/>
      <c r="EL16" s="685"/>
      <c r="EM16" s="685"/>
      <c r="EN16" s="685"/>
      <c r="EO16" s="685"/>
      <c r="EP16" s="685"/>
      <c r="EQ16" s="685"/>
      <c r="ER16" s="685"/>
      <c r="ES16" s="685"/>
      <c r="ET16" s="685"/>
      <c r="EU16" s="685"/>
      <c r="EV16" s="685"/>
      <c r="EW16" s="685"/>
      <c r="EX16" s="685"/>
      <c r="EY16" s="685"/>
      <c r="EZ16" s="685"/>
    </row>
    <row r="17" spans="4:156" s="16" customFormat="1" ht="30" customHeight="1">
      <c r="D17" s="16" t="s">
        <v>112</v>
      </c>
      <c r="G17" s="685" t="s">
        <v>414</v>
      </c>
      <c r="H17" s="685"/>
      <c r="I17" s="685"/>
      <c r="J17" s="685"/>
      <c r="K17" s="685"/>
      <c r="L17" s="685"/>
      <c r="M17" s="685"/>
      <c r="N17" s="685"/>
      <c r="O17" s="685"/>
      <c r="P17" s="685"/>
      <c r="Q17" s="685"/>
      <c r="R17" s="685"/>
      <c r="S17" s="685"/>
      <c r="T17" s="685"/>
      <c r="U17" s="685"/>
      <c r="V17" s="685"/>
      <c r="W17" s="685"/>
      <c r="X17" s="685"/>
      <c r="Y17" s="685"/>
      <c r="Z17" s="685"/>
      <c r="AA17" s="685"/>
      <c r="AB17" s="685"/>
      <c r="AC17" s="685"/>
      <c r="AD17" s="685"/>
      <c r="AE17" s="685"/>
      <c r="AF17" s="685"/>
      <c r="AG17" s="685"/>
      <c r="AH17" s="685"/>
      <c r="AI17" s="685"/>
      <c r="AJ17" s="685"/>
      <c r="AK17" s="685"/>
      <c r="AL17" s="685"/>
      <c r="AM17" s="685"/>
      <c r="AN17" s="685"/>
      <c r="AO17" s="685"/>
      <c r="AP17" s="685"/>
      <c r="AQ17" s="685"/>
      <c r="AR17" s="685"/>
      <c r="AS17" s="685"/>
      <c r="AT17" s="685"/>
      <c r="AU17" s="685"/>
      <c r="AV17" s="685"/>
      <c r="AW17" s="685"/>
      <c r="AX17" s="685"/>
      <c r="AY17" s="685"/>
      <c r="AZ17" s="685"/>
      <c r="BA17" s="685"/>
      <c r="BB17" s="685"/>
      <c r="BC17" s="685"/>
      <c r="BD17" s="685"/>
      <c r="BE17" s="685"/>
      <c r="BF17" s="685"/>
      <c r="BG17" s="685"/>
      <c r="BH17" s="685"/>
      <c r="BI17" s="685"/>
      <c r="BJ17" s="685"/>
      <c r="BK17" s="685"/>
      <c r="BL17" s="685"/>
      <c r="BM17" s="685"/>
      <c r="BN17" s="685"/>
      <c r="BO17" s="685"/>
      <c r="BP17" s="685"/>
      <c r="BQ17" s="685"/>
      <c r="BR17" s="685"/>
      <c r="BS17" s="685"/>
      <c r="BT17" s="685"/>
      <c r="BU17" s="685"/>
      <c r="BV17" s="685"/>
      <c r="BW17" s="685"/>
      <c r="BX17" s="685"/>
      <c r="BY17" s="685"/>
      <c r="BZ17" s="685"/>
      <c r="CA17" s="685"/>
      <c r="CB17" s="685"/>
      <c r="CC17" s="685"/>
      <c r="CD17" s="685"/>
      <c r="CE17" s="685"/>
      <c r="CF17" s="685"/>
      <c r="CG17" s="685"/>
      <c r="CH17" s="685"/>
      <c r="CI17" s="685"/>
      <c r="CJ17" s="685"/>
      <c r="CK17" s="685"/>
      <c r="CL17" s="685"/>
      <c r="CM17" s="685"/>
      <c r="CN17" s="685"/>
      <c r="CO17" s="685"/>
      <c r="CP17" s="685"/>
      <c r="CQ17" s="685"/>
      <c r="CR17" s="685"/>
      <c r="CS17" s="685"/>
      <c r="CT17" s="685"/>
      <c r="CU17" s="685"/>
      <c r="CV17" s="685"/>
      <c r="CW17" s="685"/>
      <c r="CX17" s="685"/>
      <c r="CY17" s="685"/>
      <c r="CZ17" s="685"/>
      <c r="DA17" s="685"/>
      <c r="DB17" s="685"/>
      <c r="DC17" s="685"/>
      <c r="DD17" s="685"/>
      <c r="DE17" s="685"/>
      <c r="DF17" s="685"/>
      <c r="DG17" s="685"/>
      <c r="DH17" s="685"/>
      <c r="DI17" s="685"/>
      <c r="DJ17" s="685"/>
      <c r="DK17" s="685"/>
      <c r="DL17" s="685"/>
      <c r="DM17" s="685"/>
      <c r="DN17" s="685"/>
      <c r="DO17" s="685"/>
      <c r="DP17" s="685"/>
      <c r="DQ17" s="685"/>
      <c r="DR17" s="685"/>
      <c r="DS17" s="685"/>
      <c r="DT17" s="685"/>
      <c r="DU17" s="685"/>
      <c r="DV17" s="685"/>
      <c r="DW17" s="685"/>
      <c r="DX17" s="685"/>
      <c r="DY17" s="685"/>
      <c r="DZ17" s="685"/>
      <c r="EA17" s="685"/>
      <c r="EB17" s="685"/>
      <c r="EC17" s="685"/>
      <c r="ED17" s="685"/>
      <c r="EE17" s="685"/>
      <c r="EF17" s="685"/>
      <c r="EG17" s="685"/>
      <c r="EH17" s="685"/>
      <c r="EI17" s="685"/>
      <c r="EJ17" s="685"/>
      <c r="EK17" s="685"/>
      <c r="EL17" s="685"/>
      <c r="EM17" s="685"/>
      <c r="EN17" s="685"/>
      <c r="EO17" s="685"/>
      <c r="EP17" s="685"/>
      <c r="EQ17" s="685"/>
      <c r="ER17" s="685"/>
      <c r="ES17" s="685"/>
      <c r="ET17" s="685"/>
      <c r="EU17" s="685"/>
      <c r="EV17" s="685"/>
      <c r="EW17" s="685"/>
      <c r="EX17" s="685"/>
      <c r="EY17" s="685"/>
      <c r="EZ17" s="685"/>
    </row>
    <row r="18" spans="4:156" ht="3" customHeight="1"/>
  </sheetData>
  <mergeCells count="75">
    <mergeCell ref="EJ7:EZ7"/>
    <mergeCell ref="A3:EZ3"/>
    <mergeCell ref="A6:T6"/>
    <mergeCell ref="BT6:CJ6"/>
    <mergeCell ref="CK6:DA6"/>
    <mergeCell ref="DB6:DR6"/>
    <mergeCell ref="DS6:EI6"/>
    <mergeCell ref="EJ6:EZ6"/>
    <mergeCell ref="A7:T7"/>
    <mergeCell ref="BT7:CJ7"/>
    <mergeCell ref="CK7:DA7"/>
    <mergeCell ref="DB7:DR7"/>
    <mergeCell ref="DS7:EI7"/>
    <mergeCell ref="EJ9:EZ9"/>
    <mergeCell ref="U9:AK9"/>
    <mergeCell ref="AL9:BB9"/>
    <mergeCell ref="BC9:BS9"/>
    <mergeCell ref="A8:T8"/>
    <mergeCell ref="BT8:CJ8"/>
    <mergeCell ref="CK8:DA8"/>
    <mergeCell ref="DB8:DR8"/>
    <mergeCell ref="DS8:EI8"/>
    <mergeCell ref="EJ8:EZ8"/>
    <mergeCell ref="BC8:BS8"/>
    <mergeCell ref="A9:T9"/>
    <mergeCell ref="BT9:CJ9"/>
    <mergeCell ref="CK9:DA9"/>
    <mergeCell ref="DB9:DR9"/>
    <mergeCell ref="DS9:EI9"/>
    <mergeCell ref="EJ11:EZ11"/>
    <mergeCell ref="U11:AK11"/>
    <mergeCell ref="AL11:BB11"/>
    <mergeCell ref="BC11:BS11"/>
    <mergeCell ref="A10:T10"/>
    <mergeCell ref="BT10:CJ10"/>
    <mergeCell ref="CK10:DA10"/>
    <mergeCell ref="DB10:DR10"/>
    <mergeCell ref="DS10:EI10"/>
    <mergeCell ref="EJ10:EZ10"/>
    <mergeCell ref="U10:AK10"/>
    <mergeCell ref="AL10:BB10"/>
    <mergeCell ref="BC10:BS10"/>
    <mergeCell ref="A11:T11"/>
    <mergeCell ref="BT11:CJ11"/>
    <mergeCell ref="CK11:DA11"/>
    <mergeCell ref="DB11:DR11"/>
    <mergeCell ref="DS11:EI11"/>
    <mergeCell ref="CK12:DA12"/>
    <mergeCell ref="DB12:DR12"/>
    <mergeCell ref="DS12:EI12"/>
    <mergeCell ref="EJ12:EZ12"/>
    <mergeCell ref="U12:AK12"/>
    <mergeCell ref="AL12:BB12"/>
    <mergeCell ref="BC12:BS12"/>
    <mergeCell ref="U13:AK13"/>
    <mergeCell ref="AL13:BB13"/>
    <mergeCell ref="BC13:BS13"/>
    <mergeCell ref="DS13:EI13"/>
    <mergeCell ref="EJ13:EZ13"/>
    <mergeCell ref="A12:T12"/>
    <mergeCell ref="BT12:CJ12"/>
    <mergeCell ref="G16:EZ16"/>
    <mergeCell ref="G17:EZ17"/>
    <mergeCell ref="U6:AK6"/>
    <mergeCell ref="AL6:BB6"/>
    <mergeCell ref="BC6:BS6"/>
    <mergeCell ref="U7:AK7"/>
    <mergeCell ref="AL7:BB7"/>
    <mergeCell ref="BC7:BS7"/>
    <mergeCell ref="U8:AK8"/>
    <mergeCell ref="AL8:BB8"/>
    <mergeCell ref="A13:T13"/>
    <mergeCell ref="BT13:CJ13"/>
    <mergeCell ref="CK13:DA13"/>
    <mergeCell ref="DB13:DR13"/>
  </mergeCells>
  <pageMargins left="0.78740157480314965" right="0.51181102362204722" top="0.59055118110236227" bottom="0.39370078740157483" header="0.19685039370078741" footer="0.19685039370078741"/>
  <pageSetup paperSize="9" scale="64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-0.249977111117893"/>
  </sheetPr>
  <dimension ref="A1:GC38"/>
  <sheetViews>
    <sheetView view="pageBreakPreview" zoomScaleSheetLayoutView="100" workbookViewId="0">
      <pane xSplit="94" ySplit="7" topLeftCell="CQ8" activePane="bottomRight" state="frozen"/>
      <selection pane="topRight" activeCell="CQ1" sqref="CQ1"/>
      <selection pane="bottomLeft" activeCell="A8" sqref="A8"/>
      <selection pane="bottomRight" sqref="A1:XFD1048576"/>
    </sheetView>
  </sheetViews>
  <sheetFormatPr defaultColWidth="0.85546875" defaultRowHeight="12" customHeight="1"/>
  <cols>
    <col min="1" max="103" width="0.85546875" style="13"/>
    <col min="104" max="104" width="9.5703125" style="13" bestFit="1" customWidth="1"/>
    <col min="105" max="114" width="0.85546875" style="13"/>
    <col min="115" max="115" width="2" style="13" customWidth="1"/>
    <col min="116" max="117" width="0.85546875" style="13" hidden="1" customWidth="1"/>
    <col min="118" max="118" width="0.7109375" style="13" hidden="1" customWidth="1"/>
    <col min="119" max="122" width="0.85546875" style="13" hidden="1" customWidth="1"/>
    <col min="123" max="123" width="0.140625" style="13" hidden="1" customWidth="1"/>
    <col min="124" max="124" width="10.5703125" style="13" hidden="1" customWidth="1"/>
    <col min="125" max="143" width="0.85546875" style="13"/>
    <col min="144" max="153" width="0.85546875" style="13" hidden="1" customWidth="1"/>
    <col min="154" max="154" width="4.5703125" style="13" customWidth="1"/>
    <col min="155" max="155" width="1.5703125" style="13" customWidth="1"/>
    <col min="156" max="172" width="0.85546875" style="13"/>
    <col min="173" max="178" width="0.85546875" style="13" customWidth="1"/>
    <col min="179" max="179" width="0.140625" style="13" customWidth="1"/>
    <col min="180" max="184" width="0.85546875" style="13" hidden="1" customWidth="1"/>
    <col min="185" max="185" width="1" style="13" hidden="1" customWidth="1"/>
    <col min="186" max="186" width="1.7109375" style="13" customWidth="1"/>
    <col min="187" max="16384" width="0.85546875" style="13"/>
  </cols>
  <sheetData>
    <row r="1" spans="1:185" s="11" customFormat="1">
      <c r="GC1" s="12" t="s">
        <v>616</v>
      </c>
    </row>
    <row r="3" spans="1:185" ht="29.25" customHeight="1">
      <c r="A3" s="777" t="s">
        <v>617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C3" s="686"/>
      <c r="AD3" s="686"/>
      <c r="AE3" s="686"/>
      <c r="AF3" s="686"/>
      <c r="AG3" s="686"/>
      <c r="AH3" s="686"/>
      <c r="AI3" s="686"/>
      <c r="AJ3" s="686"/>
      <c r="AK3" s="686"/>
      <c r="AL3" s="686"/>
      <c r="AM3" s="686"/>
      <c r="AN3" s="686"/>
      <c r="AO3" s="686"/>
      <c r="AP3" s="686"/>
      <c r="AQ3" s="686"/>
      <c r="AR3" s="686"/>
      <c r="AS3" s="686"/>
      <c r="AT3" s="686"/>
      <c r="AU3" s="686"/>
      <c r="AV3" s="686"/>
      <c r="AW3" s="686"/>
      <c r="AX3" s="686"/>
      <c r="AY3" s="686"/>
      <c r="AZ3" s="686"/>
      <c r="BA3" s="686"/>
      <c r="BB3" s="686"/>
      <c r="BC3" s="686"/>
      <c r="BD3" s="686"/>
      <c r="BE3" s="686"/>
      <c r="BF3" s="686"/>
      <c r="BG3" s="686"/>
      <c r="BH3" s="686"/>
      <c r="BI3" s="686"/>
      <c r="BJ3" s="686"/>
      <c r="BK3" s="686"/>
      <c r="BL3" s="686"/>
      <c r="BM3" s="686"/>
      <c r="BN3" s="686"/>
      <c r="BO3" s="686"/>
      <c r="BP3" s="686"/>
      <c r="BQ3" s="686"/>
      <c r="BR3" s="686"/>
      <c r="BS3" s="686"/>
      <c r="BT3" s="686"/>
      <c r="BU3" s="686"/>
      <c r="BV3" s="686"/>
      <c r="BW3" s="686"/>
      <c r="BX3" s="686"/>
      <c r="BY3" s="686"/>
      <c r="BZ3" s="686"/>
      <c r="CA3" s="686"/>
      <c r="CB3" s="686"/>
      <c r="CC3" s="686"/>
      <c r="CD3" s="686"/>
      <c r="CE3" s="686"/>
      <c r="CF3" s="686"/>
      <c r="CG3" s="686"/>
      <c r="CH3" s="686"/>
      <c r="CI3" s="686"/>
      <c r="CJ3" s="686"/>
      <c r="CK3" s="686"/>
      <c r="CL3" s="686"/>
      <c r="CM3" s="686"/>
      <c r="CN3" s="686"/>
      <c r="CO3" s="686"/>
      <c r="CP3" s="686"/>
      <c r="CQ3" s="686"/>
      <c r="CR3" s="686"/>
      <c r="CS3" s="686"/>
      <c r="CT3" s="686"/>
      <c r="CU3" s="686"/>
      <c r="CV3" s="686"/>
      <c r="CW3" s="686"/>
      <c r="CX3" s="686"/>
      <c r="CY3" s="686"/>
      <c r="CZ3" s="686"/>
      <c r="DA3" s="686"/>
      <c r="DB3" s="686"/>
      <c r="DC3" s="686"/>
      <c r="DD3" s="686"/>
      <c r="DE3" s="686"/>
      <c r="DF3" s="686"/>
      <c r="DG3" s="686"/>
      <c r="DH3" s="686"/>
      <c r="DI3" s="686"/>
      <c r="DJ3" s="686"/>
      <c r="DK3" s="686"/>
      <c r="DL3" s="686"/>
      <c r="DM3" s="686"/>
      <c r="DN3" s="686"/>
      <c r="DO3" s="686"/>
      <c r="DP3" s="686"/>
      <c r="DQ3" s="686"/>
      <c r="DR3" s="686"/>
      <c r="DS3" s="686"/>
      <c r="DT3" s="686"/>
      <c r="DU3" s="686"/>
      <c r="DV3" s="686"/>
      <c r="DW3" s="686"/>
      <c r="DX3" s="686"/>
      <c r="DY3" s="686"/>
      <c r="DZ3" s="686"/>
      <c r="EA3" s="686"/>
      <c r="EB3" s="686"/>
      <c r="EC3" s="686"/>
      <c r="ED3" s="686"/>
      <c r="EE3" s="686"/>
      <c r="EF3" s="686"/>
      <c r="EG3" s="686"/>
      <c r="EH3" s="686"/>
      <c r="EI3" s="686"/>
      <c r="EJ3" s="686"/>
      <c r="EK3" s="686"/>
      <c r="EL3" s="686"/>
      <c r="EM3" s="686"/>
      <c r="EN3" s="686"/>
      <c r="EO3" s="686"/>
      <c r="EP3" s="686"/>
      <c r="EQ3" s="686"/>
      <c r="ER3" s="686"/>
      <c r="ES3" s="686"/>
      <c r="ET3" s="686"/>
      <c r="EU3" s="686"/>
      <c r="EV3" s="686"/>
      <c r="EW3" s="686"/>
      <c r="EX3" s="686"/>
      <c r="EY3" s="686"/>
      <c r="EZ3" s="686"/>
      <c r="FA3" s="686"/>
      <c r="FB3" s="686"/>
      <c r="FC3" s="686"/>
      <c r="FD3" s="686"/>
      <c r="FE3" s="686"/>
      <c r="FF3" s="686"/>
      <c r="FG3" s="686"/>
      <c r="FH3" s="686"/>
      <c r="FI3" s="686"/>
      <c r="FJ3" s="686"/>
      <c r="FK3" s="686"/>
      <c r="FL3" s="686"/>
      <c r="FM3" s="686"/>
      <c r="FN3" s="686"/>
      <c r="FO3" s="686"/>
      <c r="FP3" s="686"/>
      <c r="FQ3" s="686"/>
      <c r="FR3" s="686"/>
      <c r="FS3" s="686"/>
      <c r="FT3" s="686"/>
      <c r="FU3" s="686"/>
      <c r="FV3" s="686"/>
      <c r="FW3" s="686"/>
      <c r="FX3" s="686"/>
      <c r="FY3" s="686"/>
      <c r="FZ3" s="686"/>
      <c r="GA3" s="686"/>
      <c r="GB3" s="686"/>
      <c r="GC3" s="686"/>
    </row>
    <row r="4" spans="1:185" ht="12" customHeight="1">
      <c r="A4" s="49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</row>
    <row r="5" spans="1:185" s="32" customFormat="1" ht="15.75" customHeight="1">
      <c r="GC5" s="28" t="s">
        <v>257</v>
      </c>
    </row>
    <row r="6" spans="1:185" s="15" customFormat="1" ht="57.75" customHeight="1">
      <c r="A6" s="730" t="s">
        <v>0</v>
      </c>
      <c r="B6" s="731"/>
      <c r="C6" s="731"/>
      <c r="D6" s="731"/>
      <c r="E6" s="731"/>
      <c r="F6" s="731"/>
      <c r="G6" s="731"/>
      <c r="H6" s="732"/>
      <c r="I6" s="730" t="s">
        <v>618</v>
      </c>
      <c r="J6" s="731"/>
      <c r="K6" s="731"/>
      <c r="L6" s="731"/>
      <c r="M6" s="731"/>
      <c r="N6" s="731"/>
      <c r="O6" s="731"/>
      <c r="P6" s="731"/>
      <c r="Q6" s="731"/>
      <c r="R6" s="731"/>
      <c r="S6" s="731"/>
      <c r="T6" s="731"/>
      <c r="U6" s="731"/>
      <c r="V6" s="731"/>
      <c r="W6" s="731"/>
      <c r="X6" s="731"/>
      <c r="Y6" s="731"/>
      <c r="Z6" s="731"/>
      <c r="AA6" s="731"/>
      <c r="AB6" s="731"/>
      <c r="AC6" s="731"/>
      <c r="AD6" s="731"/>
      <c r="AE6" s="731"/>
      <c r="AF6" s="731"/>
      <c r="AG6" s="731"/>
      <c r="AH6" s="731"/>
      <c r="AI6" s="731"/>
      <c r="AJ6" s="731"/>
      <c r="AK6" s="731"/>
      <c r="AL6" s="731"/>
      <c r="AM6" s="731"/>
      <c r="AN6" s="731"/>
      <c r="AO6" s="731"/>
      <c r="AP6" s="731"/>
      <c r="AQ6" s="731"/>
      <c r="AR6" s="731"/>
      <c r="AS6" s="731"/>
      <c r="AT6" s="731"/>
      <c r="AU6" s="731"/>
      <c r="AV6" s="731"/>
      <c r="AW6" s="731"/>
      <c r="AX6" s="731"/>
      <c r="AY6" s="731"/>
      <c r="AZ6" s="731"/>
      <c r="BA6" s="731"/>
      <c r="BB6" s="731"/>
      <c r="BC6" s="731"/>
      <c r="BD6" s="731"/>
      <c r="BE6" s="731"/>
      <c r="BF6" s="731"/>
      <c r="BG6" s="731"/>
      <c r="BH6" s="731"/>
      <c r="BI6" s="731"/>
      <c r="BJ6" s="731"/>
      <c r="BK6" s="731"/>
      <c r="BL6" s="731"/>
      <c r="BM6" s="731"/>
      <c r="BN6" s="731"/>
      <c r="BO6" s="731"/>
      <c r="BP6" s="731"/>
      <c r="BQ6" s="731"/>
      <c r="BR6" s="731"/>
      <c r="BS6" s="731"/>
      <c r="BT6" s="731"/>
      <c r="BU6" s="731"/>
      <c r="BV6" s="731"/>
      <c r="BW6" s="731"/>
      <c r="BX6" s="731"/>
      <c r="BY6" s="731"/>
      <c r="BZ6" s="731"/>
      <c r="CA6" s="731"/>
      <c r="CB6" s="731"/>
      <c r="CC6" s="731"/>
      <c r="CD6" s="731"/>
      <c r="CE6" s="731"/>
      <c r="CF6" s="731"/>
      <c r="CG6" s="731"/>
      <c r="CH6" s="731"/>
      <c r="CI6" s="731"/>
      <c r="CJ6" s="731"/>
      <c r="CK6" s="731"/>
      <c r="CL6" s="731"/>
      <c r="CM6" s="731"/>
      <c r="CN6" s="731"/>
      <c r="CO6" s="731"/>
      <c r="CP6" s="732"/>
      <c r="CQ6" s="736" t="s">
        <v>1386</v>
      </c>
      <c r="CR6" s="778"/>
      <c r="CS6" s="778"/>
      <c r="CT6" s="778"/>
      <c r="CU6" s="778"/>
      <c r="CV6" s="778"/>
      <c r="CW6" s="778"/>
      <c r="CX6" s="778"/>
      <c r="CY6" s="778"/>
      <c r="CZ6" s="778"/>
      <c r="DA6" s="778"/>
      <c r="DB6" s="778"/>
      <c r="DC6" s="778"/>
      <c r="DD6" s="778"/>
      <c r="DE6" s="778"/>
      <c r="DF6" s="778"/>
      <c r="DG6" s="778"/>
      <c r="DH6" s="778"/>
      <c r="DI6" s="778"/>
      <c r="DJ6" s="778"/>
      <c r="DK6" s="778"/>
      <c r="DL6" s="778"/>
      <c r="DM6" s="778"/>
      <c r="DN6" s="778"/>
      <c r="DO6" s="778"/>
      <c r="DP6" s="778"/>
      <c r="DQ6" s="778"/>
      <c r="DR6" s="778"/>
      <c r="DS6" s="778"/>
      <c r="DT6" s="678"/>
      <c r="DU6" s="736" t="s">
        <v>1387</v>
      </c>
      <c r="DV6" s="778"/>
      <c r="DW6" s="778"/>
      <c r="DX6" s="778"/>
      <c r="DY6" s="778"/>
      <c r="DZ6" s="778"/>
      <c r="EA6" s="778"/>
      <c r="EB6" s="778"/>
      <c r="EC6" s="778"/>
      <c r="ED6" s="778"/>
      <c r="EE6" s="778"/>
      <c r="EF6" s="778"/>
      <c r="EG6" s="778"/>
      <c r="EH6" s="778"/>
      <c r="EI6" s="778"/>
      <c r="EJ6" s="778"/>
      <c r="EK6" s="778"/>
      <c r="EL6" s="778"/>
      <c r="EM6" s="778"/>
      <c r="EN6" s="778"/>
      <c r="EO6" s="778"/>
      <c r="EP6" s="778"/>
      <c r="EQ6" s="778"/>
      <c r="ER6" s="778"/>
      <c r="ES6" s="778"/>
      <c r="ET6" s="778"/>
      <c r="EU6" s="778"/>
      <c r="EV6" s="778"/>
      <c r="EW6" s="778"/>
      <c r="EX6" s="678"/>
      <c r="EY6" s="736" t="s">
        <v>1336</v>
      </c>
      <c r="EZ6" s="778"/>
      <c r="FA6" s="778"/>
      <c r="FB6" s="778"/>
      <c r="FC6" s="778"/>
      <c r="FD6" s="778"/>
      <c r="FE6" s="778"/>
      <c r="FF6" s="778"/>
      <c r="FG6" s="778"/>
      <c r="FH6" s="778"/>
      <c r="FI6" s="778"/>
      <c r="FJ6" s="778"/>
      <c r="FK6" s="778"/>
      <c r="FL6" s="778"/>
      <c r="FM6" s="778"/>
      <c r="FN6" s="778"/>
      <c r="FO6" s="778"/>
      <c r="FP6" s="778"/>
      <c r="FQ6" s="778"/>
      <c r="FR6" s="778"/>
      <c r="FS6" s="778"/>
      <c r="FT6" s="778"/>
      <c r="FU6" s="778"/>
      <c r="FV6" s="778"/>
      <c r="FW6" s="778"/>
      <c r="FX6" s="778"/>
      <c r="FY6" s="778"/>
      <c r="FZ6" s="778"/>
      <c r="GA6" s="778"/>
      <c r="GB6" s="778"/>
      <c r="GC6" s="678"/>
    </row>
    <row r="7" spans="1:185" ht="14.25" customHeight="1">
      <c r="A7" s="668">
        <v>1</v>
      </c>
      <c r="B7" s="668"/>
      <c r="C7" s="668"/>
      <c r="D7" s="668"/>
      <c r="E7" s="668"/>
      <c r="F7" s="668"/>
      <c r="G7" s="668"/>
      <c r="H7" s="668"/>
      <c r="I7" s="669">
        <v>2</v>
      </c>
      <c r="J7" s="670"/>
      <c r="K7" s="670"/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0"/>
      <c r="Y7" s="670"/>
      <c r="Z7" s="670"/>
      <c r="AA7" s="670"/>
      <c r="AB7" s="670"/>
      <c r="AC7" s="670"/>
      <c r="AD7" s="670"/>
      <c r="AE7" s="670"/>
      <c r="AF7" s="670"/>
      <c r="AG7" s="670"/>
      <c r="AH7" s="670"/>
      <c r="AI7" s="670"/>
      <c r="AJ7" s="670"/>
      <c r="AK7" s="670"/>
      <c r="AL7" s="670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0"/>
      <c r="AX7" s="670"/>
      <c r="AY7" s="670"/>
      <c r="AZ7" s="670"/>
      <c r="BA7" s="670"/>
      <c r="BB7" s="670"/>
      <c r="BC7" s="670"/>
      <c r="BD7" s="670"/>
      <c r="BE7" s="670"/>
      <c r="BF7" s="670"/>
      <c r="BG7" s="670"/>
      <c r="BH7" s="670"/>
      <c r="BI7" s="670"/>
      <c r="BJ7" s="670"/>
      <c r="BK7" s="670"/>
      <c r="BL7" s="670"/>
      <c r="BM7" s="670"/>
      <c r="BN7" s="670"/>
      <c r="BO7" s="670"/>
      <c r="BP7" s="670"/>
      <c r="BQ7" s="670"/>
      <c r="BR7" s="670"/>
      <c r="BS7" s="670"/>
      <c r="BT7" s="670"/>
      <c r="BU7" s="670"/>
      <c r="BV7" s="670"/>
      <c r="BW7" s="670"/>
      <c r="BX7" s="670"/>
      <c r="BY7" s="670"/>
      <c r="BZ7" s="670"/>
      <c r="CA7" s="670"/>
      <c r="CB7" s="670"/>
      <c r="CC7" s="670"/>
      <c r="CD7" s="670"/>
      <c r="CE7" s="670"/>
      <c r="CF7" s="670"/>
      <c r="CG7" s="670"/>
      <c r="CH7" s="670"/>
      <c r="CI7" s="670"/>
      <c r="CJ7" s="670"/>
      <c r="CK7" s="670"/>
      <c r="CL7" s="670"/>
      <c r="CM7" s="670"/>
      <c r="CN7" s="670"/>
      <c r="CO7" s="670"/>
      <c r="CP7" s="727"/>
      <c r="CQ7" s="779">
        <v>3</v>
      </c>
      <c r="CR7" s="780"/>
      <c r="CS7" s="780"/>
      <c r="CT7" s="780"/>
      <c r="CU7" s="780"/>
      <c r="CV7" s="780"/>
      <c r="CW7" s="780"/>
      <c r="CX7" s="780"/>
      <c r="CY7" s="780"/>
      <c r="CZ7" s="780"/>
      <c r="DA7" s="780"/>
      <c r="DB7" s="780"/>
      <c r="DC7" s="780"/>
      <c r="DD7" s="780"/>
      <c r="DE7" s="780"/>
      <c r="DF7" s="780"/>
      <c r="DG7" s="780"/>
      <c r="DH7" s="780"/>
      <c r="DI7" s="780"/>
      <c r="DJ7" s="780"/>
      <c r="DK7" s="780"/>
      <c r="DL7" s="780"/>
      <c r="DM7" s="780"/>
      <c r="DN7" s="780"/>
      <c r="DO7" s="780"/>
      <c r="DP7" s="780"/>
      <c r="DQ7" s="780"/>
      <c r="DR7" s="780"/>
      <c r="DS7" s="780"/>
      <c r="DT7" s="781"/>
      <c r="DU7" s="779">
        <v>4</v>
      </c>
      <c r="DV7" s="780"/>
      <c r="DW7" s="780"/>
      <c r="DX7" s="780"/>
      <c r="DY7" s="780"/>
      <c r="DZ7" s="780"/>
      <c r="EA7" s="780"/>
      <c r="EB7" s="780"/>
      <c r="EC7" s="780"/>
      <c r="ED7" s="780"/>
      <c r="EE7" s="780"/>
      <c r="EF7" s="780"/>
      <c r="EG7" s="780"/>
      <c r="EH7" s="780"/>
      <c r="EI7" s="780"/>
      <c r="EJ7" s="780"/>
      <c r="EK7" s="780"/>
      <c r="EL7" s="780"/>
      <c r="EM7" s="780"/>
      <c r="EN7" s="780"/>
      <c r="EO7" s="780"/>
      <c r="EP7" s="780"/>
      <c r="EQ7" s="780"/>
      <c r="ER7" s="780"/>
      <c r="ES7" s="780"/>
      <c r="ET7" s="780"/>
      <c r="EU7" s="780"/>
      <c r="EV7" s="780"/>
      <c r="EW7" s="780"/>
      <c r="EX7" s="781"/>
      <c r="EY7" s="779">
        <v>5</v>
      </c>
      <c r="EZ7" s="780"/>
      <c r="FA7" s="780"/>
      <c r="FB7" s="780"/>
      <c r="FC7" s="780"/>
      <c r="FD7" s="780"/>
      <c r="FE7" s="780"/>
      <c r="FF7" s="780"/>
      <c r="FG7" s="780"/>
      <c r="FH7" s="780"/>
      <c r="FI7" s="780"/>
      <c r="FJ7" s="780"/>
      <c r="FK7" s="780"/>
      <c r="FL7" s="780"/>
      <c r="FM7" s="780"/>
      <c r="FN7" s="780"/>
      <c r="FO7" s="780"/>
      <c r="FP7" s="780"/>
      <c r="FQ7" s="780"/>
      <c r="FR7" s="780"/>
      <c r="FS7" s="780"/>
      <c r="FT7" s="780"/>
      <c r="FU7" s="780"/>
      <c r="FV7" s="780"/>
      <c r="FW7" s="780"/>
      <c r="FX7" s="780"/>
      <c r="FY7" s="780"/>
      <c r="FZ7" s="780"/>
      <c r="GA7" s="780"/>
      <c r="GB7" s="780"/>
      <c r="GC7" s="781"/>
    </row>
    <row r="8" spans="1:185" ht="15" customHeight="1">
      <c r="A8" s="747" t="s">
        <v>3</v>
      </c>
      <c r="B8" s="747"/>
      <c r="C8" s="747"/>
      <c r="D8" s="747"/>
      <c r="E8" s="747"/>
      <c r="F8" s="747"/>
      <c r="G8" s="747"/>
      <c r="H8" s="747"/>
      <c r="I8" s="22"/>
      <c r="J8" s="782" t="s">
        <v>619</v>
      </c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82"/>
      <c r="AG8" s="782"/>
      <c r="AH8" s="782"/>
      <c r="AI8" s="782"/>
      <c r="AJ8" s="782"/>
      <c r="AK8" s="782"/>
      <c r="AL8" s="782"/>
      <c r="AM8" s="782"/>
      <c r="AN8" s="782"/>
      <c r="AO8" s="782"/>
      <c r="AP8" s="782"/>
      <c r="AQ8" s="782"/>
      <c r="AR8" s="782"/>
      <c r="AS8" s="782"/>
      <c r="AT8" s="782"/>
      <c r="AU8" s="782"/>
      <c r="AV8" s="782"/>
      <c r="AW8" s="782"/>
      <c r="AX8" s="782"/>
      <c r="AY8" s="782"/>
      <c r="AZ8" s="782"/>
      <c r="BA8" s="782"/>
      <c r="BB8" s="782"/>
      <c r="BC8" s="782"/>
      <c r="BD8" s="782"/>
      <c r="BE8" s="782"/>
      <c r="BF8" s="782"/>
      <c r="BG8" s="782"/>
      <c r="BH8" s="782"/>
      <c r="BI8" s="782"/>
      <c r="BJ8" s="782"/>
      <c r="BK8" s="782"/>
      <c r="BL8" s="782"/>
      <c r="BM8" s="782"/>
      <c r="BN8" s="782"/>
      <c r="BO8" s="782"/>
      <c r="BP8" s="782"/>
      <c r="BQ8" s="782"/>
      <c r="BR8" s="782"/>
      <c r="BS8" s="782"/>
      <c r="BT8" s="782"/>
      <c r="BU8" s="782"/>
      <c r="BV8" s="782"/>
      <c r="BW8" s="782"/>
      <c r="BX8" s="782"/>
      <c r="BY8" s="782"/>
      <c r="BZ8" s="782"/>
      <c r="CA8" s="782"/>
      <c r="CB8" s="782"/>
      <c r="CC8" s="782"/>
      <c r="CD8" s="782"/>
      <c r="CE8" s="782"/>
      <c r="CF8" s="782"/>
      <c r="CG8" s="782"/>
      <c r="CH8" s="782"/>
      <c r="CI8" s="782"/>
      <c r="CJ8" s="782"/>
      <c r="CK8" s="782"/>
      <c r="CL8" s="782"/>
      <c r="CM8" s="782"/>
      <c r="CN8" s="782"/>
      <c r="CO8" s="782"/>
      <c r="CP8" s="783"/>
      <c r="CQ8" s="784">
        <v>805.67020000000002</v>
      </c>
      <c r="CR8" s="785"/>
      <c r="CS8" s="785"/>
      <c r="CT8" s="785"/>
      <c r="CU8" s="785"/>
      <c r="CV8" s="785"/>
      <c r="CW8" s="785"/>
      <c r="CX8" s="785"/>
      <c r="CY8" s="785"/>
      <c r="CZ8" s="785"/>
      <c r="DA8" s="785"/>
      <c r="DB8" s="785"/>
      <c r="DC8" s="785"/>
      <c r="DD8" s="785"/>
      <c r="DE8" s="785"/>
      <c r="DF8" s="785"/>
      <c r="DG8" s="785"/>
      <c r="DH8" s="785"/>
      <c r="DI8" s="785"/>
      <c r="DJ8" s="785"/>
      <c r="DK8" s="785"/>
      <c r="DL8" s="785"/>
      <c r="DM8" s="785"/>
      <c r="DN8" s="785"/>
      <c r="DO8" s="785"/>
      <c r="DP8" s="785"/>
      <c r="DQ8" s="785"/>
      <c r="DR8" s="785"/>
      <c r="DS8" s="785"/>
      <c r="DT8" s="786"/>
      <c r="DU8" s="784">
        <v>1223.287325</v>
      </c>
      <c r="DV8" s="785"/>
      <c r="DW8" s="785"/>
      <c r="DX8" s="785"/>
      <c r="DY8" s="785"/>
      <c r="DZ8" s="785"/>
      <c r="EA8" s="785"/>
      <c r="EB8" s="785"/>
      <c r="EC8" s="785"/>
      <c r="ED8" s="785"/>
      <c r="EE8" s="785"/>
      <c r="EF8" s="785"/>
      <c r="EG8" s="785"/>
      <c r="EH8" s="785"/>
      <c r="EI8" s="785"/>
      <c r="EJ8" s="785"/>
      <c r="EK8" s="785"/>
      <c r="EL8" s="785"/>
      <c r="EM8" s="785"/>
      <c r="EN8" s="785"/>
      <c r="EO8" s="785"/>
      <c r="EP8" s="785"/>
      <c r="EQ8" s="785"/>
      <c r="ER8" s="785"/>
      <c r="ES8" s="785"/>
      <c r="ET8" s="785"/>
      <c r="EU8" s="785"/>
      <c r="EV8" s="785"/>
      <c r="EW8" s="785"/>
      <c r="EX8" s="786"/>
      <c r="EY8" s="784">
        <v>1284.522003925</v>
      </c>
      <c r="EZ8" s="785"/>
      <c r="FA8" s="785"/>
      <c r="FB8" s="785"/>
      <c r="FC8" s="785"/>
      <c r="FD8" s="785"/>
      <c r="FE8" s="785"/>
      <c r="FF8" s="785"/>
      <c r="FG8" s="785"/>
      <c r="FH8" s="785"/>
      <c r="FI8" s="785"/>
      <c r="FJ8" s="785"/>
      <c r="FK8" s="785"/>
      <c r="FL8" s="785"/>
      <c r="FM8" s="785"/>
      <c r="FN8" s="785"/>
      <c r="FO8" s="785"/>
      <c r="FP8" s="785"/>
      <c r="FQ8" s="785"/>
      <c r="FR8" s="785"/>
      <c r="FS8" s="785"/>
      <c r="FT8" s="785"/>
      <c r="FU8" s="785"/>
      <c r="FV8" s="785"/>
      <c r="FW8" s="785"/>
      <c r="FX8" s="785"/>
      <c r="FY8" s="785"/>
      <c r="FZ8" s="785"/>
      <c r="GA8" s="785"/>
      <c r="GB8" s="785"/>
      <c r="GC8" s="786"/>
    </row>
    <row r="9" spans="1:185" ht="15" customHeight="1">
      <c r="A9" s="747" t="s">
        <v>19</v>
      </c>
      <c r="B9" s="747"/>
      <c r="C9" s="747"/>
      <c r="D9" s="747"/>
      <c r="E9" s="747"/>
      <c r="F9" s="747"/>
      <c r="G9" s="747"/>
      <c r="H9" s="747"/>
      <c r="I9" s="22"/>
      <c r="J9" s="782" t="s">
        <v>620</v>
      </c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782"/>
      <c r="AT9" s="782"/>
      <c r="AU9" s="782"/>
      <c r="AV9" s="782"/>
      <c r="AW9" s="782"/>
      <c r="AX9" s="782"/>
      <c r="AY9" s="782"/>
      <c r="AZ9" s="782"/>
      <c r="BA9" s="782"/>
      <c r="BB9" s="782"/>
      <c r="BC9" s="782"/>
      <c r="BD9" s="782"/>
      <c r="BE9" s="782"/>
      <c r="BF9" s="782"/>
      <c r="BG9" s="782"/>
      <c r="BH9" s="782"/>
      <c r="BI9" s="782"/>
      <c r="BJ9" s="782"/>
      <c r="BK9" s="782"/>
      <c r="BL9" s="782"/>
      <c r="BM9" s="782"/>
      <c r="BN9" s="782"/>
      <c r="BO9" s="782"/>
      <c r="BP9" s="782"/>
      <c r="BQ9" s="782"/>
      <c r="BR9" s="782"/>
      <c r="BS9" s="782"/>
      <c r="BT9" s="782"/>
      <c r="BU9" s="782"/>
      <c r="BV9" s="782"/>
      <c r="BW9" s="782"/>
      <c r="BX9" s="782"/>
      <c r="BY9" s="782"/>
      <c r="BZ9" s="782"/>
      <c r="CA9" s="782"/>
      <c r="CB9" s="782"/>
      <c r="CC9" s="782"/>
      <c r="CD9" s="782"/>
      <c r="CE9" s="782"/>
      <c r="CF9" s="782"/>
      <c r="CG9" s="782"/>
      <c r="CH9" s="782"/>
      <c r="CI9" s="782"/>
      <c r="CJ9" s="782"/>
      <c r="CK9" s="782"/>
      <c r="CL9" s="782"/>
      <c r="CM9" s="782"/>
      <c r="CN9" s="782"/>
      <c r="CO9" s="782"/>
      <c r="CP9" s="783"/>
      <c r="CQ9" s="756">
        <v>1749.2614700000001</v>
      </c>
      <c r="CR9" s="757"/>
      <c r="CS9" s="757"/>
      <c r="CT9" s="757"/>
      <c r="CU9" s="757"/>
      <c r="CV9" s="757"/>
      <c r="CW9" s="757"/>
      <c r="CX9" s="757"/>
      <c r="CY9" s="757"/>
      <c r="CZ9" s="757"/>
      <c r="DA9" s="757"/>
      <c r="DB9" s="757"/>
      <c r="DC9" s="757"/>
      <c r="DD9" s="757"/>
      <c r="DE9" s="757"/>
      <c r="DF9" s="757"/>
      <c r="DG9" s="757"/>
      <c r="DH9" s="757"/>
      <c r="DI9" s="757"/>
      <c r="DJ9" s="757"/>
      <c r="DK9" s="757"/>
      <c r="DL9" s="757"/>
      <c r="DM9" s="757"/>
      <c r="DN9" s="757"/>
      <c r="DO9" s="757"/>
      <c r="DP9" s="757"/>
      <c r="DQ9" s="757"/>
      <c r="DR9" s="757"/>
      <c r="DS9" s="757"/>
      <c r="DT9" s="758"/>
      <c r="DU9" s="756">
        <v>7697.1883954000004</v>
      </c>
      <c r="DV9" s="757"/>
      <c r="DW9" s="757"/>
      <c r="DX9" s="757"/>
      <c r="DY9" s="757"/>
      <c r="DZ9" s="757"/>
      <c r="EA9" s="757"/>
      <c r="EB9" s="757"/>
      <c r="EC9" s="757"/>
      <c r="ED9" s="757"/>
      <c r="EE9" s="757"/>
      <c r="EF9" s="757"/>
      <c r="EG9" s="757"/>
      <c r="EH9" s="757"/>
      <c r="EI9" s="757"/>
      <c r="EJ9" s="757"/>
      <c r="EK9" s="757"/>
      <c r="EL9" s="757"/>
      <c r="EM9" s="757"/>
      <c r="EN9" s="757"/>
      <c r="EO9" s="757"/>
      <c r="EP9" s="757"/>
      <c r="EQ9" s="757"/>
      <c r="ER9" s="757"/>
      <c r="ES9" s="757"/>
      <c r="ET9" s="757"/>
      <c r="EU9" s="757"/>
      <c r="EV9" s="757"/>
      <c r="EW9" s="757"/>
      <c r="EX9" s="758"/>
      <c r="EY9" s="784">
        <v>8005.0759312160008</v>
      </c>
      <c r="EZ9" s="785"/>
      <c r="FA9" s="785"/>
      <c r="FB9" s="785"/>
      <c r="FC9" s="785"/>
      <c r="FD9" s="785"/>
      <c r="FE9" s="785"/>
      <c r="FF9" s="785"/>
      <c r="FG9" s="785"/>
      <c r="FH9" s="785"/>
      <c r="FI9" s="785"/>
      <c r="FJ9" s="785"/>
      <c r="FK9" s="785"/>
      <c r="FL9" s="785"/>
      <c r="FM9" s="785"/>
      <c r="FN9" s="785"/>
      <c r="FO9" s="785"/>
      <c r="FP9" s="785"/>
      <c r="FQ9" s="785"/>
      <c r="FR9" s="785"/>
      <c r="FS9" s="785"/>
      <c r="FT9" s="785"/>
      <c r="FU9" s="785"/>
      <c r="FV9" s="785"/>
      <c r="FW9" s="785"/>
      <c r="FX9" s="785"/>
      <c r="FY9" s="785"/>
      <c r="FZ9" s="785"/>
      <c r="GA9" s="785"/>
      <c r="GB9" s="785"/>
      <c r="GC9" s="786"/>
    </row>
    <row r="10" spans="1:185" ht="15" customHeight="1">
      <c r="A10" s="747" t="s">
        <v>23</v>
      </c>
      <c r="B10" s="747"/>
      <c r="C10" s="747"/>
      <c r="D10" s="747"/>
      <c r="E10" s="747"/>
      <c r="F10" s="747"/>
      <c r="G10" s="747"/>
      <c r="H10" s="747"/>
      <c r="I10" s="22"/>
      <c r="J10" s="782" t="s">
        <v>785</v>
      </c>
      <c r="K10" s="782"/>
      <c r="L10" s="782"/>
      <c r="M10" s="782"/>
      <c r="N10" s="782"/>
      <c r="O10" s="782"/>
      <c r="P10" s="782"/>
      <c r="Q10" s="782"/>
      <c r="R10" s="782"/>
      <c r="S10" s="782"/>
      <c r="T10" s="782"/>
      <c r="U10" s="782"/>
      <c r="V10" s="782"/>
      <c r="W10" s="782"/>
      <c r="X10" s="782"/>
      <c r="Y10" s="782"/>
      <c r="Z10" s="782"/>
      <c r="AA10" s="782"/>
      <c r="AB10" s="782"/>
      <c r="AC10" s="782"/>
      <c r="AD10" s="782"/>
      <c r="AE10" s="782"/>
      <c r="AF10" s="782"/>
      <c r="AG10" s="782"/>
      <c r="AH10" s="782"/>
      <c r="AI10" s="782"/>
      <c r="AJ10" s="782"/>
      <c r="AK10" s="782"/>
      <c r="AL10" s="782"/>
      <c r="AM10" s="782"/>
      <c r="AN10" s="782"/>
      <c r="AO10" s="782"/>
      <c r="AP10" s="782"/>
      <c r="AQ10" s="782"/>
      <c r="AR10" s="782"/>
      <c r="AS10" s="782"/>
      <c r="AT10" s="782"/>
      <c r="AU10" s="782"/>
      <c r="AV10" s="782"/>
      <c r="AW10" s="782"/>
      <c r="AX10" s="782"/>
      <c r="AY10" s="782"/>
      <c r="AZ10" s="782"/>
      <c r="BA10" s="782"/>
      <c r="BB10" s="782"/>
      <c r="BC10" s="782"/>
      <c r="BD10" s="782"/>
      <c r="BE10" s="782"/>
      <c r="BF10" s="782"/>
      <c r="BG10" s="782"/>
      <c r="BH10" s="782"/>
      <c r="BI10" s="782"/>
      <c r="BJ10" s="782"/>
      <c r="BK10" s="782"/>
      <c r="BL10" s="782"/>
      <c r="BM10" s="782"/>
      <c r="BN10" s="782"/>
      <c r="BO10" s="782"/>
      <c r="BP10" s="782"/>
      <c r="BQ10" s="782"/>
      <c r="BR10" s="782"/>
      <c r="BS10" s="782"/>
      <c r="BT10" s="782"/>
      <c r="BU10" s="782"/>
      <c r="BV10" s="782"/>
      <c r="BW10" s="782"/>
      <c r="BX10" s="782"/>
      <c r="BY10" s="782"/>
      <c r="BZ10" s="782"/>
      <c r="CA10" s="782"/>
      <c r="CB10" s="782"/>
      <c r="CC10" s="782"/>
      <c r="CD10" s="782"/>
      <c r="CE10" s="782"/>
      <c r="CF10" s="782"/>
      <c r="CG10" s="782"/>
      <c r="CH10" s="782"/>
      <c r="CI10" s="782"/>
      <c r="CJ10" s="782"/>
      <c r="CK10" s="782"/>
      <c r="CL10" s="782"/>
      <c r="CM10" s="782"/>
      <c r="CN10" s="782"/>
      <c r="CO10" s="782"/>
      <c r="CP10" s="783"/>
      <c r="CQ10" s="756">
        <v>15860.341280000001</v>
      </c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8"/>
      <c r="DU10" s="756">
        <v>16429.996039603964</v>
      </c>
      <c r="DV10" s="757"/>
      <c r="DW10" s="757"/>
      <c r="DX10" s="757"/>
      <c r="DY10" s="757"/>
      <c r="DZ10" s="757"/>
      <c r="EA10" s="757"/>
      <c r="EB10" s="757"/>
      <c r="EC10" s="757"/>
      <c r="ED10" s="757"/>
      <c r="EE10" s="757"/>
      <c r="EF10" s="757"/>
      <c r="EG10" s="757"/>
      <c r="EH10" s="757"/>
      <c r="EI10" s="757"/>
      <c r="EJ10" s="757"/>
      <c r="EK10" s="757"/>
      <c r="EL10" s="757"/>
      <c r="EM10" s="757"/>
      <c r="EN10" s="757"/>
      <c r="EO10" s="757"/>
      <c r="EP10" s="757"/>
      <c r="EQ10" s="757"/>
      <c r="ER10" s="757"/>
      <c r="ES10" s="757"/>
      <c r="ET10" s="757"/>
      <c r="EU10" s="757"/>
      <c r="EV10" s="757"/>
      <c r="EW10" s="757"/>
      <c r="EX10" s="758"/>
      <c r="EY10" s="784">
        <v>17087.195881188123</v>
      </c>
      <c r="EZ10" s="785"/>
      <c r="FA10" s="785"/>
      <c r="FB10" s="785"/>
      <c r="FC10" s="785"/>
      <c r="FD10" s="785"/>
      <c r="FE10" s="785"/>
      <c r="FF10" s="785"/>
      <c r="FG10" s="785"/>
      <c r="FH10" s="785"/>
      <c r="FI10" s="785"/>
      <c r="FJ10" s="785"/>
      <c r="FK10" s="785"/>
      <c r="FL10" s="785"/>
      <c r="FM10" s="785"/>
      <c r="FN10" s="785"/>
      <c r="FO10" s="785"/>
      <c r="FP10" s="785"/>
      <c r="FQ10" s="785"/>
      <c r="FR10" s="785"/>
      <c r="FS10" s="785"/>
      <c r="FT10" s="785"/>
      <c r="FU10" s="785"/>
      <c r="FV10" s="785"/>
      <c r="FW10" s="785"/>
      <c r="FX10" s="785"/>
      <c r="FY10" s="785"/>
      <c r="FZ10" s="785"/>
      <c r="GA10" s="785"/>
      <c r="GB10" s="785"/>
      <c r="GC10" s="786"/>
    </row>
    <row r="11" spans="1:185" s="21" customFormat="1" ht="15" customHeight="1">
      <c r="A11" s="787"/>
      <c r="B11" s="787"/>
      <c r="C11" s="787"/>
      <c r="D11" s="787"/>
      <c r="E11" s="787"/>
      <c r="F11" s="787"/>
      <c r="G11" s="787"/>
      <c r="H11" s="787"/>
      <c r="I11" s="112"/>
      <c r="J11" s="788" t="s">
        <v>264</v>
      </c>
      <c r="K11" s="788"/>
      <c r="L11" s="788"/>
      <c r="M11" s="788"/>
      <c r="N11" s="788"/>
      <c r="O11" s="788"/>
      <c r="P11" s="788"/>
      <c r="Q11" s="788"/>
      <c r="R11" s="788"/>
      <c r="S11" s="788"/>
      <c r="T11" s="788"/>
      <c r="U11" s="788"/>
      <c r="V11" s="788"/>
      <c r="W11" s="788"/>
      <c r="X11" s="788"/>
      <c r="Y11" s="788"/>
      <c r="Z11" s="788"/>
      <c r="AA11" s="788"/>
      <c r="AB11" s="788"/>
      <c r="AC11" s="788"/>
      <c r="AD11" s="788"/>
      <c r="AE11" s="788"/>
      <c r="AF11" s="788"/>
      <c r="AG11" s="788"/>
      <c r="AH11" s="788"/>
      <c r="AI11" s="788"/>
      <c r="AJ11" s="788"/>
      <c r="AK11" s="788"/>
      <c r="AL11" s="788"/>
      <c r="AM11" s="788"/>
      <c r="AN11" s="788"/>
      <c r="AO11" s="788"/>
      <c r="AP11" s="788"/>
      <c r="AQ11" s="788"/>
      <c r="AR11" s="788"/>
      <c r="AS11" s="788"/>
      <c r="AT11" s="788"/>
      <c r="AU11" s="788"/>
      <c r="AV11" s="788"/>
      <c r="AW11" s="788"/>
      <c r="AX11" s="788"/>
      <c r="AY11" s="788"/>
      <c r="AZ11" s="788"/>
      <c r="BA11" s="788"/>
      <c r="BB11" s="788"/>
      <c r="BC11" s="788"/>
      <c r="BD11" s="788"/>
      <c r="BE11" s="788"/>
      <c r="BF11" s="788"/>
      <c r="BG11" s="788"/>
      <c r="BH11" s="788"/>
      <c r="BI11" s="788"/>
      <c r="BJ11" s="788"/>
      <c r="BK11" s="788"/>
      <c r="BL11" s="788"/>
      <c r="BM11" s="788"/>
      <c r="BN11" s="788"/>
      <c r="BO11" s="788"/>
      <c r="BP11" s="788"/>
      <c r="BQ11" s="788"/>
      <c r="BR11" s="788"/>
      <c r="BS11" s="788"/>
      <c r="BT11" s="788"/>
      <c r="BU11" s="788"/>
      <c r="BV11" s="788"/>
      <c r="BW11" s="788"/>
      <c r="BX11" s="788"/>
      <c r="BY11" s="788"/>
      <c r="BZ11" s="788"/>
      <c r="CA11" s="788"/>
      <c r="CB11" s="788"/>
      <c r="CC11" s="788"/>
      <c r="CD11" s="788"/>
      <c r="CE11" s="788"/>
      <c r="CF11" s="788"/>
      <c r="CG11" s="788"/>
      <c r="CH11" s="788"/>
      <c r="CI11" s="788"/>
      <c r="CJ11" s="788"/>
      <c r="CK11" s="788"/>
      <c r="CL11" s="788"/>
      <c r="CM11" s="788"/>
      <c r="CN11" s="788"/>
      <c r="CO11" s="788"/>
      <c r="CP11" s="789"/>
      <c r="CQ11" s="796">
        <v>50.5</v>
      </c>
      <c r="CR11" s="797"/>
      <c r="CS11" s="797"/>
      <c r="CT11" s="797"/>
      <c r="CU11" s="797"/>
      <c r="CV11" s="797"/>
      <c r="CW11" s="797"/>
      <c r="CX11" s="797"/>
      <c r="CY11" s="797"/>
      <c r="CZ11" s="797"/>
      <c r="DA11" s="797"/>
      <c r="DB11" s="797"/>
      <c r="DC11" s="797"/>
      <c r="DD11" s="797"/>
      <c r="DE11" s="797"/>
      <c r="DF11" s="79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797"/>
      <c r="DR11" s="797"/>
      <c r="DS11" s="797"/>
      <c r="DT11" s="798"/>
      <c r="DU11" s="796">
        <v>47.5</v>
      </c>
      <c r="DV11" s="797"/>
      <c r="DW11" s="797"/>
      <c r="DX11" s="797"/>
      <c r="DY11" s="797"/>
      <c r="DZ11" s="797"/>
      <c r="EA11" s="797"/>
      <c r="EB11" s="797"/>
      <c r="EC11" s="797"/>
      <c r="ED11" s="797"/>
      <c r="EE11" s="797"/>
      <c r="EF11" s="797"/>
      <c r="EG11" s="797"/>
      <c r="EH11" s="797"/>
      <c r="EI11" s="797"/>
      <c r="EJ11" s="797"/>
      <c r="EK11" s="797"/>
      <c r="EL11" s="797"/>
      <c r="EM11" s="797"/>
      <c r="EN11" s="797"/>
      <c r="EO11" s="797"/>
      <c r="EP11" s="797"/>
      <c r="EQ11" s="797"/>
      <c r="ER11" s="797"/>
      <c r="ES11" s="797"/>
      <c r="ET11" s="797"/>
      <c r="EU11" s="797"/>
      <c r="EV11" s="797"/>
      <c r="EW11" s="797"/>
      <c r="EX11" s="798"/>
      <c r="EY11" s="799">
        <v>47.5</v>
      </c>
      <c r="EZ11" s="794"/>
      <c r="FA11" s="794"/>
      <c r="FB11" s="794"/>
      <c r="FC11" s="794"/>
      <c r="FD11" s="794"/>
      <c r="FE11" s="794"/>
      <c r="FF11" s="794"/>
      <c r="FG11" s="794"/>
      <c r="FH11" s="794"/>
      <c r="FI11" s="794"/>
      <c r="FJ11" s="794"/>
      <c r="FK11" s="794"/>
      <c r="FL11" s="794"/>
      <c r="FM11" s="794"/>
      <c r="FN11" s="794"/>
      <c r="FO11" s="794"/>
      <c r="FP11" s="794"/>
      <c r="FQ11" s="794"/>
      <c r="FR11" s="794"/>
      <c r="FS11" s="794"/>
      <c r="FT11" s="794"/>
      <c r="FU11" s="794"/>
      <c r="FV11" s="794"/>
      <c r="FW11" s="794"/>
      <c r="FX11" s="794"/>
      <c r="FY11" s="794"/>
      <c r="FZ11" s="794"/>
      <c r="GA11" s="794"/>
      <c r="GB11" s="794"/>
      <c r="GC11" s="794"/>
    </row>
    <row r="12" spans="1:185" ht="15" customHeight="1">
      <c r="A12" s="747"/>
      <c r="B12" s="747"/>
      <c r="C12" s="747"/>
      <c r="D12" s="747"/>
      <c r="E12" s="747"/>
      <c r="F12" s="747"/>
      <c r="G12" s="747"/>
      <c r="H12" s="747"/>
      <c r="I12" s="22"/>
      <c r="J12" s="788" t="s">
        <v>265</v>
      </c>
      <c r="K12" s="788"/>
      <c r="L12" s="788"/>
      <c r="M12" s="788"/>
      <c r="N12" s="788"/>
      <c r="O12" s="788"/>
      <c r="P12" s="788"/>
      <c r="Q12" s="788"/>
      <c r="R12" s="788"/>
      <c r="S12" s="788"/>
      <c r="T12" s="788"/>
      <c r="U12" s="788"/>
      <c r="V12" s="788"/>
      <c r="W12" s="788"/>
      <c r="X12" s="788"/>
      <c r="Y12" s="788"/>
      <c r="Z12" s="788"/>
      <c r="AA12" s="788"/>
      <c r="AB12" s="788"/>
      <c r="AC12" s="788"/>
      <c r="AD12" s="788"/>
      <c r="AE12" s="788"/>
      <c r="AF12" s="788"/>
      <c r="AG12" s="788"/>
      <c r="AH12" s="788"/>
      <c r="AI12" s="788"/>
      <c r="AJ12" s="788"/>
      <c r="AK12" s="788"/>
      <c r="AL12" s="788"/>
      <c r="AM12" s="788"/>
      <c r="AN12" s="788"/>
      <c r="AO12" s="788"/>
      <c r="AP12" s="788"/>
      <c r="AQ12" s="788"/>
      <c r="AR12" s="788"/>
      <c r="AS12" s="788"/>
      <c r="AT12" s="788"/>
      <c r="AU12" s="788"/>
      <c r="AV12" s="788"/>
      <c r="AW12" s="788"/>
      <c r="AX12" s="788"/>
      <c r="AY12" s="788"/>
      <c r="AZ12" s="788"/>
      <c r="BA12" s="788"/>
      <c r="BB12" s="788"/>
      <c r="BC12" s="788"/>
      <c r="BD12" s="788"/>
      <c r="BE12" s="788"/>
      <c r="BF12" s="788"/>
      <c r="BG12" s="788"/>
      <c r="BH12" s="788"/>
      <c r="BI12" s="788"/>
      <c r="BJ12" s="788"/>
      <c r="BK12" s="788"/>
      <c r="BL12" s="788"/>
      <c r="BM12" s="788"/>
      <c r="BN12" s="788"/>
      <c r="BO12" s="788"/>
      <c r="BP12" s="788"/>
      <c r="BQ12" s="788"/>
      <c r="BR12" s="788"/>
      <c r="BS12" s="788"/>
      <c r="BT12" s="788"/>
      <c r="BU12" s="788"/>
      <c r="BV12" s="788"/>
      <c r="BW12" s="788"/>
      <c r="BX12" s="788"/>
      <c r="BY12" s="788"/>
      <c r="BZ12" s="788"/>
      <c r="CA12" s="788"/>
      <c r="CB12" s="788"/>
      <c r="CC12" s="788"/>
      <c r="CD12" s="788"/>
      <c r="CE12" s="788"/>
      <c r="CF12" s="788"/>
      <c r="CG12" s="788"/>
      <c r="CH12" s="788"/>
      <c r="CI12" s="788"/>
      <c r="CJ12" s="788"/>
      <c r="CK12" s="788"/>
      <c r="CL12" s="788"/>
      <c r="CM12" s="788"/>
      <c r="CN12" s="788"/>
      <c r="CO12" s="788"/>
      <c r="CP12" s="789"/>
      <c r="CQ12" s="756">
        <v>26172.180330033003</v>
      </c>
      <c r="CR12" s="757"/>
      <c r="CS12" s="757"/>
      <c r="CT12" s="757"/>
      <c r="CU12" s="757"/>
      <c r="CV12" s="757"/>
      <c r="CW12" s="757"/>
      <c r="CX12" s="757"/>
      <c r="CY12" s="757"/>
      <c r="CZ12" s="757"/>
      <c r="DA12" s="757"/>
      <c r="DB12" s="757"/>
      <c r="DC12" s="757"/>
      <c r="DD12" s="757"/>
      <c r="DE12" s="757"/>
      <c r="DF12" s="757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757"/>
      <c r="DS12" s="757"/>
      <c r="DT12" s="758"/>
      <c r="DU12" s="756">
        <v>28824.554455445552</v>
      </c>
      <c r="DV12" s="757"/>
      <c r="DW12" s="757"/>
      <c r="DX12" s="757"/>
      <c r="DY12" s="757"/>
      <c r="DZ12" s="757"/>
      <c r="EA12" s="757"/>
      <c r="EB12" s="757"/>
      <c r="EC12" s="757"/>
      <c r="ED12" s="757"/>
      <c r="EE12" s="757"/>
      <c r="EF12" s="757"/>
      <c r="EG12" s="757"/>
      <c r="EH12" s="757"/>
      <c r="EI12" s="757"/>
      <c r="EJ12" s="757"/>
      <c r="EK12" s="757"/>
      <c r="EL12" s="757"/>
      <c r="EM12" s="757"/>
      <c r="EN12" s="757"/>
      <c r="EO12" s="757"/>
      <c r="EP12" s="757"/>
      <c r="EQ12" s="757"/>
      <c r="ER12" s="757"/>
      <c r="ES12" s="757"/>
      <c r="ET12" s="757"/>
      <c r="EU12" s="757"/>
      <c r="EV12" s="757"/>
      <c r="EW12" s="757"/>
      <c r="EX12" s="758"/>
      <c r="EY12" s="784">
        <v>29977.536633663374</v>
      </c>
      <c r="EZ12" s="785"/>
      <c r="FA12" s="785"/>
      <c r="FB12" s="785"/>
      <c r="FC12" s="785"/>
      <c r="FD12" s="785"/>
      <c r="FE12" s="785"/>
      <c r="FF12" s="785"/>
      <c r="FG12" s="785"/>
      <c r="FH12" s="785"/>
      <c r="FI12" s="785"/>
      <c r="FJ12" s="785"/>
      <c r="FK12" s="785"/>
      <c r="FL12" s="785"/>
      <c r="FM12" s="785"/>
      <c r="FN12" s="785"/>
      <c r="FO12" s="785"/>
      <c r="FP12" s="785"/>
      <c r="FQ12" s="785"/>
      <c r="FR12" s="785"/>
      <c r="FS12" s="785"/>
      <c r="FT12" s="785"/>
      <c r="FU12" s="785"/>
      <c r="FV12" s="785"/>
      <c r="FW12" s="785"/>
      <c r="FX12" s="785"/>
      <c r="FY12" s="785"/>
      <c r="FZ12" s="785"/>
      <c r="GA12" s="785"/>
      <c r="GB12" s="785"/>
      <c r="GC12" s="785"/>
    </row>
    <row r="13" spans="1:185" ht="30" customHeight="1">
      <c r="A13" s="806" t="s">
        <v>26</v>
      </c>
      <c r="B13" s="807"/>
      <c r="C13" s="807"/>
      <c r="D13" s="807"/>
      <c r="E13" s="807"/>
      <c r="F13" s="807"/>
      <c r="G13" s="807"/>
      <c r="H13" s="808"/>
      <c r="I13" s="22"/>
      <c r="J13" s="750" t="s">
        <v>621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0"/>
      <c r="BA13" s="750"/>
      <c r="BB13" s="750"/>
      <c r="BC13" s="750"/>
      <c r="BD13" s="750"/>
      <c r="BE13" s="750"/>
      <c r="BF13" s="750"/>
      <c r="BG13" s="750"/>
      <c r="BH13" s="750"/>
      <c r="BI13" s="750"/>
      <c r="BJ13" s="750"/>
      <c r="BK13" s="750"/>
      <c r="BL13" s="750"/>
      <c r="BM13" s="750"/>
      <c r="BN13" s="750"/>
      <c r="BO13" s="750"/>
      <c r="BP13" s="750"/>
      <c r="BQ13" s="750"/>
      <c r="BR13" s="750"/>
      <c r="BS13" s="750"/>
      <c r="BT13" s="750"/>
      <c r="BU13" s="750"/>
      <c r="BV13" s="750"/>
      <c r="BW13" s="750"/>
      <c r="BX13" s="750"/>
      <c r="BY13" s="750"/>
      <c r="BZ13" s="750"/>
      <c r="CA13" s="750"/>
      <c r="CB13" s="750"/>
      <c r="CC13" s="750"/>
      <c r="CD13" s="750"/>
      <c r="CE13" s="750"/>
      <c r="CF13" s="750"/>
      <c r="CG13" s="750"/>
      <c r="CH13" s="750"/>
      <c r="CI13" s="750"/>
      <c r="CJ13" s="750"/>
      <c r="CK13" s="750"/>
      <c r="CL13" s="750"/>
      <c r="CM13" s="750"/>
      <c r="CN13" s="750"/>
      <c r="CO13" s="750"/>
      <c r="CP13" s="751"/>
      <c r="CQ13" s="809"/>
      <c r="CR13" s="810"/>
      <c r="CS13" s="810"/>
      <c r="CT13" s="810"/>
      <c r="CU13" s="810"/>
      <c r="CV13" s="810"/>
      <c r="CW13" s="810"/>
      <c r="CX13" s="810"/>
      <c r="CY13" s="810"/>
      <c r="CZ13" s="810"/>
      <c r="DA13" s="810"/>
      <c r="DB13" s="810"/>
      <c r="DC13" s="810"/>
      <c r="DD13" s="810"/>
      <c r="DE13" s="810"/>
      <c r="DF13" s="810"/>
      <c r="DG13" s="810"/>
      <c r="DH13" s="810"/>
      <c r="DI13" s="810"/>
      <c r="DJ13" s="810"/>
      <c r="DK13" s="810"/>
      <c r="DL13" s="810"/>
      <c r="DM13" s="810"/>
      <c r="DN13" s="810"/>
      <c r="DO13" s="810"/>
      <c r="DP13" s="810"/>
      <c r="DQ13" s="810"/>
      <c r="DR13" s="810"/>
      <c r="DS13" s="810"/>
      <c r="DT13" s="811"/>
      <c r="DU13" s="809"/>
      <c r="DV13" s="810"/>
      <c r="DW13" s="810"/>
      <c r="DX13" s="810"/>
      <c r="DY13" s="810"/>
      <c r="DZ13" s="810"/>
      <c r="EA13" s="810"/>
      <c r="EB13" s="810"/>
      <c r="EC13" s="810"/>
      <c r="ED13" s="810"/>
      <c r="EE13" s="810"/>
      <c r="EF13" s="810"/>
      <c r="EG13" s="810"/>
      <c r="EH13" s="810"/>
      <c r="EI13" s="810"/>
      <c r="EJ13" s="810"/>
      <c r="EK13" s="810"/>
      <c r="EL13" s="810"/>
      <c r="EM13" s="810"/>
      <c r="EN13" s="810"/>
      <c r="EO13" s="810"/>
      <c r="EP13" s="810"/>
      <c r="EQ13" s="810"/>
      <c r="ER13" s="810"/>
      <c r="ES13" s="810"/>
      <c r="ET13" s="810"/>
      <c r="EU13" s="810"/>
      <c r="EV13" s="810"/>
      <c r="EW13" s="810"/>
      <c r="EX13" s="811"/>
      <c r="EY13" s="812"/>
      <c r="EZ13" s="813"/>
      <c r="FA13" s="813"/>
      <c r="FB13" s="813"/>
      <c r="FC13" s="813"/>
      <c r="FD13" s="813"/>
      <c r="FE13" s="813"/>
      <c r="FF13" s="813"/>
      <c r="FG13" s="813"/>
      <c r="FH13" s="813"/>
      <c r="FI13" s="813"/>
      <c r="FJ13" s="813"/>
      <c r="FK13" s="813"/>
      <c r="FL13" s="813"/>
      <c r="FM13" s="813"/>
      <c r="FN13" s="813"/>
      <c r="FO13" s="813"/>
      <c r="FP13" s="813"/>
      <c r="FQ13" s="813"/>
      <c r="FR13" s="813"/>
      <c r="FS13" s="813"/>
      <c r="FT13" s="813"/>
      <c r="FU13" s="813"/>
      <c r="FV13" s="813"/>
      <c r="FW13" s="813"/>
      <c r="FX13" s="813"/>
      <c r="FY13" s="813"/>
      <c r="FZ13" s="813"/>
      <c r="GA13" s="813"/>
      <c r="GB13" s="813"/>
      <c r="GC13" s="814"/>
    </row>
    <row r="14" spans="1:185" ht="30" customHeight="1">
      <c r="A14" s="806" t="s">
        <v>87</v>
      </c>
      <c r="B14" s="807"/>
      <c r="C14" s="807"/>
      <c r="D14" s="807"/>
      <c r="E14" s="807"/>
      <c r="F14" s="807"/>
      <c r="G14" s="807"/>
      <c r="H14" s="808"/>
      <c r="I14" s="22"/>
      <c r="J14" s="750" t="s">
        <v>776</v>
      </c>
      <c r="K14" s="750"/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  <c r="Z14" s="750"/>
      <c r="AA14" s="750"/>
      <c r="AB14" s="750"/>
      <c r="AC14" s="750"/>
      <c r="AD14" s="750"/>
      <c r="AE14" s="750"/>
      <c r="AF14" s="750"/>
      <c r="AG14" s="750"/>
      <c r="AH14" s="750"/>
      <c r="AI14" s="750"/>
      <c r="AJ14" s="750"/>
      <c r="AK14" s="750"/>
      <c r="AL14" s="750"/>
      <c r="AM14" s="750"/>
      <c r="AN14" s="750"/>
      <c r="AO14" s="750"/>
      <c r="AP14" s="750"/>
      <c r="AQ14" s="750"/>
      <c r="AR14" s="750"/>
      <c r="AS14" s="750"/>
      <c r="AT14" s="750"/>
      <c r="AU14" s="750"/>
      <c r="AV14" s="750"/>
      <c r="AW14" s="750"/>
      <c r="AX14" s="750"/>
      <c r="AY14" s="750"/>
      <c r="AZ14" s="750"/>
      <c r="BA14" s="750"/>
      <c r="BB14" s="750"/>
      <c r="BC14" s="750"/>
      <c r="BD14" s="750"/>
      <c r="BE14" s="750"/>
      <c r="BF14" s="750"/>
      <c r="BG14" s="750"/>
      <c r="BH14" s="750"/>
      <c r="BI14" s="750"/>
      <c r="BJ14" s="750"/>
      <c r="BK14" s="750"/>
      <c r="BL14" s="750"/>
      <c r="BM14" s="750"/>
      <c r="BN14" s="750"/>
      <c r="BO14" s="750"/>
      <c r="BP14" s="750"/>
      <c r="BQ14" s="750"/>
      <c r="BR14" s="750"/>
      <c r="BS14" s="750"/>
      <c r="BT14" s="750"/>
      <c r="BU14" s="750"/>
      <c r="BV14" s="750"/>
      <c r="BW14" s="750"/>
      <c r="BX14" s="750"/>
      <c r="BY14" s="750"/>
      <c r="BZ14" s="750"/>
      <c r="CA14" s="750"/>
      <c r="CB14" s="750"/>
      <c r="CC14" s="750"/>
      <c r="CD14" s="750"/>
      <c r="CE14" s="750"/>
      <c r="CF14" s="750"/>
      <c r="CG14" s="750"/>
      <c r="CH14" s="750"/>
      <c r="CI14" s="750"/>
      <c r="CJ14" s="750"/>
      <c r="CK14" s="750"/>
      <c r="CL14" s="750"/>
      <c r="CM14" s="750"/>
      <c r="CN14" s="750"/>
      <c r="CO14" s="750"/>
      <c r="CP14" s="751"/>
      <c r="CQ14" s="756">
        <v>283.75983000000002</v>
      </c>
      <c r="CR14" s="757"/>
      <c r="CS14" s="757"/>
      <c r="CT14" s="757"/>
      <c r="CU14" s="757"/>
      <c r="CV14" s="757"/>
      <c r="CW14" s="757"/>
      <c r="CX14" s="757"/>
      <c r="CY14" s="757"/>
      <c r="CZ14" s="757"/>
      <c r="DA14" s="757"/>
      <c r="DB14" s="757"/>
      <c r="DC14" s="757"/>
      <c r="DD14" s="757"/>
      <c r="DE14" s="757"/>
      <c r="DF14" s="757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757"/>
      <c r="DS14" s="757"/>
      <c r="DT14" s="758"/>
      <c r="DU14" s="756">
        <v>827.86259999999993</v>
      </c>
      <c r="DV14" s="757"/>
      <c r="DW14" s="757"/>
      <c r="DX14" s="757"/>
      <c r="DY14" s="757"/>
      <c r="DZ14" s="757"/>
      <c r="EA14" s="757"/>
      <c r="EB14" s="757"/>
      <c r="EC14" s="757"/>
      <c r="ED14" s="757"/>
      <c r="EE14" s="757"/>
      <c r="EF14" s="757"/>
      <c r="EG14" s="757"/>
      <c r="EH14" s="757"/>
      <c r="EI14" s="757"/>
      <c r="EJ14" s="757"/>
      <c r="EK14" s="757"/>
      <c r="EL14" s="757"/>
      <c r="EM14" s="757"/>
      <c r="EN14" s="757"/>
      <c r="EO14" s="757"/>
      <c r="EP14" s="757"/>
      <c r="EQ14" s="757"/>
      <c r="ER14" s="757"/>
      <c r="ES14" s="757"/>
      <c r="ET14" s="757"/>
      <c r="EU14" s="757"/>
      <c r="EV14" s="757"/>
      <c r="EW14" s="757"/>
      <c r="EX14" s="758"/>
      <c r="EY14" s="784">
        <v>860.97710399999994</v>
      </c>
      <c r="EZ14" s="785"/>
      <c r="FA14" s="785"/>
      <c r="FB14" s="785"/>
      <c r="FC14" s="785"/>
      <c r="FD14" s="785"/>
      <c r="FE14" s="785"/>
      <c r="FF14" s="785"/>
      <c r="FG14" s="785"/>
      <c r="FH14" s="785"/>
      <c r="FI14" s="785"/>
      <c r="FJ14" s="785"/>
      <c r="FK14" s="785"/>
      <c r="FL14" s="785"/>
      <c r="FM14" s="785"/>
      <c r="FN14" s="785"/>
      <c r="FO14" s="785"/>
      <c r="FP14" s="785"/>
      <c r="FQ14" s="785"/>
      <c r="FR14" s="785"/>
      <c r="FS14" s="785"/>
      <c r="FT14" s="785"/>
      <c r="FU14" s="785"/>
      <c r="FV14" s="785"/>
      <c r="FW14" s="785"/>
      <c r="FX14" s="785"/>
      <c r="FY14" s="785"/>
      <c r="FZ14" s="785"/>
      <c r="GA14" s="785"/>
      <c r="GB14" s="785"/>
      <c r="GC14" s="786"/>
    </row>
    <row r="15" spans="1:185" ht="15" customHeight="1">
      <c r="A15" s="806" t="s">
        <v>89</v>
      </c>
      <c r="B15" s="807"/>
      <c r="C15" s="807"/>
      <c r="D15" s="807"/>
      <c r="E15" s="807"/>
      <c r="F15" s="807"/>
      <c r="G15" s="807"/>
      <c r="H15" s="808"/>
      <c r="I15" s="22"/>
      <c r="J15" s="782" t="s">
        <v>779</v>
      </c>
      <c r="K15" s="782"/>
      <c r="L15" s="782"/>
      <c r="M15" s="782"/>
      <c r="N15" s="782"/>
      <c r="O15" s="782"/>
      <c r="P15" s="782"/>
      <c r="Q15" s="782"/>
      <c r="R15" s="782"/>
      <c r="S15" s="782"/>
      <c r="T15" s="782"/>
      <c r="U15" s="782"/>
      <c r="V15" s="782"/>
      <c r="W15" s="782"/>
      <c r="X15" s="782"/>
      <c r="Y15" s="782"/>
      <c r="Z15" s="782"/>
      <c r="AA15" s="782"/>
      <c r="AB15" s="782"/>
      <c r="AC15" s="782"/>
      <c r="AD15" s="782"/>
      <c r="AE15" s="782"/>
      <c r="AF15" s="782"/>
      <c r="AG15" s="782"/>
      <c r="AH15" s="782"/>
      <c r="AI15" s="782"/>
      <c r="AJ15" s="782"/>
      <c r="AK15" s="782"/>
      <c r="AL15" s="782"/>
      <c r="AM15" s="782"/>
      <c r="AN15" s="782"/>
      <c r="AO15" s="782"/>
      <c r="AP15" s="782"/>
      <c r="AQ15" s="782"/>
      <c r="AR15" s="782"/>
      <c r="AS15" s="782"/>
      <c r="AT15" s="782"/>
      <c r="AU15" s="782"/>
      <c r="AV15" s="782"/>
      <c r="AW15" s="782"/>
      <c r="AX15" s="782"/>
      <c r="AY15" s="782"/>
      <c r="AZ15" s="782"/>
      <c r="BA15" s="782"/>
      <c r="BB15" s="782"/>
      <c r="BC15" s="782"/>
      <c r="BD15" s="782"/>
      <c r="BE15" s="782"/>
      <c r="BF15" s="782"/>
      <c r="BG15" s="782"/>
      <c r="BH15" s="782"/>
      <c r="BI15" s="782"/>
      <c r="BJ15" s="782"/>
      <c r="BK15" s="782"/>
      <c r="BL15" s="782"/>
      <c r="BM15" s="782"/>
      <c r="BN15" s="782"/>
      <c r="BO15" s="782"/>
      <c r="BP15" s="782"/>
      <c r="BQ15" s="782"/>
      <c r="BR15" s="782"/>
      <c r="BS15" s="782"/>
      <c r="BT15" s="782"/>
      <c r="BU15" s="782"/>
      <c r="BV15" s="782"/>
      <c r="BW15" s="782"/>
      <c r="BX15" s="782"/>
      <c r="BY15" s="782"/>
      <c r="BZ15" s="782"/>
      <c r="CA15" s="782"/>
      <c r="CB15" s="782"/>
      <c r="CC15" s="782"/>
      <c r="CD15" s="782"/>
      <c r="CE15" s="782"/>
      <c r="CF15" s="782"/>
      <c r="CG15" s="782"/>
      <c r="CH15" s="782"/>
      <c r="CI15" s="782"/>
      <c r="CJ15" s="782"/>
      <c r="CK15" s="782"/>
      <c r="CL15" s="782"/>
      <c r="CM15" s="782"/>
      <c r="CN15" s="782"/>
      <c r="CO15" s="782"/>
      <c r="CP15" s="783"/>
      <c r="CQ15" s="756">
        <v>2425.8953868723693</v>
      </c>
      <c r="CR15" s="757"/>
      <c r="CS15" s="757"/>
      <c r="CT15" s="757"/>
      <c r="CU15" s="757"/>
      <c r="CV15" s="757"/>
      <c r="CW15" s="757"/>
      <c r="CX15" s="757"/>
      <c r="CY15" s="757"/>
      <c r="CZ15" s="757"/>
      <c r="DA15" s="757"/>
      <c r="DB15" s="757"/>
      <c r="DC15" s="757"/>
      <c r="DD15" s="757"/>
      <c r="DE15" s="757"/>
      <c r="DF15" s="75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8"/>
      <c r="DU15" s="756">
        <v>2106.7201082113579</v>
      </c>
      <c r="DV15" s="757"/>
      <c r="DW15" s="757"/>
      <c r="DX15" s="757"/>
      <c r="DY15" s="757"/>
      <c r="DZ15" s="757"/>
      <c r="EA15" s="757"/>
      <c r="EB15" s="757"/>
      <c r="EC15" s="757"/>
      <c r="ED15" s="757"/>
      <c r="EE15" s="757"/>
      <c r="EF15" s="757"/>
      <c r="EG15" s="757"/>
      <c r="EH15" s="757"/>
      <c r="EI15" s="757"/>
      <c r="EJ15" s="757"/>
      <c r="EK15" s="757"/>
      <c r="EL15" s="757"/>
      <c r="EM15" s="757"/>
      <c r="EN15" s="757"/>
      <c r="EO15" s="757"/>
      <c r="EP15" s="757"/>
      <c r="EQ15" s="757"/>
      <c r="ER15" s="757"/>
      <c r="ES15" s="757"/>
      <c r="ET15" s="757"/>
      <c r="EU15" s="757"/>
      <c r="EV15" s="757"/>
      <c r="EW15" s="757"/>
      <c r="EX15" s="758"/>
      <c r="EY15" s="784">
        <v>2262.915838220224</v>
      </c>
      <c r="EZ15" s="785"/>
      <c r="FA15" s="785"/>
      <c r="FB15" s="785"/>
      <c r="FC15" s="785"/>
      <c r="FD15" s="785"/>
      <c r="FE15" s="785"/>
      <c r="FF15" s="785"/>
      <c r="FG15" s="785"/>
      <c r="FH15" s="785"/>
      <c r="FI15" s="785"/>
      <c r="FJ15" s="785"/>
      <c r="FK15" s="785"/>
      <c r="FL15" s="785"/>
      <c r="FM15" s="785"/>
      <c r="FN15" s="785"/>
      <c r="FO15" s="785"/>
      <c r="FP15" s="785"/>
      <c r="FQ15" s="785"/>
      <c r="FR15" s="785"/>
      <c r="FS15" s="785"/>
      <c r="FT15" s="785"/>
      <c r="FU15" s="785"/>
      <c r="FV15" s="785"/>
      <c r="FW15" s="785"/>
      <c r="FX15" s="785"/>
      <c r="FY15" s="785"/>
      <c r="FZ15" s="785"/>
      <c r="GA15" s="785"/>
      <c r="GB15" s="785"/>
      <c r="GC15" s="786"/>
    </row>
    <row r="16" spans="1:185" ht="17.25" customHeight="1">
      <c r="A16" s="747"/>
      <c r="B16" s="747"/>
      <c r="C16" s="747"/>
      <c r="D16" s="747"/>
      <c r="E16" s="747"/>
      <c r="F16" s="747"/>
      <c r="G16" s="747"/>
      <c r="H16" s="747"/>
      <c r="I16" s="22"/>
      <c r="J16" s="782" t="s">
        <v>781</v>
      </c>
      <c r="K16" s="782"/>
      <c r="L16" s="782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782"/>
      <c r="BI16" s="782"/>
      <c r="BJ16" s="782"/>
      <c r="BK16" s="782"/>
      <c r="BL16" s="782"/>
      <c r="BM16" s="782"/>
      <c r="BN16" s="782"/>
      <c r="BO16" s="782"/>
      <c r="BP16" s="782"/>
      <c r="BQ16" s="782"/>
      <c r="BR16" s="782"/>
      <c r="BS16" s="782"/>
      <c r="BT16" s="782"/>
      <c r="BU16" s="782"/>
      <c r="BV16" s="782"/>
      <c r="BW16" s="782"/>
      <c r="BX16" s="782"/>
      <c r="BY16" s="782"/>
      <c r="BZ16" s="782"/>
      <c r="CA16" s="782"/>
      <c r="CB16" s="782"/>
      <c r="CC16" s="782"/>
      <c r="CD16" s="782"/>
      <c r="CE16" s="782"/>
      <c r="CF16" s="782"/>
      <c r="CG16" s="782"/>
      <c r="CH16" s="782"/>
      <c r="CI16" s="782"/>
      <c r="CJ16" s="782"/>
      <c r="CK16" s="782"/>
      <c r="CL16" s="782"/>
      <c r="CM16" s="782"/>
      <c r="CN16" s="782"/>
      <c r="CO16" s="782"/>
      <c r="CP16" s="783"/>
      <c r="CQ16" s="756">
        <v>1361.88608</v>
      </c>
      <c r="CR16" s="757"/>
      <c r="CS16" s="757"/>
      <c r="CT16" s="757"/>
      <c r="CU16" s="757"/>
      <c r="CV16" s="757"/>
      <c r="CW16" s="757"/>
      <c r="CX16" s="757"/>
      <c r="CY16" s="757"/>
      <c r="CZ16" s="757"/>
      <c r="DA16" s="757"/>
      <c r="DB16" s="757"/>
      <c r="DC16" s="757"/>
      <c r="DD16" s="757"/>
      <c r="DE16" s="757"/>
      <c r="DF16" s="757"/>
      <c r="DG16" s="757"/>
      <c r="DH16" s="757"/>
      <c r="DI16" s="757"/>
      <c r="DJ16" s="757"/>
      <c r="DK16" s="757"/>
      <c r="DL16" s="757"/>
      <c r="DM16" s="757"/>
      <c r="DN16" s="757"/>
      <c r="DO16" s="757"/>
      <c r="DP16" s="757"/>
      <c r="DQ16" s="757"/>
      <c r="DR16" s="757"/>
      <c r="DS16" s="757"/>
      <c r="DT16" s="758"/>
      <c r="DU16" s="756">
        <v>998.78106239999988</v>
      </c>
      <c r="DV16" s="757"/>
      <c r="DW16" s="757"/>
      <c r="DX16" s="757"/>
      <c r="DY16" s="757"/>
      <c r="DZ16" s="757"/>
      <c r="EA16" s="757"/>
      <c r="EB16" s="757"/>
      <c r="EC16" s="757"/>
      <c r="ED16" s="757"/>
      <c r="EE16" s="757"/>
      <c r="EF16" s="757"/>
      <c r="EG16" s="757"/>
      <c r="EH16" s="757"/>
      <c r="EI16" s="757"/>
      <c r="EJ16" s="757"/>
      <c r="EK16" s="757"/>
      <c r="EL16" s="757"/>
      <c r="EM16" s="757"/>
      <c r="EN16" s="757"/>
      <c r="EO16" s="757"/>
      <c r="EP16" s="757"/>
      <c r="EQ16" s="757"/>
      <c r="ER16" s="757"/>
      <c r="ES16" s="757"/>
      <c r="ET16" s="757"/>
      <c r="EU16" s="757"/>
      <c r="EV16" s="757"/>
      <c r="EW16" s="757"/>
      <c r="EX16" s="758"/>
      <c r="EY16" s="784">
        <v>1039.7310859583997</v>
      </c>
      <c r="EZ16" s="785"/>
      <c r="FA16" s="785"/>
      <c r="FB16" s="785"/>
      <c r="FC16" s="785"/>
      <c r="FD16" s="785"/>
      <c r="FE16" s="785"/>
      <c r="FF16" s="785"/>
      <c r="FG16" s="785"/>
      <c r="FH16" s="785"/>
      <c r="FI16" s="785"/>
      <c r="FJ16" s="785"/>
      <c r="FK16" s="785"/>
      <c r="FL16" s="785"/>
      <c r="FM16" s="785"/>
      <c r="FN16" s="785"/>
      <c r="FO16" s="785"/>
      <c r="FP16" s="785"/>
      <c r="FQ16" s="785"/>
      <c r="FR16" s="785"/>
      <c r="FS16" s="785"/>
      <c r="FT16" s="785"/>
      <c r="FU16" s="785"/>
      <c r="FV16" s="785"/>
      <c r="FW16" s="785"/>
      <c r="FX16" s="785"/>
      <c r="FY16" s="785"/>
      <c r="FZ16" s="785"/>
      <c r="GA16" s="785"/>
      <c r="GB16" s="785"/>
      <c r="GC16" s="786"/>
    </row>
    <row r="17" spans="1:185" s="21" customFormat="1" ht="14.25" customHeight="1">
      <c r="A17" s="787"/>
      <c r="B17" s="787"/>
      <c r="C17" s="787"/>
      <c r="D17" s="787"/>
      <c r="E17" s="787"/>
      <c r="F17" s="787"/>
      <c r="G17" s="787"/>
      <c r="H17" s="787"/>
      <c r="I17" s="112"/>
      <c r="J17" s="788" t="s">
        <v>264</v>
      </c>
      <c r="K17" s="788"/>
      <c r="L17" s="788"/>
      <c r="M17" s="788"/>
      <c r="N17" s="788"/>
      <c r="O17" s="788"/>
      <c r="P17" s="788"/>
      <c r="Q17" s="788"/>
      <c r="R17" s="788"/>
      <c r="S17" s="788"/>
      <c r="T17" s="788"/>
      <c r="U17" s="788"/>
      <c r="V17" s="788"/>
      <c r="W17" s="788"/>
      <c r="X17" s="788"/>
      <c r="Y17" s="788"/>
      <c r="Z17" s="788"/>
      <c r="AA17" s="788"/>
      <c r="AB17" s="788"/>
      <c r="AC17" s="788"/>
      <c r="AD17" s="788"/>
      <c r="AE17" s="788"/>
      <c r="AF17" s="788"/>
      <c r="AG17" s="788"/>
      <c r="AH17" s="788"/>
      <c r="AI17" s="788"/>
      <c r="AJ17" s="788"/>
      <c r="AK17" s="788"/>
      <c r="AL17" s="788"/>
      <c r="AM17" s="788"/>
      <c r="AN17" s="788"/>
      <c r="AO17" s="788"/>
      <c r="AP17" s="788"/>
      <c r="AQ17" s="788"/>
      <c r="AR17" s="788"/>
      <c r="AS17" s="788"/>
      <c r="AT17" s="788"/>
      <c r="AU17" s="788"/>
      <c r="AV17" s="788"/>
      <c r="AW17" s="788"/>
      <c r="AX17" s="788"/>
      <c r="AY17" s="788"/>
      <c r="AZ17" s="788"/>
      <c r="BA17" s="788"/>
      <c r="BB17" s="788"/>
      <c r="BC17" s="788"/>
      <c r="BD17" s="788"/>
      <c r="BE17" s="788"/>
      <c r="BF17" s="788"/>
      <c r="BG17" s="788"/>
      <c r="BH17" s="788"/>
      <c r="BI17" s="788"/>
      <c r="BJ17" s="788"/>
      <c r="BK17" s="788"/>
      <c r="BL17" s="788"/>
      <c r="BM17" s="788"/>
      <c r="BN17" s="788"/>
      <c r="BO17" s="788"/>
      <c r="BP17" s="788"/>
      <c r="BQ17" s="788"/>
      <c r="BR17" s="788"/>
      <c r="BS17" s="788"/>
      <c r="BT17" s="788"/>
      <c r="BU17" s="788"/>
      <c r="BV17" s="788"/>
      <c r="BW17" s="788"/>
      <c r="BX17" s="788"/>
      <c r="BY17" s="788"/>
      <c r="BZ17" s="788"/>
      <c r="CA17" s="788"/>
      <c r="CB17" s="788"/>
      <c r="CC17" s="788"/>
      <c r="CD17" s="788"/>
      <c r="CE17" s="788"/>
      <c r="CF17" s="788"/>
      <c r="CG17" s="788"/>
      <c r="CH17" s="788"/>
      <c r="CI17" s="788"/>
      <c r="CJ17" s="788"/>
      <c r="CK17" s="788"/>
      <c r="CL17" s="788"/>
      <c r="CM17" s="788"/>
      <c r="CN17" s="788"/>
      <c r="CO17" s="788"/>
      <c r="CP17" s="789"/>
      <c r="CQ17" s="790">
        <v>2</v>
      </c>
      <c r="CR17" s="791"/>
      <c r="CS17" s="791"/>
      <c r="CT17" s="791"/>
      <c r="CU17" s="791"/>
      <c r="CV17" s="791"/>
      <c r="CW17" s="791"/>
      <c r="CX17" s="791"/>
      <c r="CY17" s="791"/>
      <c r="CZ17" s="791"/>
      <c r="DA17" s="791"/>
      <c r="DB17" s="791"/>
      <c r="DC17" s="791"/>
      <c r="DD17" s="791"/>
      <c r="DE17" s="791"/>
      <c r="DF17" s="791"/>
      <c r="DG17" s="791"/>
      <c r="DH17" s="791"/>
      <c r="DI17" s="791"/>
      <c r="DJ17" s="791"/>
      <c r="DK17" s="791"/>
      <c r="DL17" s="791"/>
      <c r="DM17" s="791"/>
      <c r="DN17" s="791"/>
      <c r="DO17" s="791"/>
      <c r="DP17" s="791"/>
      <c r="DQ17" s="791"/>
      <c r="DR17" s="791"/>
      <c r="DS17" s="791"/>
      <c r="DT17" s="792"/>
      <c r="DU17" s="790">
        <v>2</v>
      </c>
      <c r="DV17" s="791"/>
      <c r="DW17" s="791"/>
      <c r="DX17" s="791"/>
      <c r="DY17" s="791"/>
      <c r="DZ17" s="791"/>
      <c r="EA17" s="791"/>
      <c r="EB17" s="791"/>
      <c r="EC17" s="791"/>
      <c r="ED17" s="791"/>
      <c r="EE17" s="791"/>
      <c r="EF17" s="791"/>
      <c r="EG17" s="791"/>
      <c r="EH17" s="791"/>
      <c r="EI17" s="791"/>
      <c r="EJ17" s="791"/>
      <c r="EK17" s="791"/>
      <c r="EL17" s="791"/>
      <c r="EM17" s="791"/>
      <c r="EN17" s="791"/>
      <c r="EO17" s="791"/>
      <c r="EP17" s="791"/>
      <c r="EQ17" s="791"/>
      <c r="ER17" s="791"/>
      <c r="ES17" s="791"/>
      <c r="ET17" s="791"/>
      <c r="EU17" s="791"/>
      <c r="EV17" s="791"/>
      <c r="EW17" s="791"/>
      <c r="EX17" s="792"/>
      <c r="EY17" s="793">
        <v>2</v>
      </c>
      <c r="EZ17" s="794"/>
      <c r="FA17" s="794"/>
      <c r="FB17" s="794"/>
      <c r="FC17" s="794"/>
      <c r="FD17" s="794"/>
      <c r="FE17" s="794"/>
      <c r="FF17" s="794"/>
      <c r="FG17" s="794"/>
      <c r="FH17" s="794"/>
      <c r="FI17" s="794"/>
      <c r="FJ17" s="794"/>
      <c r="FK17" s="794"/>
      <c r="FL17" s="794"/>
      <c r="FM17" s="794"/>
      <c r="FN17" s="794"/>
      <c r="FO17" s="794"/>
      <c r="FP17" s="794"/>
      <c r="FQ17" s="794"/>
      <c r="FR17" s="794"/>
      <c r="FS17" s="794"/>
      <c r="FT17" s="794"/>
      <c r="FU17" s="794"/>
      <c r="FV17" s="794"/>
      <c r="FW17" s="794"/>
      <c r="FX17" s="794"/>
      <c r="FY17" s="794"/>
      <c r="FZ17" s="794"/>
      <c r="GA17" s="794"/>
      <c r="GB17" s="794"/>
      <c r="GC17" s="795"/>
    </row>
    <row r="18" spans="1:185" s="21" customFormat="1" ht="15" customHeight="1">
      <c r="A18" s="787"/>
      <c r="B18" s="787"/>
      <c r="C18" s="787"/>
      <c r="D18" s="787"/>
      <c r="E18" s="787"/>
      <c r="F18" s="787"/>
      <c r="G18" s="787"/>
      <c r="H18" s="787"/>
      <c r="I18" s="112"/>
      <c r="J18" s="788" t="s">
        <v>265</v>
      </c>
      <c r="K18" s="788"/>
      <c r="L18" s="788"/>
      <c r="M18" s="788"/>
      <c r="N18" s="788"/>
      <c r="O18" s="788"/>
      <c r="P18" s="788"/>
      <c r="Q18" s="788"/>
      <c r="R18" s="788"/>
      <c r="S18" s="788"/>
      <c r="T18" s="788"/>
      <c r="U18" s="788"/>
      <c r="V18" s="788"/>
      <c r="W18" s="788"/>
      <c r="X18" s="788"/>
      <c r="Y18" s="788"/>
      <c r="Z18" s="788"/>
      <c r="AA18" s="788"/>
      <c r="AB18" s="788"/>
      <c r="AC18" s="788"/>
      <c r="AD18" s="788"/>
      <c r="AE18" s="788"/>
      <c r="AF18" s="788"/>
      <c r="AG18" s="788"/>
      <c r="AH18" s="788"/>
      <c r="AI18" s="788"/>
      <c r="AJ18" s="788"/>
      <c r="AK18" s="788"/>
      <c r="AL18" s="788"/>
      <c r="AM18" s="788"/>
      <c r="AN18" s="788"/>
      <c r="AO18" s="788"/>
      <c r="AP18" s="788"/>
      <c r="AQ18" s="788"/>
      <c r="AR18" s="788"/>
      <c r="AS18" s="788"/>
      <c r="AT18" s="788"/>
      <c r="AU18" s="788"/>
      <c r="AV18" s="788"/>
      <c r="AW18" s="788"/>
      <c r="AX18" s="788"/>
      <c r="AY18" s="788"/>
      <c r="AZ18" s="788"/>
      <c r="BA18" s="788"/>
      <c r="BB18" s="788"/>
      <c r="BC18" s="788"/>
      <c r="BD18" s="788"/>
      <c r="BE18" s="788"/>
      <c r="BF18" s="788"/>
      <c r="BG18" s="788"/>
      <c r="BH18" s="788"/>
      <c r="BI18" s="788"/>
      <c r="BJ18" s="788"/>
      <c r="BK18" s="788"/>
      <c r="BL18" s="788"/>
      <c r="BM18" s="788"/>
      <c r="BN18" s="788"/>
      <c r="BO18" s="788"/>
      <c r="BP18" s="788"/>
      <c r="BQ18" s="788"/>
      <c r="BR18" s="788"/>
      <c r="BS18" s="788"/>
      <c r="BT18" s="788"/>
      <c r="BU18" s="788"/>
      <c r="BV18" s="788"/>
      <c r="BW18" s="788"/>
      <c r="BX18" s="788"/>
      <c r="BY18" s="788"/>
      <c r="BZ18" s="788"/>
      <c r="CA18" s="788"/>
      <c r="CB18" s="788"/>
      <c r="CC18" s="788"/>
      <c r="CD18" s="788"/>
      <c r="CE18" s="788"/>
      <c r="CF18" s="788"/>
      <c r="CG18" s="788"/>
      <c r="CH18" s="788"/>
      <c r="CI18" s="788"/>
      <c r="CJ18" s="788"/>
      <c r="CK18" s="788"/>
      <c r="CL18" s="788"/>
      <c r="CM18" s="788"/>
      <c r="CN18" s="788"/>
      <c r="CO18" s="788"/>
      <c r="CP18" s="789"/>
      <c r="CQ18" s="803">
        <v>56745.253333333334</v>
      </c>
      <c r="CR18" s="804"/>
      <c r="CS18" s="804"/>
      <c r="CT18" s="804"/>
      <c r="CU18" s="804"/>
      <c r="CV18" s="804"/>
      <c r="CW18" s="804"/>
      <c r="CX18" s="804"/>
      <c r="CY18" s="804"/>
      <c r="CZ18" s="804"/>
      <c r="DA18" s="804"/>
      <c r="DB18" s="804"/>
      <c r="DC18" s="804"/>
      <c r="DD18" s="804"/>
      <c r="DE18" s="804"/>
      <c r="DF18" s="804"/>
      <c r="DG18" s="804"/>
      <c r="DH18" s="804"/>
      <c r="DI18" s="804"/>
      <c r="DJ18" s="804"/>
      <c r="DK18" s="804"/>
      <c r="DL18" s="804"/>
      <c r="DM18" s="804"/>
      <c r="DN18" s="804"/>
      <c r="DO18" s="804"/>
      <c r="DP18" s="804"/>
      <c r="DQ18" s="804"/>
      <c r="DR18" s="804"/>
      <c r="DS18" s="804"/>
      <c r="DT18" s="805"/>
      <c r="DU18" s="756">
        <v>41615.8776</v>
      </c>
      <c r="DV18" s="757"/>
      <c r="DW18" s="757"/>
      <c r="DX18" s="757"/>
      <c r="DY18" s="757"/>
      <c r="DZ18" s="757"/>
      <c r="EA18" s="757"/>
      <c r="EB18" s="757"/>
      <c r="EC18" s="757"/>
      <c r="ED18" s="757"/>
      <c r="EE18" s="757"/>
      <c r="EF18" s="757"/>
      <c r="EG18" s="757"/>
      <c r="EH18" s="757"/>
      <c r="EI18" s="757"/>
      <c r="EJ18" s="757"/>
      <c r="EK18" s="757"/>
      <c r="EL18" s="757"/>
      <c r="EM18" s="757"/>
      <c r="EN18" s="757"/>
      <c r="EO18" s="757"/>
      <c r="EP18" s="757"/>
      <c r="EQ18" s="757"/>
      <c r="ER18" s="757"/>
      <c r="ES18" s="757"/>
      <c r="ET18" s="757"/>
      <c r="EU18" s="757"/>
      <c r="EV18" s="757"/>
      <c r="EW18" s="757"/>
      <c r="EX18" s="758"/>
      <c r="EY18" s="784">
        <v>43322.128581599987</v>
      </c>
      <c r="EZ18" s="785"/>
      <c r="FA18" s="785"/>
      <c r="FB18" s="785"/>
      <c r="FC18" s="785"/>
      <c r="FD18" s="785"/>
      <c r="FE18" s="785"/>
      <c r="FF18" s="785"/>
      <c r="FG18" s="785"/>
      <c r="FH18" s="785"/>
      <c r="FI18" s="785"/>
      <c r="FJ18" s="785"/>
      <c r="FK18" s="785"/>
      <c r="FL18" s="785"/>
      <c r="FM18" s="785"/>
      <c r="FN18" s="785"/>
      <c r="FO18" s="785"/>
      <c r="FP18" s="785"/>
      <c r="FQ18" s="785"/>
      <c r="FR18" s="785"/>
      <c r="FS18" s="785"/>
      <c r="FT18" s="785"/>
      <c r="FU18" s="785"/>
      <c r="FV18" s="785"/>
      <c r="FW18" s="785"/>
      <c r="FX18" s="785"/>
      <c r="FY18" s="785"/>
      <c r="FZ18" s="785"/>
      <c r="GA18" s="785"/>
      <c r="GB18" s="785"/>
      <c r="GC18" s="785"/>
    </row>
    <row r="19" spans="1:185" ht="15" customHeight="1">
      <c r="A19" s="806" t="s">
        <v>93</v>
      </c>
      <c r="B19" s="807"/>
      <c r="C19" s="807"/>
      <c r="D19" s="807"/>
      <c r="E19" s="807"/>
      <c r="F19" s="807"/>
      <c r="G19" s="807"/>
      <c r="H19" s="808"/>
      <c r="I19" s="22"/>
      <c r="J19" s="782" t="s">
        <v>778</v>
      </c>
      <c r="K19" s="782"/>
      <c r="L19" s="782"/>
      <c r="M19" s="782"/>
      <c r="N19" s="782"/>
      <c r="O19" s="782"/>
      <c r="P19" s="782"/>
      <c r="Q19" s="782"/>
      <c r="R19" s="782"/>
      <c r="S19" s="782"/>
      <c r="T19" s="782"/>
      <c r="U19" s="782"/>
      <c r="V19" s="782"/>
      <c r="W19" s="782"/>
      <c r="X19" s="782"/>
      <c r="Y19" s="782"/>
      <c r="Z19" s="782"/>
      <c r="AA19" s="782"/>
      <c r="AB19" s="782"/>
      <c r="AC19" s="782"/>
      <c r="AD19" s="782"/>
      <c r="AE19" s="782"/>
      <c r="AF19" s="782"/>
      <c r="AG19" s="782"/>
      <c r="AH19" s="782"/>
      <c r="AI19" s="782"/>
      <c r="AJ19" s="782"/>
      <c r="AK19" s="782"/>
      <c r="AL19" s="782"/>
      <c r="AM19" s="782"/>
      <c r="AN19" s="782"/>
      <c r="AO19" s="782"/>
      <c r="AP19" s="782"/>
      <c r="AQ19" s="782"/>
      <c r="AR19" s="782"/>
      <c r="AS19" s="782"/>
      <c r="AT19" s="782"/>
      <c r="AU19" s="782"/>
      <c r="AV19" s="782"/>
      <c r="AW19" s="782"/>
      <c r="AX19" s="782"/>
      <c r="AY19" s="782"/>
      <c r="AZ19" s="782"/>
      <c r="BA19" s="782"/>
      <c r="BB19" s="782"/>
      <c r="BC19" s="782"/>
      <c r="BD19" s="782"/>
      <c r="BE19" s="782"/>
      <c r="BF19" s="782"/>
      <c r="BG19" s="782"/>
      <c r="BH19" s="782"/>
      <c r="BI19" s="782"/>
      <c r="BJ19" s="782"/>
      <c r="BK19" s="782"/>
      <c r="BL19" s="782"/>
      <c r="BM19" s="782"/>
      <c r="BN19" s="782"/>
      <c r="BO19" s="782"/>
      <c r="BP19" s="782"/>
      <c r="BQ19" s="782"/>
      <c r="BR19" s="782"/>
      <c r="BS19" s="782"/>
      <c r="BT19" s="782"/>
      <c r="BU19" s="782"/>
      <c r="BV19" s="782"/>
      <c r="BW19" s="782"/>
      <c r="BX19" s="782"/>
      <c r="BY19" s="782"/>
      <c r="BZ19" s="782"/>
      <c r="CA19" s="782"/>
      <c r="CB19" s="782"/>
      <c r="CC19" s="782"/>
      <c r="CD19" s="782"/>
      <c r="CE19" s="782"/>
      <c r="CF19" s="782"/>
      <c r="CG19" s="782"/>
      <c r="CH19" s="782"/>
      <c r="CI19" s="782"/>
      <c r="CJ19" s="782"/>
      <c r="CK19" s="782"/>
      <c r="CL19" s="782"/>
      <c r="CM19" s="782"/>
      <c r="CN19" s="782"/>
      <c r="CO19" s="782"/>
      <c r="CP19" s="783"/>
      <c r="CQ19" s="809"/>
      <c r="CR19" s="810"/>
      <c r="CS19" s="810"/>
      <c r="CT19" s="810"/>
      <c r="CU19" s="810"/>
      <c r="CV19" s="810"/>
      <c r="CW19" s="810"/>
      <c r="CX19" s="810"/>
      <c r="CY19" s="810"/>
      <c r="CZ19" s="810"/>
      <c r="DA19" s="810"/>
      <c r="DB19" s="810"/>
      <c r="DC19" s="810"/>
      <c r="DD19" s="810"/>
      <c r="DE19" s="810"/>
      <c r="DF19" s="810"/>
      <c r="DG19" s="810"/>
      <c r="DH19" s="810"/>
      <c r="DI19" s="810"/>
      <c r="DJ19" s="810"/>
      <c r="DK19" s="810"/>
      <c r="DL19" s="810"/>
      <c r="DM19" s="810"/>
      <c r="DN19" s="810"/>
      <c r="DO19" s="810"/>
      <c r="DP19" s="810"/>
      <c r="DQ19" s="810"/>
      <c r="DR19" s="810"/>
      <c r="DS19" s="810"/>
      <c r="DT19" s="811"/>
      <c r="DU19" s="809"/>
      <c r="DV19" s="810"/>
      <c r="DW19" s="810"/>
      <c r="DX19" s="810"/>
      <c r="DY19" s="810"/>
      <c r="DZ19" s="810"/>
      <c r="EA19" s="810"/>
      <c r="EB19" s="810"/>
      <c r="EC19" s="810"/>
      <c r="ED19" s="810"/>
      <c r="EE19" s="810"/>
      <c r="EF19" s="810"/>
      <c r="EG19" s="810"/>
      <c r="EH19" s="810"/>
      <c r="EI19" s="810"/>
      <c r="EJ19" s="810"/>
      <c r="EK19" s="810"/>
      <c r="EL19" s="810"/>
      <c r="EM19" s="810"/>
      <c r="EN19" s="810"/>
      <c r="EO19" s="810"/>
      <c r="EP19" s="810"/>
      <c r="EQ19" s="810"/>
      <c r="ER19" s="810"/>
      <c r="ES19" s="810"/>
      <c r="ET19" s="810"/>
      <c r="EU19" s="810"/>
      <c r="EV19" s="810"/>
      <c r="EW19" s="810"/>
      <c r="EX19" s="811"/>
      <c r="EY19" s="812"/>
      <c r="EZ19" s="813"/>
      <c r="FA19" s="813"/>
      <c r="FB19" s="813"/>
      <c r="FC19" s="813"/>
      <c r="FD19" s="813"/>
      <c r="FE19" s="813"/>
      <c r="FF19" s="813"/>
      <c r="FG19" s="813"/>
      <c r="FH19" s="813"/>
      <c r="FI19" s="813"/>
      <c r="FJ19" s="813"/>
      <c r="FK19" s="813"/>
      <c r="FL19" s="813"/>
      <c r="FM19" s="813"/>
      <c r="FN19" s="813"/>
      <c r="FO19" s="813"/>
      <c r="FP19" s="813"/>
      <c r="FQ19" s="813"/>
      <c r="FR19" s="813"/>
      <c r="FS19" s="813"/>
      <c r="FT19" s="813"/>
      <c r="FU19" s="813"/>
      <c r="FV19" s="813"/>
      <c r="FW19" s="813"/>
      <c r="FX19" s="813"/>
      <c r="FY19" s="813"/>
      <c r="FZ19" s="813"/>
      <c r="GA19" s="813"/>
      <c r="GB19" s="813"/>
      <c r="GC19" s="814"/>
    </row>
    <row r="20" spans="1:185" s="138" customFormat="1" ht="15.75" customHeight="1">
      <c r="A20" s="747"/>
      <c r="B20" s="747"/>
      <c r="C20" s="747"/>
      <c r="D20" s="747"/>
      <c r="E20" s="747"/>
      <c r="F20" s="747"/>
      <c r="G20" s="747"/>
      <c r="H20" s="747"/>
      <c r="I20" s="22"/>
      <c r="J20" s="782" t="s">
        <v>782</v>
      </c>
      <c r="K20" s="782"/>
      <c r="L20" s="782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782"/>
      <c r="BI20" s="782"/>
      <c r="BJ20" s="782"/>
      <c r="BK20" s="782"/>
      <c r="BL20" s="782"/>
      <c r="BM20" s="782"/>
      <c r="BN20" s="782"/>
      <c r="BO20" s="782"/>
      <c r="BP20" s="782"/>
      <c r="BQ20" s="782"/>
      <c r="BR20" s="782"/>
      <c r="BS20" s="782"/>
      <c r="BT20" s="782"/>
      <c r="BU20" s="782"/>
      <c r="BV20" s="782"/>
      <c r="BW20" s="782"/>
      <c r="BX20" s="782"/>
      <c r="BY20" s="782"/>
      <c r="BZ20" s="782"/>
      <c r="CA20" s="782"/>
      <c r="CB20" s="782"/>
      <c r="CC20" s="782"/>
      <c r="CD20" s="782"/>
      <c r="CE20" s="782"/>
      <c r="CF20" s="782"/>
      <c r="CG20" s="782"/>
      <c r="CH20" s="782"/>
      <c r="CI20" s="782"/>
      <c r="CJ20" s="782"/>
      <c r="CK20" s="782"/>
      <c r="CL20" s="782"/>
      <c r="CM20" s="782"/>
      <c r="CN20" s="782"/>
      <c r="CO20" s="782"/>
      <c r="CP20" s="783"/>
      <c r="CQ20" s="821"/>
      <c r="CR20" s="810"/>
      <c r="CS20" s="810"/>
      <c r="CT20" s="810"/>
      <c r="CU20" s="810"/>
      <c r="CV20" s="810"/>
      <c r="CW20" s="810"/>
      <c r="CX20" s="810"/>
      <c r="CY20" s="810"/>
      <c r="CZ20" s="810"/>
      <c r="DA20" s="810"/>
      <c r="DB20" s="810"/>
      <c r="DC20" s="810"/>
      <c r="DD20" s="810"/>
      <c r="DE20" s="810"/>
      <c r="DF20" s="810"/>
      <c r="DG20" s="810"/>
      <c r="DH20" s="810"/>
      <c r="DI20" s="810"/>
      <c r="DJ20" s="810"/>
      <c r="DK20" s="810"/>
      <c r="DL20" s="810"/>
      <c r="DM20" s="810"/>
      <c r="DN20" s="810"/>
      <c r="DO20" s="810"/>
      <c r="DP20" s="810"/>
      <c r="DQ20" s="810"/>
      <c r="DR20" s="810"/>
      <c r="DS20" s="810"/>
      <c r="DT20" s="811"/>
      <c r="DU20" s="821"/>
      <c r="DV20" s="810"/>
      <c r="DW20" s="810"/>
      <c r="DX20" s="810"/>
      <c r="DY20" s="810"/>
      <c r="DZ20" s="810"/>
      <c r="EA20" s="810"/>
      <c r="EB20" s="810"/>
      <c r="EC20" s="810"/>
      <c r="ED20" s="810"/>
      <c r="EE20" s="810"/>
      <c r="EF20" s="810"/>
      <c r="EG20" s="810"/>
      <c r="EH20" s="810"/>
      <c r="EI20" s="810"/>
      <c r="EJ20" s="810"/>
      <c r="EK20" s="810"/>
      <c r="EL20" s="810"/>
      <c r="EM20" s="810"/>
      <c r="EN20" s="810"/>
      <c r="EO20" s="810"/>
      <c r="EP20" s="810"/>
      <c r="EQ20" s="810"/>
      <c r="ER20" s="810"/>
      <c r="ES20" s="810"/>
      <c r="ET20" s="810"/>
      <c r="EU20" s="810"/>
      <c r="EV20" s="810"/>
      <c r="EW20" s="810"/>
      <c r="EX20" s="811"/>
      <c r="EY20" s="822"/>
      <c r="EZ20" s="813"/>
      <c r="FA20" s="813"/>
      <c r="FB20" s="813"/>
      <c r="FC20" s="813"/>
      <c r="FD20" s="813"/>
      <c r="FE20" s="813"/>
      <c r="FF20" s="813"/>
      <c r="FG20" s="813"/>
      <c r="FH20" s="813"/>
      <c r="FI20" s="813"/>
      <c r="FJ20" s="813"/>
      <c r="FK20" s="813"/>
      <c r="FL20" s="813"/>
      <c r="FM20" s="813"/>
      <c r="FN20" s="813"/>
      <c r="FO20" s="813"/>
      <c r="FP20" s="813"/>
      <c r="FQ20" s="813"/>
      <c r="FR20" s="813"/>
      <c r="FS20" s="813"/>
      <c r="FT20" s="813"/>
      <c r="FU20" s="813"/>
      <c r="FV20" s="813"/>
      <c r="FW20" s="813"/>
      <c r="FX20" s="813"/>
      <c r="FY20" s="813"/>
      <c r="FZ20" s="813"/>
      <c r="GA20" s="813"/>
      <c r="GB20" s="813"/>
      <c r="GC20" s="814"/>
    </row>
    <row r="21" spans="1:185" s="21" customFormat="1" ht="17.25" customHeight="1">
      <c r="A21" s="787"/>
      <c r="B21" s="787"/>
      <c r="C21" s="787"/>
      <c r="D21" s="787"/>
      <c r="E21" s="787"/>
      <c r="F21" s="787"/>
      <c r="G21" s="787"/>
      <c r="H21" s="787"/>
      <c r="I21" s="112"/>
      <c r="J21" s="788" t="s">
        <v>264</v>
      </c>
      <c r="K21" s="788"/>
      <c r="L21" s="788"/>
      <c r="M21" s="788"/>
      <c r="N21" s="788"/>
      <c r="O21" s="788"/>
      <c r="P21" s="788"/>
      <c r="Q21" s="788"/>
      <c r="R21" s="788"/>
      <c r="S21" s="788"/>
      <c r="T21" s="788"/>
      <c r="U21" s="788"/>
      <c r="V21" s="788"/>
      <c r="W21" s="788"/>
      <c r="X21" s="788"/>
      <c r="Y21" s="788"/>
      <c r="Z21" s="788"/>
      <c r="AA21" s="788"/>
      <c r="AB21" s="788"/>
      <c r="AC21" s="788"/>
      <c r="AD21" s="788"/>
      <c r="AE21" s="788"/>
      <c r="AF21" s="788"/>
      <c r="AG21" s="788"/>
      <c r="AH21" s="788"/>
      <c r="AI21" s="788"/>
      <c r="AJ21" s="788"/>
      <c r="AK21" s="788"/>
      <c r="AL21" s="788"/>
      <c r="AM21" s="788"/>
      <c r="AN21" s="788"/>
      <c r="AO21" s="788"/>
      <c r="AP21" s="788"/>
      <c r="AQ21" s="788"/>
      <c r="AR21" s="788"/>
      <c r="AS21" s="788"/>
      <c r="AT21" s="788"/>
      <c r="AU21" s="788"/>
      <c r="AV21" s="788"/>
      <c r="AW21" s="788"/>
      <c r="AX21" s="788"/>
      <c r="AY21" s="788"/>
      <c r="AZ21" s="788"/>
      <c r="BA21" s="788"/>
      <c r="BB21" s="788"/>
      <c r="BC21" s="788"/>
      <c r="BD21" s="788"/>
      <c r="BE21" s="788"/>
      <c r="BF21" s="788"/>
      <c r="BG21" s="788"/>
      <c r="BH21" s="788"/>
      <c r="BI21" s="788"/>
      <c r="BJ21" s="788"/>
      <c r="BK21" s="788"/>
      <c r="BL21" s="788"/>
      <c r="BM21" s="788"/>
      <c r="BN21" s="788"/>
      <c r="BO21" s="788"/>
      <c r="BP21" s="788"/>
      <c r="BQ21" s="788"/>
      <c r="BR21" s="788"/>
      <c r="BS21" s="788"/>
      <c r="BT21" s="788"/>
      <c r="BU21" s="788"/>
      <c r="BV21" s="788"/>
      <c r="BW21" s="788"/>
      <c r="BX21" s="788"/>
      <c r="BY21" s="788"/>
      <c r="BZ21" s="788"/>
      <c r="CA21" s="788"/>
      <c r="CB21" s="788"/>
      <c r="CC21" s="788"/>
      <c r="CD21" s="788"/>
      <c r="CE21" s="788"/>
      <c r="CF21" s="788"/>
      <c r="CG21" s="788"/>
      <c r="CH21" s="788"/>
      <c r="CI21" s="788"/>
      <c r="CJ21" s="788"/>
      <c r="CK21" s="788"/>
      <c r="CL21" s="788"/>
      <c r="CM21" s="788"/>
      <c r="CN21" s="788"/>
      <c r="CO21" s="788"/>
      <c r="CP21" s="789"/>
      <c r="CQ21" s="820"/>
      <c r="CR21" s="817"/>
      <c r="CS21" s="817"/>
      <c r="CT21" s="817"/>
      <c r="CU21" s="817"/>
      <c r="CV21" s="817"/>
      <c r="CW21" s="817"/>
      <c r="CX21" s="817"/>
      <c r="CY21" s="817"/>
      <c r="CZ21" s="817"/>
      <c r="DA21" s="817"/>
      <c r="DB21" s="817"/>
      <c r="DC21" s="817"/>
      <c r="DD21" s="817"/>
      <c r="DE21" s="817"/>
      <c r="DF21" s="817"/>
      <c r="DG21" s="817"/>
      <c r="DH21" s="817"/>
      <c r="DI21" s="817"/>
      <c r="DJ21" s="817"/>
      <c r="DK21" s="817"/>
      <c r="DL21" s="817"/>
      <c r="DM21" s="817"/>
      <c r="DN21" s="817"/>
      <c r="DO21" s="817"/>
      <c r="DP21" s="817"/>
      <c r="DQ21" s="817"/>
      <c r="DR21" s="817"/>
      <c r="DS21" s="817"/>
      <c r="DT21" s="818"/>
      <c r="DU21" s="820"/>
      <c r="DV21" s="817"/>
      <c r="DW21" s="817"/>
      <c r="DX21" s="817"/>
      <c r="DY21" s="817"/>
      <c r="DZ21" s="817"/>
      <c r="EA21" s="817"/>
      <c r="EB21" s="817"/>
      <c r="EC21" s="817"/>
      <c r="ED21" s="817"/>
      <c r="EE21" s="817"/>
      <c r="EF21" s="817"/>
      <c r="EG21" s="817"/>
      <c r="EH21" s="817"/>
      <c r="EI21" s="817"/>
      <c r="EJ21" s="817"/>
      <c r="EK21" s="817"/>
      <c r="EL21" s="817"/>
      <c r="EM21" s="817"/>
      <c r="EN21" s="817"/>
      <c r="EO21" s="817"/>
      <c r="EP21" s="817"/>
      <c r="EQ21" s="817"/>
      <c r="ER21" s="817"/>
      <c r="ES21" s="817"/>
      <c r="ET21" s="817"/>
      <c r="EU21" s="817"/>
      <c r="EV21" s="817"/>
      <c r="EW21" s="817"/>
      <c r="EX21" s="818"/>
      <c r="EY21" s="800"/>
      <c r="EZ21" s="801"/>
      <c r="FA21" s="801"/>
      <c r="FB21" s="801"/>
      <c r="FC21" s="801"/>
      <c r="FD21" s="801"/>
      <c r="FE21" s="801"/>
      <c r="FF21" s="801"/>
      <c r="FG21" s="801"/>
      <c r="FH21" s="801"/>
      <c r="FI21" s="801"/>
      <c r="FJ21" s="801"/>
      <c r="FK21" s="801"/>
      <c r="FL21" s="801"/>
      <c r="FM21" s="801"/>
      <c r="FN21" s="801"/>
      <c r="FO21" s="801"/>
      <c r="FP21" s="801"/>
      <c r="FQ21" s="801"/>
      <c r="FR21" s="801"/>
      <c r="FS21" s="801"/>
      <c r="FT21" s="801"/>
      <c r="FU21" s="801"/>
      <c r="FV21" s="801"/>
      <c r="FW21" s="801"/>
      <c r="FX21" s="801"/>
      <c r="FY21" s="801"/>
      <c r="FZ21" s="801"/>
      <c r="GA21" s="801"/>
      <c r="GB21" s="801"/>
      <c r="GC21" s="802"/>
    </row>
    <row r="22" spans="1:185" s="21" customFormat="1" ht="15" customHeight="1">
      <c r="A22" s="787"/>
      <c r="B22" s="787"/>
      <c r="C22" s="787"/>
      <c r="D22" s="787"/>
      <c r="E22" s="787"/>
      <c r="F22" s="787"/>
      <c r="G22" s="787"/>
      <c r="H22" s="787"/>
      <c r="I22" s="112"/>
      <c r="J22" s="788" t="s">
        <v>265</v>
      </c>
      <c r="K22" s="788"/>
      <c r="L22" s="788"/>
      <c r="M22" s="788"/>
      <c r="N22" s="788"/>
      <c r="O22" s="788"/>
      <c r="P22" s="788"/>
      <c r="Q22" s="788"/>
      <c r="R22" s="788"/>
      <c r="S22" s="788"/>
      <c r="T22" s="788"/>
      <c r="U22" s="788"/>
      <c r="V22" s="788"/>
      <c r="W22" s="788"/>
      <c r="X22" s="788"/>
      <c r="Y22" s="788"/>
      <c r="Z22" s="788"/>
      <c r="AA22" s="788"/>
      <c r="AB22" s="788"/>
      <c r="AC22" s="788"/>
      <c r="AD22" s="788"/>
      <c r="AE22" s="788"/>
      <c r="AF22" s="788"/>
      <c r="AG22" s="788"/>
      <c r="AH22" s="788"/>
      <c r="AI22" s="788"/>
      <c r="AJ22" s="788"/>
      <c r="AK22" s="788"/>
      <c r="AL22" s="788"/>
      <c r="AM22" s="788"/>
      <c r="AN22" s="788"/>
      <c r="AO22" s="788"/>
      <c r="AP22" s="788"/>
      <c r="AQ22" s="788"/>
      <c r="AR22" s="788"/>
      <c r="AS22" s="788"/>
      <c r="AT22" s="788"/>
      <c r="AU22" s="788"/>
      <c r="AV22" s="788"/>
      <c r="AW22" s="788"/>
      <c r="AX22" s="788"/>
      <c r="AY22" s="788"/>
      <c r="AZ22" s="788"/>
      <c r="BA22" s="788"/>
      <c r="BB22" s="788"/>
      <c r="BC22" s="788"/>
      <c r="BD22" s="788"/>
      <c r="BE22" s="788"/>
      <c r="BF22" s="788"/>
      <c r="BG22" s="788"/>
      <c r="BH22" s="788"/>
      <c r="BI22" s="788"/>
      <c r="BJ22" s="788"/>
      <c r="BK22" s="788"/>
      <c r="BL22" s="788"/>
      <c r="BM22" s="788"/>
      <c r="BN22" s="788"/>
      <c r="BO22" s="788"/>
      <c r="BP22" s="788"/>
      <c r="BQ22" s="788"/>
      <c r="BR22" s="788"/>
      <c r="BS22" s="788"/>
      <c r="BT22" s="788"/>
      <c r="BU22" s="788"/>
      <c r="BV22" s="788"/>
      <c r="BW22" s="788"/>
      <c r="BX22" s="788"/>
      <c r="BY22" s="788"/>
      <c r="BZ22" s="788"/>
      <c r="CA22" s="788"/>
      <c r="CB22" s="788"/>
      <c r="CC22" s="788"/>
      <c r="CD22" s="788"/>
      <c r="CE22" s="788"/>
      <c r="CF22" s="788"/>
      <c r="CG22" s="788"/>
      <c r="CH22" s="788"/>
      <c r="CI22" s="788"/>
      <c r="CJ22" s="788"/>
      <c r="CK22" s="788"/>
      <c r="CL22" s="788"/>
      <c r="CM22" s="788"/>
      <c r="CN22" s="788"/>
      <c r="CO22" s="788"/>
      <c r="CP22" s="789"/>
      <c r="CQ22" s="816"/>
      <c r="CR22" s="817"/>
      <c r="CS22" s="817"/>
      <c r="CT22" s="817"/>
      <c r="CU22" s="817"/>
      <c r="CV22" s="817"/>
      <c r="CW22" s="817"/>
      <c r="CX22" s="817"/>
      <c r="CY22" s="817"/>
      <c r="CZ22" s="817"/>
      <c r="DA22" s="817"/>
      <c r="DB22" s="817"/>
      <c r="DC22" s="817"/>
      <c r="DD22" s="817"/>
      <c r="DE22" s="817"/>
      <c r="DF22" s="817"/>
      <c r="DG22" s="817"/>
      <c r="DH22" s="817"/>
      <c r="DI22" s="817"/>
      <c r="DJ22" s="817"/>
      <c r="DK22" s="817"/>
      <c r="DL22" s="817"/>
      <c r="DM22" s="817"/>
      <c r="DN22" s="817"/>
      <c r="DO22" s="817"/>
      <c r="DP22" s="817"/>
      <c r="DQ22" s="817"/>
      <c r="DR22" s="817"/>
      <c r="DS22" s="817"/>
      <c r="DT22" s="818"/>
      <c r="DU22" s="816"/>
      <c r="DV22" s="817"/>
      <c r="DW22" s="817"/>
      <c r="DX22" s="817"/>
      <c r="DY22" s="817"/>
      <c r="DZ22" s="817"/>
      <c r="EA22" s="817"/>
      <c r="EB22" s="817"/>
      <c r="EC22" s="817"/>
      <c r="ED22" s="817"/>
      <c r="EE22" s="817"/>
      <c r="EF22" s="817"/>
      <c r="EG22" s="817"/>
      <c r="EH22" s="817"/>
      <c r="EI22" s="817"/>
      <c r="EJ22" s="817"/>
      <c r="EK22" s="817"/>
      <c r="EL22" s="817"/>
      <c r="EM22" s="817"/>
      <c r="EN22" s="817"/>
      <c r="EO22" s="817"/>
      <c r="EP22" s="817"/>
      <c r="EQ22" s="817"/>
      <c r="ER22" s="817"/>
      <c r="ES22" s="817"/>
      <c r="ET22" s="817"/>
      <c r="EU22" s="817"/>
      <c r="EV22" s="817"/>
      <c r="EW22" s="817"/>
      <c r="EX22" s="818"/>
      <c r="EY22" s="819"/>
      <c r="EZ22" s="801"/>
      <c r="FA22" s="801"/>
      <c r="FB22" s="801"/>
      <c r="FC22" s="801"/>
      <c r="FD22" s="801"/>
      <c r="FE22" s="801"/>
      <c r="FF22" s="801"/>
      <c r="FG22" s="801"/>
      <c r="FH22" s="801"/>
      <c r="FI22" s="801"/>
      <c r="FJ22" s="801"/>
      <c r="FK22" s="801"/>
      <c r="FL22" s="801"/>
      <c r="FM22" s="801"/>
      <c r="FN22" s="801"/>
      <c r="FO22" s="801"/>
      <c r="FP22" s="801"/>
      <c r="FQ22" s="801"/>
      <c r="FR22" s="801"/>
      <c r="FS22" s="801"/>
      <c r="FT22" s="801"/>
      <c r="FU22" s="801"/>
      <c r="FV22" s="801"/>
      <c r="FW22" s="801"/>
      <c r="FX22" s="801"/>
      <c r="FY22" s="801"/>
      <c r="FZ22" s="801"/>
      <c r="GA22" s="801"/>
      <c r="GB22" s="801"/>
      <c r="GC22" s="802"/>
    </row>
    <row r="23" spans="1:185" ht="15" customHeight="1">
      <c r="A23" s="806" t="s">
        <v>161</v>
      </c>
      <c r="B23" s="807"/>
      <c r="C23" s="807"/>
      <c r="D23" s="807"/>
      <c r="E23" s="807"/>
      <c r="F23" s="807"/>
      <c r="G23" s="807"/>
      <c r="H23" s="808"/>
      <c r="I23" s="22"/>
      <c r="J23" s="782" t="s">
        <v>780</v>
      </c>
      <c r="K23" s="782"/>
      <c r="L23" s="782"/>
      <c r="M23" s="782"/>
      <c r="N23" s="782"/>
      <c r="O23" s="782"/>
      <c r="P23" s="782"/>
      <c r="Q23" s="782"/>
      <c r="R23" s="782"/>
      <c r="S23" s="782"/>
      <c r="T23" s="782"/>
      <c r="U23" s="782"/>
      <c r="V23" s="782"/>
      <c r="W23" s="782"/>
      <c r="X23" s="782"/>
      <c r="Y23" s="782"/>
      <c r="Z23" s="782"/>
      <c r="AA23" s="782"/>
      <c r="AB23" s="782"/>
      <c r="AC23" s="782"/>
      <c r="AD23" s="782"/>
      <c r="AE23" s="782"/>
      <c r="AF23" s="782"/>
      <c r="AG23" s="782"/>
      <c r="AH23" s="782"/>
      <c r="AI23" s="782"/>
      <c r="AJ23" s="782"/>
      <c r="AK23" s="782"/>
      <c r="AL23" s="782"/>
      <c r="AM23" s="782"/>
      <c r="AN23" s="782"/>
      <c r="AO23" s="782"/>
      <c r="AP23" s="782"/>
      <c r="AQ23" s="782"/>
      <c r="AR23" s="782"/>
      <c r="AS23" s="782"/>
      <c r="AT23" s="782"/>
      <c r="AU23" s="782"/>
      <c r="AV23" s="782"/>
      <c r="AW23" s="782"/>
      <c r="AX23" s="782"/>
      <c r="AY23" s="782"/>
      <c r="AZ23" s="782"/>
      <c r="BA23" s="782"/>
      <c r="BB23" s="782"/>
      <c r="BC23" s="782"/>
      <c r="BD23" s="782"/>
      <c r="BE23" s="782"/>
      <c r="BF23" s="782"/>
      <c r="BG23" s="782"/>
      <c r="BH23" s="782"/>
      <c r="BI23" s="782"/>
      <c r="BJ23" s="782"/>
      <c r="BK23" s="782"/>
      <c r="BL23" s="782"/>
      <c r="BM23" s="782"/>
      <c r="BN23" s="782"/>
      <c r="BO23" s="782"/>
      <c r="BP23" s="782"/>
      <c r="BQ23" s="782"/>
      <c r="BR23" s="782"/>
      <c r="BS23" s="782"/>
      <c r="BT23" s="782"/>
      <c r="BU23" s="782"/>
      <c r="BV23" s="782"/>
      <c r="BW23" s="782"/>
      <c r="BX23" s="782"/>
      <c r="BY23" s="782"/>
      <c r="BZ23" s="782"/>
      <c r="CA23" s="782"/>
      <c r="CB23" s="782"/>
      <c r="CC23" s="782"/>
      <c r="CD23" s="782"/>
      <c r="CE23" s="782"/>
      <c r="CF23" s="782"/>
      <c r="CG23" s="782"/>
      <c r="CH23" s="782"/>
      <c r="CI23" s="782"/>
      <c r="CJ23" s="782"/>
      <c r="CK23" s="782"/>
      <c r="CL23" s="782"/>
      <c r="CM23" s="782"/>
      <c r="CN23" s="782"/>
      <c r="CO23" s="782"/>
      <c r="CP23" s="783"/>
      <c r="CQ23" s="756">
        <v>5935.5936853200001</v>
      </c>
      <c r="CR23" s="757"/>
      <c r="CS23" s="757"/>
      <c r="CT23" s="757"/>
      <c r="CU23" s="757"/>
      <c r="CV23" s="757"/>
      <c r="CW23" s="757"/>
      <c r="CX23" s="757"/>
      <c r="CY23" s="757"/>
      <c r="CZ23" s="757"/>
      <c r="DA23" s="757"/>
      <c r="DB23" s="757"/>
      <c r="DC23" s="757"/>
      <c r="DD23" s="757"/>
      <c r="DE23" s="757"/>
      <c r="DF23" s="757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757"/>
      <c r="DS23" s="757"/>
      <c r="DT23" s="758"/>
      <c r="DU23" s="756">
        <v>13473.442876000001</v>
      </c>
      <c r="DV23" s="757"/>
      <c r="DW23" s="757"/>
      <c r="DX23" s="757"/>
      <c r="DY23" s="757"/>
      <c r="DZ23" s="757"/>
      <c r="EA23" s="757"/>
      <c r="EB23" s="757"/>
      <c r="EC23" s="757"/>
      <c r="ED23" s="757"/>
      <c r="EE23" s="757"/>
      <c r="EF23" s="757"/>
      <c r="EG23" s="757"/>
      <c r="EH23" s="757"/>
      <c r="EI23" s="757"/>
      <c r="EJ23" s="757"/>
      <c r="EK23" s="757"/>
      <c r="EL23" s="757"/>
      <c r="EM23" s="757"/>
      <c r="EN23" s="757"/>
      <c r="EO23" s="757"/>
      <c r="EP23" s="757"/>
      <c r="EQ23" s="757"/>
      <c r="ER23" s="757"/>
      <c r="ES23" s="757"/>
      <c r="ET23" s="757"/>
      <c r="EU23" s="757"/>
      <c r="EV23" s="757"/>
      <c r="EW23" s="757"/>
      <c r="EX23" s="758"/>
      <c r="EY23" s="812">
        <v>14003.894876040002</v>
      </c>
      <c r="EZ23" s="813"/>
      <c r="FA23" s="813"/>
      <c r="FB23" s="813"/>
      <c r="FC23" s="813"/>
      <c r="FD23" s="813"/>
      <c r="FE23" s="813"/>
      <c r="FF23" s="813"/>
      <c r="FG23" s="813"/>
      <c r="FH23" s="813"/>
      <c r="FI23" s="813"/>
      <c r="FJ23" s="813"/>
      <c r="FK23" s="813"/>
      <c r="FL23" s="813"/>
      <c r="FM23" s="813"/>
      <c r="FN23" s="813"/>
      <c r="FO23" s="813"/>
      <c r="FP23" s="813"/>
      <c r="FQ23" s="813"/>
      <c r="FR23" s="813"/>
      <c r="FS23" s="813"/>
      <c r="FT23" s="813"/>
      <c r="FU23" s="813"/>
      <c r="FV23" s="813"/>
      <c r="FW23" s="813"/>
      <c r="FX23" s="813"/>
      <c r="FY23" s="813"/>
      <c r="FZ23" s="813"/>
      <c r="GA23" s="813"/>
      <c r="GB23" s="813"/>
      <c r="GC23" s="814"/>
    </row>
    <row r="24" spans="1:185" s="138" customFormat="1" ht="18" customHeight="1">
      <c r="A24" s="747"/>
      <c r="B24" s="747"/>
      <c r="C24" s="747"/>
      <c r="D24" s="747"/>
      <c r="E24" s="747"/>
      <c r="F24" s="747"/>
      <c r="G24" s="747"/>
      <c r="H24" s="747"/>
      <c r="I24" s="22"/>
      <c r="J24" s="782" t="s">
        <v>783</v>
      </c>
      <c r="K24" s="782"/>
      <c r="L24" s="782"/>
      <c r="M24" s="782"/>
      <c r="N24" s="782"/>
      <c r="O24" s="782"/>
      <c r="P24" s="782"/>
      <c r="Q24" s="782"/>
      <c r="R24" s="782"/>
      <c r="S24" s="782"/>
      <c r="T24" s="782"/>
      <c r="U24" s="782"/>
      <c r="V24" s="782"/>
      <c r="W24" s="782"/>
      <c r="X24" s="782"/>
      <c r="Y24" s="782"/>
      <c r="Z24" s="782"/>
      <c r="AA24" s="782"/>
      <c r="AB24" s="782"/>
      <c r="AC24" s="782"/>
      <c r="AD24" s="782"/>
      <c r="AE24" s="782"/>
      <c r="AF24" s="782"/>
      <c r="AG24" s="782"/>
      <c r="AH24" s="782"/>
      <c r="AI24" s="782"/>
      <c r="AJ24" s="782"/>
      <c r="AK24" s="782"/>
      <c r="AL24" s="782"/>
      <c r="AM24" s="782"/>
      <c r="AN24" s="782"/>
      <c r="AO24" s="782"/>
      <c r="AP24" s="782"/>
      <c r="AQ24" s="782"/>
      <c r="AR24" s="782"/>
      <c r="AS24" s="782"/>
      <c r="AT24" s="782"/>
      <c r="AU24" s="782"/>
      <c r="AV24" s="782"/>
      <c r="AW24" s="782"/>
      <c r="AX24" s="782"/>
      <c r="AY24" s="782"/>
      <c r="AZ24" s="782"/>
      <c r="BA24" s="782"/>
      <c r="BB24" s="782"/>
      <c r="BC24" s="782"/>
      <c r="BD24" s="782"/>
      <c r="BE24" s="782"/>
      <c r="BF24" s="782"/>
      <c r="BG24" s="782"/>
      <c r="BH24" s="782"/>
      <c r="BI24" s="782"/>
      <c r="BJ24" s="782"/>
      <c r="BK24" s="782"/>
      <c r="BL24" s="782"/>
      <c r="BM24" s="782"/>
      <c r="BN24" s="782"/>
      <c r="BO24" s="782"/>
      <c r="BP24" s="782"/>
      <c r="BQ24" s="782"/>
      <c r="BR24" s="782"/>
      <c r="BS24" s="782"/>
      <c r="BT24" s="782"/>
      <c r="BU24" s="782"/>
      <c r="BV24" s="782"/>
      <c r="BW24" s="782"/>
      <c r="BX24" s="782"/>
      <c r="BY24" s="782"/>
      <c r="BZ24" s="782"/>
      <c r="CA24" s="782"/>
      <c r="CB24" s="782"/>
      <c r="CC24" s="782"/>
      <c r="CD24" s="782"/>
      <c r="CE24" s="782"/>
      <c r="CF24" s="782"/>
      <c r="CG24" s="782"/>
      <c r="CH24" s="782"/>
      <c r="CI24" s="782"/>
      <c r="CJ24" s="782"/>
      <c r="CK24" s="782"/>
      <c r="CL24" s="782"/>
      <c r="CM24" s="782"/>
      <c r="CN24" s="782"/>
      <c r="CO24" s="782"/>
      <c r="CP24" s="783"/>
      <c r="CQ24" s="756">
        <v>4249.153590975</v>
      </c>
      <c r="CR24" s="757"/>
      <c r="CS24" s="757"/>
      <c r="CT24" s="757"/>
      <c r="CU24" s="757"/>
      <c r="CV24" s="757"/>
      <c r="CW24" s="757"/>
      <c r="CX24" s="757"/>
      <c r="CY24" s="757"/>
      <c r="CZ24" s="757"/>
      <c r="DA24" s="757"/>
      <c r="DB24" s="757"/>
      <c r="DC24" s="757"/>
      <c r="DD24" s="757"/>
      <c r="DE24" s="757"/>
      <c r="DF24" s="757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757"/>
      <c r="DS24" s="757"/>
      <c r="DT24" s="758"/>
      <c r="DU24" s="756">
        <v>8725.4880000000012</v>
      </c>
      <c r="DV24" s="757"/>
      <c r="DW24" s="757"/>
      <c r="DX24" s="757"/>
      <c r="DY24" s="757"/>
      <c r="DZ24" s="757"/>
      <c r="EA24" s="757"/>
      <c r="EB24" s="757"/>
      <c r="EC24" s="757"/>
      <c r="ED24" s="757"/>
      <c r="EE24" s="757"/>
      <c r="EF24" s="757"/>
      <c r="EG24" s="757"/>
      <c r="EH24" s="757"/>
      <c r="EI24" s="757"/>
      <c r="EJ24" s="757"/>
      <c r="EK24" s="757"/>
      <c r="EL24" s="757"/>
      <c r="EM24" s="757"/>
      <c r="EN24" s="757"/>
      <c r="EO24" s="757"/>
      <c r="EP24" s="757"/>
      <c r="EQ24" s="757"/>
      <c r="ER24" s="757"/>
      <c r="ES24" s="757"/>
      <c r="ET24" s="757"/>
      <c r="EU24" s="757"/>
      <c r="EV24" s="757"/>
      <c r="EW24" s="757"/>
      <c r="EX24" s="758"/>
      <c r="EY24" s="809">
        <v>9074.507520000001</v>
      </c>
      <c r="EZ24" s="810"/>
      <c r="FA24" s="810"/>
      <c r="FB24" s="810"/>
      <c r="FC24" s="810"/>
      <c r="FD24" s="810"/>
      <c r="FE24" s="810"/>
      <c r="FF24" s="810"/>
      <c r="FG24" s="810"/>
      <c r="FH24" s="810"/>
      <c r="FI24" s="810"/>
      <c r="FJ24" s="810"/>
      <c r="FK24" s="810"/>
      <c r="FL24" s="810"/>
      <c r="FM24" s="810"/>
      <c r="FN24" s="810"/>
      <c r="FO24" s="810"/>
      <c r="FP24" s="810"/>
      <c r="FQ24" s="810"/>
      <c r="FR24" s="810"/>
      <c r="FS24" s="810"/>
      <c r="FT24" s="810"/>
      <c r="FU24" s="810"/>
      <c r="FV24" s="810"/>
      <c r="FW24" s="810"/>
      <c r="FX24" s="810"/>
      <c r="FY24" s="810"/>
      <c r="FZ24" s="810"/>
      <c r="GA24" s="810"/>
      <c r="GB24" s="810"/>
      <c r="GC24" s="811"/>
    </row>
    <row r="25" spans="1:185" s="21" customFormat="1" ht="14.25" customHeight="1">
      <c r="A25" s="787"/>
      <c r="B25" s="787"/>
      <c r="C25" s="787"/>
      <c r="D25" s="787"/>
      <c r="E25" s="787"/>
      <c r="F25" s="787"/>
      <c r="G25" s="787"/>
      <c r="H25" s="787"/>
      <c r="I25" s="112"/>
      <c r="J25" s="788" t="s">
        <v>264</v>
      </c>
      <c r="K25" s="788"/>
      <c r="L25" s="788"/>
      <c r="M25" s="788"/>
      <c r="N25" s="788"/>
      <c r="O25" s="788"/>
      <c r="P25" s="788"/>
      <c r="Q25" s="788"/>
      <c r="R25" s="788"/>
      <c r="S25" s="788"/>
      <c r="T25" s="788"/>
      <c r="U25" s="788"/>
      <c r="V25" s="788"/>
      <c r="W25" s="788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8"/>
      <c r="AN25" s="788"/>
      <c r="AO25" s="788"/>
      <c r="AP25" s="788"/>
      <c r="AQ25" s="788"/>
      <c r="AR25" s="788"/>
      <c r="AS25" s="788"/>
      <c r="AT25" s="788"/>
      <c r="AU25" s="788"/>
      <c r="AV25" s="788"/>
      <c r="AW25" s="788"/>
      <c r="AX25" s="788"/>
      <c r="AY25" s="788"/>
      <c r="AZ25" s="788"/>
      <c r="BA25" s="788"/>
      <c r="BB25" s="788"/>
      <c r="BC25" s="788"/>
      <c r="BD25" s="788"/>
      <c r="BE25" s="788"/>
      <c r="BF25" s="788"/>
      <c r="BG25" s="788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8"/>
      <c r="BX25" s="788"/>
      <c r="BY25" s="788"/>
      <c r="BZ25" s="788"/>
      <c r="CA25" s="788"/>
      <c r="CB25" s="788"/>
      <c r="CC25" s="788"/>
      <c r="CD25" s="788"/>
      <c r="CE25" s="788"/>
      <c r="CF25" s="788"/>
      <c r="CG25" s="788"/>
      <c r="CH25" s="788"/>
      <c r="CI25" s="788"/>
      <c r="CJ25" s="788"/>
      <c r="CK25" s="788"/>
      <c r="CL25" s="788"/>
      <c r="CM25" s="788"/>
      <c r="CN25" s="788"/>
      <c r="CO25" s="788"/>
      <c r="CP25" s="789"/>
      <c r="CQ25" s="815">
        <v>7.2090000000000005</v>
      </c>
      <c r="CR25" s="797"/>
      <c r="CS25" s="797"/>
      <c r="CT25" s="797"/>
      <c r="CU25" s="797"/>
      <c r="CV25" s="797"/>
      <c r="CW25" s="797"/>
      <c r="CX25" s="797"/>
      <c r="CY25" s="797"/>
      <c r="CZ25" s="797"/>
      <c r="DA25" s="797"/>
      <c r="DB25" s="797"/>
      <c r="DC25" s="797"/>
      <c r="DD25" s="797"/>
      <c r="DE25" s="797"/>
      <c r="DF25" s="797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797"/>
      <c r="DR25" s="797"/>
      <c r="DS25" s="797"/>
      <c r="DT25" s="798"/>
      <c r="DU25" s="815">
        <v>9</v>
      </c>
      <c r="DV25" s="797"/>
      <c r="DW25" s="797"/>
      <c r="DX25" s="797"/>
      <c r="DY25" s="797"/>
      <c r="DZ25" s="797"/>
      <c r="EA25" s="797"/>
      <c r="EB25" s="797"/>
      <c r="EC25" s="797"/>
      <c r="ED25" s="797"/>
      <c r="EE25" s="797"/>
      <c r="EF25" s="797"/>
      <c r="EG25" s="797"/>
      <c r="EH25" s="797"/>
      <c r="EI25" s="797"/>
      <c r="EJ25" s="797"/>
      <c r="EK25" s="797"/>
      <c r="EL25" s="797"/>
      <c r="EM25" s="797"/>
      <c r="EN25" s="797"/>
      <c r="EO25" s="797"/>
      <c r="EP25" s="797"/>
      <c r="EQ25" s="797"/>
      <c r="ER25" s="797"/>
      <c r="ES25" s="797"/>
      <c r="ET25" s="797"/>
      <c r="EU25" s="797"/>
      <c r="EV25" s="797"/>
      <c r="EW25" s="797"/>
      <c r="EX25" s="798"/>
      <c r="EY25" s="815">
        <v>9</v>
      </c>
      <c r="EZ25" s="797"/>
      <c r="FA25" s="797"/>
      <c r="FB25" s="797"/>
      <c r="FC25" s="797"/>
      <c r="FD25" s="797"/>
      <c r="FE25" s="797"/>
      <c r="FF25" s="797"/>
      <c r="FG25" s="797"/>
      <c r="FH25" s="797"/>
      <c r="FI25" s="797"/>
      <c r="FJ25" s="797"/>
      <c r="FK25" s="797"/>
      <c r="FL25" s="797"/>
      <c r="FM25" s="797"/>
      <c r="FN25" s="797"/>
      <c r="FO25" s="797"/>
      <c r="FP25" s="797"/>
      <c r="FQ25" s="797"/>
      <c r="FR25" s="797"/>
      <c r="FS25" s="797"/>
      <c r="FT25" s="797"/>
      <c r="FU25" s="797"/>
      <c r="FV25" s="797"/>
      <c r="FW25" s="797"/>
      <c r="FX25" s="797"/>
      <c r="FY25" s="797"/>
      <c r="FZ25" s="797"/>
      <c r="GA25" s="797"/>
      <c r="GB25" s="797"/>
      <c r="GC25" s="798"/>
    </row>
    <row r="26" spans="1:185" s="21" customFormat="1" ht="15" customHeight="1">
      <c r="A26" s="787"/>
      <c r="B26" s="787"/>
      <c r="C26" s="787"/>
      <c r="D26" s="787"/>
      <c r="E26" s="787"/>
      <c r="F26" s="787"/>
      <c r="G26" s="787"/>
      <c r="H26" s="787"/>
      <c r="I26" s="112"/>
      <c r="J26" s="788" t="s">
        <v>265</v>
      </c>
      <c r="K26" s="788"/>
      <c r="L26" s="788"/>
      <c r="M26" s="788"/>
      <c r="N26" s="788"/>
      <c r="O26" s="788"/>
      <c r="P26" s="788"/>
      <c r="Q26" s="788"/>
      <c r="R26" s="788"/>
      <c r="S26" s="788"/>
      <c r="T26" s="788"/>
      <c r="U26" s="788"/>
      <c r="V26" s="788"/>
      <c r="W26" s="788"/>
      <c r="X26" s="788"/>
      <c r="Y26" s="788"/>
      <c r="Z26" s="788"/>
      <c r="AA26" s="788"/>
      <c r="AB26" s="788"/>
      <c r="AC26" s="788"/>
      <c r="AD26" s="788"/>
      <c r="AE26" s="788"/>
      <c r="AF26" s="788"/>
      <c r="AG26" s="788"/>
      <c r="AH26" s="788"/>
      <c r="AI26" s="788"/>
      <c r="AJ26" s="788"/>
      <c r="AK26" s="788"/>
      <c r="AL26" s="788"/>
      <c r="AM26" s="788"/>
      <c r="AN26" s="788"/>
      <c r="AO26" s="788"/>
      <c r="AP26" s="788"/>
      <c r="AQ26" s="788"/>
      <c r="AR26" s="788"/>
      <c r="AS26" s="788"/>
      <c r="AT26" s="788"/>
      <c r="AU26" s="788"/>
      <c r="AV26" s="788"/>
      <c r="AW26" s="788"/>
      <c r="AX26" s="788"/>
      <c r="AY26" s="788"/>
      <c r="AZ26" s="788"/>
      <c r="BA26" s="788"/>
      <c r="BB26" s="788"/>
      <c r="BC26" s="788"/>
      <c r="BD26" s="788"/>
      <c r="BE26" s="788"/>
      <c r="BF26" s="788"/>
      <c r="BG26" s="788"/>
      <c r="BH26" s="788"/>
      <c r="BI26" s="788"/>
      <c r="BJ26" s="788"/>
      <c r="BK26" s="788"/>
      <c r="BL26" s="788"/>
      <c r="BM26" s="788"/>
      <c r="BN26" s="788"/>
      <c r="BO26" s="788"/>
      <c r="BP26" s="788"/>
      <c r="BQ26" s="788"/>
      <c r="BR26" s="788"/>
      <c r="BS26" s="788"/>
      <c r="BT26" s="788"/>
      <c r="BU26" s="788"/>
      <c r="BV26" s="788"/>
      <c r="BW26" s="788"/>
      <c r="BX26" s="788"/>
      <c r="BY26" s="788"/>
      <c r="BZ26" s="788"/>
      <c r="CA26" s="788"/>
      <c r="CB26" s="788"/>
      <c r="CC26" s="788"/>
      <c r="CD26" s="788"/>
      <c r="CE26" s="788"/>
      <c r="CF26" s="788"/>
      <c r="CG26" s="788"/>
      <c r="CH26" s="788"/>
      <c r="CI26" s="788"/>
      <c r="CJ26" s="788"/>
      <c r="CK26" s="788"/>
      <c r="CL26" s="788"/>
      <c r="CM26" s="788"/>
      <c r="CN26" s="788"/>
      <c r="CO26" s="788"/>
      <c r="CP26" s="789"/>
      <c r="CQ26" s="756">
        <v>49118.62013888888</v>
      </c>
      <c r="CR26" s="757"/>
      <c r="CS26" s="757"/>
      <c r="CT26" s="757"/>
      <c r="CU26" s="757"/>
      <c r="CV26" s="757"/>
      <c r="CW26" s="757"/>
      <c r="CX26" s="757"/>
      <c r="CY26" s="757"/>
      <c r="CZ26" s="757"/>
      <c r="DA26" s="757"/>
      <c r="DB26" s="757"/>
      <c r="DC26" s="757"/>
      <c r="DD26" s="757"/>
      <c r="DE26" s="757"/>
      <c r="DF26" s="757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757"/>
      <c r="DS26" s="757"/>
      <c r="DT26" s="758"/>
      <c r="DU26" s="756">
        <v>80791.555555555577</v>
      </c>
      <c r="DV26" s="757"/>
      <c r="DW26" s="757"/>
      <c r="DX26" s="757"/>
      <c r="DY26" s="757"/>
      <c r="DZ26" s="757"/>
      <c r="EA26" s="757"/>
      <c r="EB26" s="757"/>
      <c r="EC26" s="757"/>
      <c r="ED26" s="757"/>
      <c r="EE26" s="757"/>
      <c r="EF26" s="757"/>
      <c r="EG26" s="757"/>
      <c r="EH26" s="757"/>
      <c r="EI26" s="757"/>
      <c r="EJ26" s="757"/>
      <c r="EK26" s="757"/>
      <c r="EL26" s="757"/>
      <c r="EM26" s="757"/>
      <c r="EN26" s="757"/>
      <c r="EO26" s="757"/>
      <c r="EP26" s="757"/>
      <c r="EQ26" s="757"/>
      <c r="ER26" s="757"/>
      <c r="ES26" s="757"/>
      <c r="ET26" s="757"/>
      <c r="EU26" s="757"/>
      <c r="EV26" s="757"/>
      <c r="EW26" s="757"/>
      <c r="EX26" s="758"/>
      <c r="EY26" s="756">
        <v>84023.217777777783</v>
      </c>
      <c r="EZ26" s="757"/>
      <c r="FA26" s="757"/>
      <c r="FB26" s="757"/>
      <c r="FC26" s="757"/>
      <c r="FD26" s="757"/>
      <c r="FE26" s="757"/>
      <c r="FF26" s="757"/>
      <c r="FG26" s="757"/>
      <c r="FH26" s="757"/>
      <c r="FI26" s="757"/>
      <c r="FJ26" s="757"/>
      <c r="FK26" s="757"/>
      <c r="FL26" s="757"/>
      <c r="FM26" s="757"/>
      <c r="FN26" s="757"/>
      <c r="FO26" s="757"/>
      <c r="FP26" s="757"/>
      <c r="FQ26" s="757"/>
      <c r="FR26" s="757"/>
      <c r="FS26" s="757"/>
      <c r="FT26" s="757"/>
      <c r="FU26" s="757"/>
      <c r="FV26" s="757"/>
      <c r="FW26" s="757"/>
      <c r="FX26" s="757"/>
      <c r="FY26" s="757"/>
      <c r="FZ26" s="757"/>
      <c r="GA26" s="757"/>
      <c r="GB26" s="757"/>
      <c r="GC26" s="757"/>
    </row>
    <row r="27" spans="1:185" ht="15" customHeight="1">
      <c r="A27" s="806" t="s">
        <v>165</v>
      </c>
      <c r="B27" s="807"/>
      <c r="C27" s="807"/>
      <c r="D27" s="807"/>
      <c r="E27" s="807"/>
      <c r="F27" s="807"/>
      <c r="G27" s="807"/>
      <c r="H27" s="808"/>
      <c r="I27" s="22"/>
      <c r="J27" s="782" t="s">
        <v>622</v>
      </c>
      <c r="K27" s="782"/>
      <c r="L27" s="782"/>
      <c r="M27" s="782"/>
      <c r="N27" s="782"/>
      <c r="O27" s="782"/>
      <c r="P27" s="782"/>
      <c r="Q27" s="782"/>
      <c r="R27" s="782"/>
      <c r="S27" s="782"/>
      <c r="T27" s="782"/>
      <c r="U27" s="782"/>
      <c r="V27" s="782"/>
      <c r="W27" s="782"/>
      <c r="X27" s="782"/>
      <c r="Y27" s="782"/>
      <c r="Z27" s="782"/>
      <c r="AA27" s="782"/>
      <c r="AB27" s="782"/>
      <c r="AC27" s="782"/>
      <c r="AD27" s="782"/>
      <c r="AE27" s="782"/>
      <c r="AF27" s="782"/>
      <c r="AG27" s="782"/>
      <c r="AH27" s="782"/>
      <c r="AI27" s="782"/>
      <c r="AJ27" s="782"/>
      <c r="AK27" s="782"/>
      <c r="AL27" s="782"/>
      <c r="AM27" s="782"/>
      <c r="AN27" s="782"/>
      <c r="AO27" s="782"/>
      <c r="AP27" s="782"/>
      <c r="AQ27" s="782"/>
      <c r="AR27" s="782"/>
      <c r="AS27" s="782"/>
      <c r="AT27" s="782"/>
      <c r="AU27" s="782"/>
      <c r="AV27" s="782"/>
      <c r="AW27" s="782"/>
      <c r="AX27" s="782"/>
      <c r="AY27" s="782"/>
      <c r="AZ27" s="782"/>
      <c r="BA27" s="782"/>
      <c r="BB27" s="782"/>
      <c r="BC27" s="782"/>
      <c r="BD27" s="782"/>
      <c r="BE27" s="782"/>
      <c r="BF27" s="782"/>
      <c r="BG27" s="782"/>
      <c r="BH27" s="782"/>
      <c r="BI27" s="782"/>
      <c r="BJ27" s="782"/>
      <c r="BK27" s="782"/>
      <c r="BL27" s="782"/>
      <c r="BM27" s="782"/>
      <c r="BN27" s="782"/>
      <c r="BO27" s="782"/>
      <c r="BP27" s="782"/>
      <c r="BQ27" s="782"/>
      <c r="BR27" s="782"/>
      <c r="BS27" s="782"/>
      <c r="BT27" s="782"/>
      <c r="BU27" s="782"/>
      <c r="BV27" s="782"/>
      <c r="BW27" s="782"/>
      <c r="BX27" s="782"/>
      <c r="BY27" s="782"/>
      <c r="BZ27" s="782"/>
      <c r="CA27" s="782"/>
      <c r="CB27" s="782"/>
      <c r="CC27" s="782"/>
      <c r="CD27" s="782"/>
      <c r="CE27" s="782"/>
      <c r="CF27" s="782"/>
      <c r="CG27" s="782"/>
      <c r="CH27" s="782"/>
      <c r="CI27" s="782"/>
      <c r="CJ27" s="782"/>
      <c r="CK27" s="782"/>
      <c r="CL27" s="782"/>
      <c r="CM27" s="782"/>
      <c r="CN27" s="782"/>
      <c r="CO27" s="782"/>
      <c r="CP27" s="783"/>
      <c r="CQ27" s="809"/>
      <c r="CR27" s="810"/>
      <c r="CS27" s="810"/>
      <c r="CT27" s="810"/>
      <c r="CU27" s="810"/>
      <c r="CV27" s="810"/>
      <c r="CW27" s="810"/>
      <c r="CX27" s="810"/>
      <c r="CY27" s="810"/>
      <c r="CZ27" s="810"/>
      <c r="DA27" s="810"/>
      <c r="DB27" s="810"/>
      <c r="DC27" s="810"/>
      <c r="DD27" s="810"/>
      <c r="DE27" s="810"/>
      <c r="DF27" s="810"/>
      <c r="DG27" s="810"/>
      <c r="DH27" s="810"/>
      <c r="DI27" s="810"/>
      <c r="DJ27" s="810"/>
      <c r="DK27" s="810"/>
      <c r="DL27" s="810"/>
      <c r="DM27" s="810"/>
      <c r="DN27" s="810"/>
      <c r="DO27" s="810"/>
      <c r="DP27" s="810"/>
      <c r="DQ27" s="810"/>
      <c r="DR27" s="810"/>
      <c r="DS27" s="810"/>
      <c r="DT27" s="811"/>
      <c r="DU27" s="809"/>
      <c r="DV27" s="810"/>
      <c r="DW27" s="810"/>
      <c r="DX27" s="810"/>
      <c r="DY27" s="810"/>
      <c r="DZ27" s="810"/>
      <c r="EA27" s="810"/>
      <c r="EB27" s="810"/>
      <c r="EC27" s="810"/>
      <c r="ED27" s="810"/>
      <c r="EE27" s="810"/>
      <c r="EF27" s="810"/>
      <c r="EG27" s="810"/>
      <c r="EH27" s="810"/>
      <c r="EI27" s="810"/>
      <c r="EJ27" s="810"/>
      <c r="EK27" s="810"/>
      <c r="EL27" s="810"/>
      <c r="EM27" s="810"/>
      <c r="EN27" s="810"/>
      <c r="EO27" s="810"/>
      <c r="EP27" s="810"/>
      <c r="EQ27" s="810"/>
      <c r="ER27" s="810"/>
      <c r="ES27" s="810"/>
      <c r="ET27" s="810"/>
      <c r="EU27" s="810"/>
      <c r="EV27" s="810"/>
      <c r="EW27" s="810"/>
      <c r="EX27" s="811"/>
      <c r="EY27" s="809"/>
      <c r="EZ27" s="810"/>
      <c r="FA27" s="810"/>
      <c r="FB27" s="810"/>
      <c r="FC27" s="810"/>
      <c r="FD27" s="810"/>
      <c r="FE27" s="810"/>
      <c r="FF27" s="810"/>
      <c r="FG27" s="810"/>
      <c r="FH27" s="810"/>
      <c r="FI27" s="810"/>
      <c r="FJ27" s="810"/>
      <c r="FK27" s="810"/>
      <c r="FL27" s="810"/>
      <c r="FM27" s="810"/>
      <c r="FN27" s="810"/>
      <c r="FO27" s="810"/>
      <c r="FP27" s="810"/>
      <c r="FQ27" s="810"/>
      <c r="FR27" s="810"/>
      <c r="FS27" s="810"/>
      <c r="FT27" s="810"/>
      <c r="FU27" s="810"/>
      <c r="FV27" s="810"/>
      <c r="FW27" s="810"/>
      <c r="FX27" s="810"/>
      <c r="FY27" s="810"/>
      <c r="FZ27" s="810"/>
      <c r="GA27" s="810"/>
      <c r="GB27" s="810"/>
      <c r="GC27" s="811"/>
    </row>
    <row r="28" spans="1:185" ht="15" customHeight="1">
      <c r="A28" s="747" t="s">
        <v>167</v>
      </c>
      <c r="B28" s="747"/>
      <c r="C28" s="747"/>
      <c r="D28" s="747"/>
      <c r="E28" s="747"/>
      <c r="F28" s="747"/>
      <c r="G28" s="747"/>
      <c r="H28" s="747"/>
      <c r="I28" s="22"/>
      <c r="J28" s="782" t="s">
        <v>623</v>
      </c>
      <c r="K28" s="782"/>
      <c r="L28" s="782"/>
      <c r="M28" s="782"/>
      <c r="N28" s="782"/>
      <c r="O28" s="782"/>
      <c r="P28" s="782"/>
      <c r="Q28" s="782"/>
      <c r="R28" s="782"/>
      <c r="S28" s="782"/>
      <c r="T28" s="782"/>
      <c r="U28" s="782"/>
      <c r="V28" s="782"/>
      <c r="W28" s="782"/>
      <c r="X28" s="782"/>
      <c r="Y28" s="782"/>
      <c r="Z28" s="782"/>
      <c r="AA28" s="782"/>
      <c r="AB28" s="782"/>
      <c r="AC28" s="782"/>
      <c r="AD28" s="782"/>
      <c r="AE28" s="782"/>
      <c r="AF28" s="782"/>
      <c r="AG28" s="782"/>
      <c r="AH28" s="782"/>
      <c r="AI28" s="782"/>
      <c r="AJ28" s="782"/>
      <c r="AK28" s="782"/>
      <c r="AL28" s="782"/>
      <c r="AM28" s="782"/>
      <c r="AN28" s="782"/>
      <c r="AO28" s="782"/>
      <c r="AP28" s="782"/>
      <c r="AQ28" s="782"/>
      <c r="AR28" s="782"/>
      <c r="AS28" s="782"/>
      <c r="AT28" s="782"/>
      <c r="AU28" s="782"/>
      <c r="AV28" s="782"/>
      <c r="AW28" s="782"/>
      <c r="AX28" s="782"/>
      <c r="AY28" s="782"/>
      <c r="AZ28" s="782"/>
      <c r="BA28" s="782"/>
      <c r="BB28" s="782"/>
      <c r="BC28" s="782"/>
      <c r="BD28" s="782"/>
      <c r="BE28" s="782"/>
      <c r="BF28" s="782"/>
      <c r="BG28" s="782"/>
      <c r="BH28" s="782"/>
      <c r="BI28" s="782"/>
      <c r="BJ28" s="782"/>
      <c r="BK28" s="782"/>
      <c r="BL28" s="782"/>
      <c r="BM28" s="782"/>
      <c r="BN28" s="782"/>
      <c r="BO28" s="782"/>
      <c r="BP28" s="782"/>
      <c r="BQ28" s="782"/>
      <c r="BR28" s="782"/>
      <c r="BS28" s="782"/>
      <c r="BT28" s="782"/>
      <c r="BU28" s="782"/>
      <c r="BV28" s="782"/>
      <c r="BW28" s="782"/>
      <c r="BX28" s="782"/>
      <c r="BY28" s="782"/>
      <c r="BZ28" s="782"/>
      <c r="CA28" s="782"/>
      <c r="CB28" s="782"/>
      <c r="CC28" s="782"/>
      <c r="CD28" s="782"/>
      <c r="CE28" s="782"/>
      <c r="CF28" s="782"/>
      <c r="CG28" s="782"/>
      <c r="CH28" s="782"/>
      <c r="CI28" s="782"/>
      <c r="CJ28" s="782"/>
      <c r="CK28" s="782"/>
      <c r="CL28" s="782"/>
      <c r="CM28" s="782"/>
      <c r="CN28" s="782"/>
      <c r="CO28" s="782"/>
      <c r="CP28" s="783"/>
      <c r="CQ28" s="809">
        <v>0</v>
      </c>
      <c r="CR28" s="810"/>
      <c r="CS28" s="810"/>
      <c r="CT28" s="810"/>
      <c r="CU28" s="810"/>
      <c r="CV28" s="810"/>
      <c r="CW28" s="810"/>
      <c r="CX28" s="810"/>
      <c r="CY28" s="810"/>
      <c r="CZ28" s="810"/>
      <c r="DA28" s="810"/>
      <c r="DB28" s="810"/>
      <c r="DC28" s="810"/>
      <c r="DD28" s="810"/>
      <c r="DE28" s="810"/>
      <c r="DF28" s="810"/>
      <c r="DG28" s="810"/>
      <c r="DH28" s="810"/>
      <c r="DI28" s="810"/>
      <c r="DJ28" s="810"/>
      <c r="DK28" s="810"/>
      <c r="DL28" s="810"/>
      <c r="DM28" s="810"/>
      <c r="DN28" s="810"/>
      <c r="DO28" s="810"/>
      <c r="DP28" s="810"/>
      <c r="DQ28" s="810"/>
      <c r="DR28" s="810"/>
      <c r="DS28" s="810"/>
      <c r="DT28" s="811"/>
      <c r="DU28" s="809">
        <v>0</v>
      </c>
      <c r="DV28" s="810"/>
      <c r="DW28" s="810"/>
      <c r="DX28" s="810"/>
      <c r="DY28" s="810"/>
      <c r="DZ28" s="810"/>
      <c r="EA28" s="810"/>
      <c r="EB28" s="810"/>
      <c r="EC28" s="810"/>
      <c r="ED28" s="810"/>
      <c r="EE28" s="810"/>
      <c r="EF28" s="810"/>
      <c r="EG28" s="810"/>
      <c r="EH28" s="810"/>
      <c r="EI28" s="810"/>
      <c r="EJ28" s="810"/>
      <c r="EK28" s="810"/>
      <c r="EL28" s="810"/>
      <c r="EM28" s="810"/>
      <c r="EN28" s="810"/>
      <c r="EO28" s="810"/>
      <c r="EP28" s="810"/>
      <c r="EQ28" s="810"/>
      <c r="ER28" s="810"/>
      <c r="ES28" s="810"/>
      <c r="ET28" s="810"/>
      <c r="EU28" s="810"/>
      <c r="EV28" s="810"/>
      <c r="EW28" s="810"/>
      <c r="EX28" s="811"/>
      <c r="EY28" s="809">
        <v>0</v>
      </c>
      <c r="EZ28" s="810"/>
      <c r="FA28" s="810"/>
      <c r="FB28" s="810"/>
      <c r="FC28" s="810"/>
      <c r="FD28" s="810"/>
      <c r="FE28" s="810"/>
      <c r="FF28" s="810"/>
      <c r="FG28" s="810"/>
      <c r="FH28" s="810"/>
      <c r="FI28" s="810"/>
      <c r="FJ28" s="810"/>
      <c r="FK28" s="810"/>
      <c r="FL28" s="810"/>
      <c r="FM28" s="810"/>
      <c r="FN28" s="810"/>
      <c r="FO28" s="810"/>
      <c r="FP28" s="810"/>
      <c r="FQ28" s="810"/>
      <c r="FR28" s="810"/>
      <c r="FS28" s="810"/>
      <c r="FT28" s="810"/>
      <c r="FU28" s="810"/>
      <c r="FV28" s="810"/>
      <c r="FW28" s="810"/>
      <c r="FX28" s="810"/>
      <c r="FY28" s="810"/>
      <c r="FZ28" s="810"/>
      <c r="GA28" s="810"/>
      <c r="GB28" s="810"/>
      <c r="GC28" s="811"/>
    </row>
    <row r="29" spans="1:185" ht="15" customHeight="1">
      <c r="A29" s="747" t="s">
        <v>624</v>
      </c>
      <c r="B29" s="747"/>
      <c r="C29" s="747"/>
      <c r="D29" s="747"/>
      <c r="E29" s="747"/>
      <c r="F29" s="747"/>
      <c r="G29" s="747"/>
      <c r="H29" s="747"/>
      <c r="I29" s="22"/>
      <c r="J29" s="782"/>
      <c r="K29" s="782"/>
      <c r="L29" s="782"/>
      <c r="M29" s="782"/>
      <c r="N29" s="782"/>
      <c r="O29" s="782"/>
      <c r="P29" s="782"/>
      <c r="Q29" s="782"/>
      <c r="R29" s="782"/>
      <c r="S29" s="782"/>
      <c r="T29" s="782"/>
      <c r="U29" s="782"/>
      <c r="V29" s="782"/>
      <c r="W29" s="782"/>
      <c r="X29" s="782"/>
      <c r="Y29" s="782"/>
      <c r="Z29" s="782"/>
      <c r="AA29" s="782"/>
      <c r="AB29" s="782"/>
      <c r="AC29" s="782"/>
      <c r="AD29" s="782"/>
      <c r="AE29" s="782"/>
      <c r="AF29" s="782"/>
      <c r="AG29" s="782"/>
      <c r="AH29" s="782"/>
      <c r="AI29" s="782"/>
      <c r="AJ29" s="782"/>
      <c r="AK29" s="782"/>
      <c r="AL29" s="782"/>
      <c r="AM29" s="782"/>
      <c r="AN29" s="782"/>
      <c r="AO29" s="782"/>
      <c r="AP29" s="782"/>
      <c r="AQ29" s="782"/>
      <c r="AR29" s="782"/>
      <c r="AS29" s="782"/>
      <c r="AT29" s="782"/>
      <c r="AU29" s="782"/>
      <c r="AV29" s="782"/>
      <c r="AW29" s="782"/>
      <c r="AX29" s="782"/>
      <c r="AY29" s="782"/>
      <c r="AZ29" s="782"/>
      <c r="BA29" s="782"/>
      <c r="BB29" s="782"/>
      <c r="BC29" s="782"/>
      <c r="BD29" s="782"/>
      <c r="BE29" s="782"/>
      <c r="BF29" s="782"/>
      <c r="BG29" s="782"/>
      <c r="BH29" s="782"/>
      <c r="BI29" s="782"/>
      <c r="BJ29" s="782"/>
      <c r="BK29" s="782"/>
      <c r="BL29" s="782"/>
      <c r="BM29" s="782"/>
      <c r="BN29" s="782"/>
      <c r="BO29" s="782"/>
      <c r="BP29" s="782"/>
      <c r="BQ29" s="782"/>
      <c r="BR29" s="782"/>
      <c r="BS29" s="782"/>
      <c r="BT29" s="782"/>
      <c r="BU29" s="782"/>
      <c r="BV29" s="782"/>
      <c r="BW29" s="782"/>
      <c r="BX29" s="782"/>
      <c r="BY29" s="782"/>
      <c r="BZ29" s="782"/>
      <c r="CA29" s="782"/>
      <c r="CB29" s="782"/>
      <c r="CC29" s="782"/>
      <c r="CD29" s="782"/>
      <c r="CE29" s="782"/>
      <c r="CF29" s="782"/>
      <c r="CG29" s="782"/>
      <c r="CH29" s="782"/>
      <c r="CI29" s="782"/>
      <c r="CJ29" s="782"/>
      <c r="CK29" s="782"/>
      <c r="CL29" s="782"/>
      <c r="CM29" s="782"/>
      <c r="CN29" s="782"/>
      <c r="CO29" s="782"/>
      <c r="CP29" s="783"/>
      <c r="CQ29" s="809"/>
      <c r="CR29" s="810"/>
      <c r="CS29" s="810"/>
      <c r="CT29" s="810"/>
      <c r="CU29" s="810"/>
      <c r="CV29" s="810"/>
      <c r="CW29" s="810"/>
      <c r="CX29" s="810"/>
      <c r="CY29" s="810"/>
      <c r="CZ29" s="810"/>
      <c r="DA29" s="810"/>
      <c r="DB29" s="810"/>
      <c r="DC29" s="810"/>
      <c r="DD29" s="810"/>
      <c r="DE29" s="810"/>
      <c r="DF29" s="810"/>
      <c r="DG29" s="810"/>
      <c r="DH29" s="810"/>
      <c r="DI29" s="810"/>
      <c r="DJ29" s="810"/>
      <c r="DK29" s="810"/>
      <c r="DL29" s="810"/>
      <c r="DM29" s="810"/>
      <c r="DN29" s="810"/>
      <c r="DO29" s="810"/>
      <c r="DP29" s="810"/>
      <c r="DQ29" s="810"/>
      <c r="DR29" s="810"/>
      <c r="DS29" s="810"/>
      <c r="DT29" s="811"/>
      <c r="DU29" s="809"/>
      <c r="DV29" s="810"/>
      <c r="DW29" s="810"/>
      <c r="DX29" s="810"/>
      <c r="DY29" s="810"/>
      <c r="DZ29" s="810"/>
      <c r="EA29" s="810"/>
      <c r="EB29" s="810"/>
      <c r="EC29" s="810"/>
      <c r="ED29" s="810"/>
      <c r="EE29" s="810"/>
      <c r="EF29" s="810"/>
      <c r="EG29" s="810"/>
      <c r="EH29" s="810"/>
      <c r="EI29" s="810"/>
      <c r="EJ29" s="810"/>
      <c r="EK29" s="810"/>
      <c r="EL29" s="810"/>
      <c r="EM29" s="810"/>
      <c r="EN29" s="810"/>
      <c r="EO29" s="810"/>
      <c r="EP29" s="810"/>
      <c r="EQ29" s="810"/>
      <c r="ER29" s="810"/>
      <c r="ES29" s="810"/>
      <c r="ET29" s="810"/>
      <c r="EU29" s="810"/>
      <c r="EV29" s="810"/>
      <c r="EW29" s="810"/>
      <c r="EX29" s="811"/>
      <c r="EY29" s="809"/>
      <c r="EZ29" s="810"/>
      <c r="FA29" s="810"/>
      <c r="FB29" s="810"/>
      <c r="FC29" s="810"/>
      <c r="FD29" s="810"/>
      <c r="FE29" s="810"/>
      <c r="FF29" s="810"/>
      <c r="FG29" s="810"/>
      <c r="FH29" s="810"/>
      <c r="FI29" s="810"/>
      <c r="FJ29" s="810"/>
      <c r="FK29" s="810"/>
      <c r="FL29" s="810"/>
      <c r="FM29" s="810"/>
      <c r="FN29" s="810"/>
      <c r="FO29" s="810"/>
      <c r="FP29" s="810"/>
      <c r="FQ29" s="810"/>
      <c r="FR29" s="810"/>
      <c r="FS29" s="810"/>
      <c r="FT29" s="810"/>
      <c r="FU29" s="810"/>
      <c r="FV29" s="810"/>
      <c r="FW29" s="810"/>
      <c r="FX29" s="810"/>
      <c r="FY29" s="810"/>
      <c r="FZ29" s="810"/>
      <c r="GA29" s="810"/>
      <c r="GB29" s="810"/>
      <c r="GC29" s="811"/>
    </row>
    <row r="30" spans="1:185" ht="15" customHeight="1">
      <c r="A30" s="747" t="s">
        <v>625</v>
      </c>
      <c r="B30" s="747"/>
      <c r="C30" s="747"/>
      <c r="D30" s="747"/>
      <c r="E30" s="747"/>
      <c r="F30" s="747"/>
      <c r="G30" s="747"/>
      <c r="H30" s="747"/>
      <c r="I30" s="22"/>
      <c r="J30" s="782"/>
      <c r="K30" s="782"/>
      <c r="L30" s="782"/>
      <c r="M30" s="782"/>
      <c r="N30" s="782"/>
      <c r="O30" s="782"/>
      <c r="P30" s="782"/>
      <c r="Q30" s="782"/>
      <c r="R30" s="782"/>
      <c r="S30" s="782"/>
      <c r="T30" s="782"/>
      <c r="U30" s="782"/>
      <c r="V30" s="782"/>
      <c r="W30" s="782"/>
      <c r="X30" s="782"/>
      <c r="Y30" s="782"/>
      <c r="Z30" s="782"/>
      <c r="AA30" s="782"/>
      <c r="AB30" s="782"/>
      <c r="AC30" s="782"/>
      <c r="AD30" s="782"/>
      <c r="AE30" s="782"/>
      <c r="AF30" s="782"/>
      <c r="AG30" s="782"/>
      <c r="AH30" s="782"/>
      <c r="AI30" s="782"/>
      <c r="AJ30" s="782"/>
      <c r="AK30" s="782"/>
      <c r="AL30" s="782"/>
      <c r="AM30" s="782"/>
      <c r="AN30" s="782"/>
      <c r="AO30" s="782"/>
      <c r="AP30" s="782"/>
      <c r="AQ30" s="782"/>
      <c r="AR30" s="782"/>
      <c r="AS30" s="782"/>
      <c r="AT30" s="782"/>
      <c r="AU30" s="782"/>
      <c r="AV30" s="782"/>
      <c r="AW30" s="782"/>
      <c r="AX30" s="782"/>
      <c r="AY30" s="782"/>
      <c r="AZ30" s="782"/>
      <c r="BA30" s="782"/>
      <c r="BB30" s="782"/>
      <c r="BC30" s="782"/>
      <c r="BD30" s="782"/>
      <c r="BE30" s="782"/>
      <c r="BF30" s="782"/>
      <c r="BG30" s="782"/>
      <c r="BH30" s="782"/>
      <c r="BI30" s="782"/>
      <c r="BJ30" s="782"/>
      <c r="BK30" s="782"/>
      <c r="BL30" s="782"/>
      <c r="BM30" s="782"/>
      <c r="BN30" s="782"/>
      <c r="BO30" s="782"/>
      <c r="BP30" s="782"/>
      <c r="BQ30" s="782"/>
      <c r="BR30" s="782"/>
      <c r="BS30" s="782"/>
      <c r="BT30" s="782"/>
      <c r="BU30" s="782"/>
      <c r="BV30" s="782"/>
      <c r="BW30" s="782"/>
      <c r="BX30" s="782"/>
      <c r="BY30" s="782"/>
      <c r="BZ30" s="782"/>
      <c r="CA30" s="782"/>
      <c r="CB30" s="782"/>
      <c r="CC30" s="782"/>
      <c r="CD30" s="782"/>
      <c r="CE30" s="782"/>
      <c r="CF30" s="782"/>
      <c r="CG30" s="782"/>
      <c r="CH30" s="782"/>
      <c r="CI30" s="782"/>
      <c r="CJ30" s="782"/>
      <c r="CK30" s="782"/>
      <c r="CL30" s="782"/>
      <c r="CM30" s="782"/>
      <c r="CN30" s="782"/>
      <c r="CO30" s="782"/>
      <c r="CP30" s="783"/>
      <c r="CQ30" s="809"/>
      <c r="CR30" s="810"/>
      <c r="CS30" s="810"/>
      <c r="CT30" s="810"/>
      <c r="CU30" s="810"/>
      <c r="CV30" s="810"/>
      <c r="CW30" s="810"/>
      <c r="CX30" s="810"/>
      <c r="CY30" s="810"/>
      <c r="CZ30" s="810"/>
      <c r="DA30" s="810"/>
      <c r="DB30" s="810"/>
      <c r="DC30" s="810"/>
      <c r="DD30" s="810"/>
      <c r="DE30" s="810"/>
      <c r="DF30" s="810"/>
      <c r="DG30" s="810"/>
      <c r="DH30" s="810"/>
      <c r="DI30" s="810"/>
      <c r="DJ30" s="810"/>
      <c r="DK30" s="810"/>
      <c r="DL30" s="810"/>
      <c r="DM30" s="810"/>
      <c r="DN30" s="810"/>
      <c r="DO30" s="810"/>
      <c r="DP30" s="810"/>
      <c r="DQ30" s="810"/>
      <c r="DR30" s="810"/>
      <c r="DS30" s="810"/>
      <c r="DT30" s="811"/>
      <c r="DU30" s="809"/>
      <c r="DV30" s="810"/>
      <c r="DW30" s="810"/>
      <c r="DX30" s="810"/>
      <c r="DY30" s="810"/>
      <c r="DZ30" s="810"/>
      <c r="EA30" s="810"/>
      <c r="EB30" s="810"/>
      <c r="EC30" s="810"/>
      <c r="ED30" s="810"/>
      <c r="EE30" s="810"/>
      <c r="EF30" s="810"/>
      <c r="EG30" s="810"/>
      <c r="EH30" s="810"/>
      <c r="EI30" s="810"/>
      <c r="EJ30" s="810"/>
      <c r="EK30" s="810"/>
      <c r="EL30" s="810"/>
      <c r="EM30" s="810"/>
      <c r="EN30" s="810"/>
      <c r="EO30" s="810"/>
      <c r="EP30" s="810"/>
      <c r="EQ30" s="810"/>
      <c r="ER30" s="810"/>
      <c r="ES30" s="810"/>
      <c r="ET30" s="810"/>
      <c r="EU30" s="810"/>
      <c r="EV30" s="810"/>
      <c r="EW30" s="810"/>
      <c r="EX30" s="811"/>
      <c r="EY30" s="809"/>
      <c r="EZ30" s="810"/>
      <c r="FA30" s="810"/>
      <c r="FB30" s="810"/>
      <c r="FC30" s="810"/>
      <c r="FD30" s="810"/>
      <c r="FE30" s="810"/>
      <c r="FF30" s="810"/>
      <c r="FG30" s="810"/>
      <c r="FH30" s="810"/>
      <c r="FI30" s="810"/>
      <c r="FJ30" s="810"/>
      <c r="FK30" s="810"/>
      <c r="FL30" s="810"/>
      <c r="FM30" s="810"/>
      <c r="FN30" s="810"/>
      <c r="FO30" s="810"/>
      <c r="FP30" s="810"/>
      <c r="FQ30" s="810"/>
      <c r="FR30" s="810"/>
      <c r="FS30" s="810"/>
      <c r="FT30" s="810"/>
      <c r="FU30" s="810"/>
      <c r="FV30" s="810"/>
      <c r="FW30" s="810"/>
      <c r="FX30" s="810"/>
      <c r="FY30" s="810"/>
      <c r="FZ30" s="810"/>
      <c r="GA30" s="810"/>
      <c r="GB30" s="810"/>
      <c r="GC30" s="811"/>
    </row>
    <row r="31" spans="1:185" ht="15" customHeight="1">
      <c r="A31" s="747" t="s">
        <v>22</v>
      </c>
      <c r="B31" s="747"/>
      <c r="C31" s="747"/>
      <c r="D31" s="747"/>
      <c r="E31" s="747"/>
      <c r="F31" s="747"/>
      <c r="G31" s="747"/>
      <c r="H31" s="747"/>
      <c r="I31" s="2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782"/>
      <c r="U31" s="782"/>
      <c r="V31" s="782"/>
      <c r="W31" s="782"/>
      <c r="X31" s="782"/>
      <c r="Y31" s="782"/>
      <c r="Z31" s="782"/>
      <c r="AA31" s="782"/>
      <c r="AB31" s="782"/>
      <c r="AC31" s="782"/>
      <c r="AD31" s="782"/>
      <c r="AE31" s="782"/>
      <c r="AF31" s="782"/>
      <c r="AG31" s="782"/>
      <c r="AH31" s="782"/>
      <c r="AI31" s="782"/>
      <c r="AJ31" s="782"/>
      <c r="AK31" s="782"/>
      <c r="AL31" s="782"/>
      <c r="AM31" s="782"/>
      <c r="AN31" s="782"/>
      <c r="AO31" s="782"/>
      <c r="AP31" s="782"/>
      <c r="AQ31" s="782"/>
      <c r="AR31" s="782"/>
      <c r="AS31" s="782"/>
      <c r="AT31" s="782"/>
      <c r="AU31" s="782"/>
      <c r="AV31" s="782"/>
      <c r="AW31" s="782"/>
      <c r="AX31" s="782"/>
      <c r="AY31" s="782"/>
      <c r="AZ31" s="782"/>
      <c r="BA31" s="782"/>
      <c r="BB31" s="782"/>
      <c r="BC31" s="782"/>
      <c r="BD31" s="782"/>
      <c r="BE31" s="782"/>
      <c r="BF31" s="782"/>
      <c r="BG31" s="782"/>
      <c r="BH31" s="782"/>
      <c r="BI31" s="782"/>
      <c r="BJ31" s="782"/>
      <c r="BK31" s="782"/>
      <c r="BL31" s="782"/>
      <c r="BM31" s="782"/>
      <c r="BN31" s="782"/>
      <c r="BO31" s="782"/>
      <c r="BP31" s="782"/>
      <c r="BQ31" s="782"/>
      <c r="BR31" s="782"/>
      <c r="BS31" s="782"/>
      <c r="BT31" s="782"/>
      <c r="BU31" s="782"/>
      <c r="BV31" s="782"/>
      <c r="BW31" s="782"/>
      <c r="BX31" s="782"/>
      <c r="BY31" s="782"/>
      <c r="BZ31" s="782"/>
      <c r="CA31" s="782"/>
      <c r="CB31" s="782"/>
      <c r="CC31" s="782"/>
      <c r="CD31" s="782"/>
      <c r="CE31" s="782"/>
      <c r="CF31" s="782"/>
      <c r="CG31" s="782"/>
      <c r="CH31" s="782"/>
      <c r="CI31" s="782"/>
      <c r="CJ31" s="782"/>
      <c r="CK31" s="782"/>
      <c r="CL31" s="782"/>
      <c r="CM31" s="782"/>
      <c r="CN31" s="782"/>
      <c r="CO31" s="782"/>
      <c r="CP31" s="783"/>
      <c r="CQ31" s="809"/>
      <c r="CR31" s="810"/>
      <c r="CS31" s="810"/>
      <c r="CT31" s="810"/>
      <c r="CU31" s="810"/>
      <c r="CV31" s="810"/>
      <c r="CW31" s="810"/>
      <c r="CX31" s="810"/>
      <c r="CY31" s="810"/>
      <c r="CZ31" s="810"/>
      <c r="DA31" s="810"/>
      <c r="DB31" s="810"/>
      <c r="DC31" s="810"/>
      <c r="DD31" s="810"/>
      <c r="DE31" s="810"/>
      <c r="DF31" s="810"/>
      <c r="DG31" s="810"/>
      <c r="DH31" s="810"/>
      <c r="DI31" s="810"/>
      <c r="DJ31" s="810"/>
      <c r="DK31" s="810"/>
      <c r="DL31" s="810"/>
      <c r="DM31" s="810"/>
      <c r="DN31" s="810"/>
      <c r="DO31" s="810"/>
      <c r="DP31" s="810"/>
      <c r="DQ31" s="810"/>
      <c r="DR31" s="810"/>
      <c r="DS31" s="810"/>
      <c r="DT31" s="811"/>
      <c r="DU31" s="809"/>
      <c r="DV31" s="810"/>
      <c r="DW31" s="810"/>
      <c r="DX31" s="810"/>
      <c r="DY31" s="810"/>
      <c r="DZ31" s="810"/>
      <c r="EA31" s="810"/>
      <c r="EB31" s="810"/>
      <c r="EC31" s="810"/>
      <c r="ED31" s="810"/>
      <c r="EE31" s="810"/>
      <c r="EF31" s="810"/>
      <c r="EG31" s="810"/>
      <c r="EH31" s="810"/>
      <c r="EI31" s="810"/>
      <c r="EJ31" s="810"/>
      <c r="EK31" s="810"/>
      <c r="EL31" s="810"/>
      <c r="EM31" s="810"/>
      <c r="EN31" s="810"/>
      <c r="EO31" s="810"/>
      <c r="EP31" s="810"/>
      <c r="EQ31" s="810"/>
      <c r="ER31" s="810"/>
      <c r="ES31" s="810"/>
      <c r="ET31" s="810"/>
      <c r="EU31" s="810"/>
      <c r="EV31" s="810"/>
      <c r="EW31" s="810"/>
      <c r="EX31" s="811"/>
      <c r="EY31" s="809"/>
      <c r="EZ31" s="810"/>
      <c r="FA31" s="810"/>
      <c r="FB31" s="810"/>
      <c r="FC31" s="810"/>
      <c r="FD31" s="810"/>
      <c r="FE31" s="810"/>
      <c r="FF31" s="810"/>
      <c r="FG31" s="810"/>
      <c r="FH31" s="810"/>
      <c r="FI31" s="810"/>
      <c r="FJ31" s="810"/>
      <c r="FK31" s="810"/>
      <c r="FL31" s="810"/>
      <c r="FM31" s="810"/>
      <c r="FN31" s="810"/>
      <c r="FO31" s="810"/>
      <c r="FP31" s="810"/>
      <c r="FQ31" s="810"/>
      <c r="FR31" s="810"/>
      <c r="FS31" s="810"/>
      <c r="FT31" s="810"/>
      <c r="FU31" s="810"/>
      <c r="FV31" s="810"/>
      <c r="FW31" s="810"/>
      <c r="FX31" s="810"/>
      <c r="FY31" s="810"/>
      <c r="FZ31" s="810"/>
      <c r="GA31" s="810"/>
      <c r="GB31" s="810"/>
      <c r="GC31" s="811"/>
    </row>
    <row r="32" spans="1:185" ht="15" customHeight="1">
      <c r="A32" s="747"/>
      <c r="B32" s="747"/>
      <c r="C32" s="747"/>
      <c r="D32" s="747"/>
      <c r="E32" s="747"/>
      <c r="F32" s="747"/>
      <c r="G32" s="747"/>
      <c r="H32" s="747"/>
      <c r="I32" s="22"/>
      <c r="J32" s="782" t="s">
        <v>626</v>
      </c>
      <c r="K32" s="782"/>
      <c r="L32" s="782"/>
      <c r="M32" s="782"/>
      <c r="N32" s="782"/>
      <c r="O32" s="782"/>
      <c r="P32" s="782"/>
      <c r="Q32" s="782"/>
      <c r="R32" s="782"/>
      <c r="S32" s="782"/>
      <c r="T32" s="782"/>
      <c r="U32" s="782"/>
      <c r="V32" s="782"/>
      <c r="W32" s="782"/>
      <c r="X32" s="782"/>
      <c r="Y32" s="782"/>
      <c r="Z32" s="782"/>
      <c r="AA32" s="782"/>
      <c r="AB32" s="782"/>
      <c r="AC32" s="782"/>
      <c r="AD32" s="782"/>
      <c r="AE32" s="782"/>
      <c r="AF32" s="782"/>
      <c r="AG32" s="782"/>
      <c r="AH32" s="782"/>
      <c r="AI32" s="782"/>
      <c r="AJ32" s="782"/>
      <c r="AK32" s="782"/>
      <c r="AL32" s="782"/>
      <c r="AM32" s="782"/>
      <c r="AN32" s="782"/>
      <c r="AO32" s="782"/>
      <c r="AP32" s="782"/>
      <c r="AQ32" s="782"/>
      <c r="AR32" s="782"/>
      <c r="AS32" s="782"/>
      <c r="AT32" s="782"/>
      <c r="AU32" s="782"/>
      <c r="AV32" s="782"/>
      <c r="AW32" s="782"/>
      <c r="AX32" s="782"/>
      <c r="AY32" s="782"/>
      <c r="AZ32" s="782"/>
      <c r="BA32" s="782"/>
      <c r="BB32" s="782"/>
      <c r="BC32" s="782"/>
      <c r="BD32" s="782"/>
      <c r="BE32" s="782"/>
      <c r="BF32" s="782"/>
      <c r="BG32" s="782"/>
      <c r="BH32" s="782"/>
      <c r="BI32" s="782"/>
      <c r="BJ32" s="782"/>
      <c r="BK32" s="782"/>
      <c r="BL32" s="782"/>
      <c r="BM32" s="782"/>
      <c r="BN32" s="782"/>
      <c r="BO32" s="782"/>
      <c r="BP32" s="782"/>
      <c r="BQ32" s="782"/>
      <c r="BR32" s="782"/>
      <c r="BS32" s="782"/>
      <c r="BT32" s="782"/>
      <c r="BU32" s="782"/>
      <c r="BV32" s="782"/>
      <c r="BW32" s="782"/>
      <c r="BX32" s="782"/>
      <c r="BY32" s="782"/>
      <c r="BZ32" s="782"/>
      <c r="CA32" s="782"/>
      <c r="CB32" s="782"/>
      <c r="CC32" s="782"/>
      <c r="CD32" s="782"/>
      <c r="CE32" s="782"/>
      <c r="CF32" s="782"/>
      <c r="CG32" s="782"/>
      <c r="CH32" s="782"/>
      <c r="CI32" s="782"/>
      <c r="CJ32" s="782"/>
      <c r="CK32" s="782"/>
      <c r="CL32" s="782"/>
      <c r="CM32" s="782"/>
      <c r="CN32" s="782"/>
      <c r="CO32" s="782"/>
      <c r="CP32" s="783"/>
      <c r="CQ32" s="756">
        <v>27060.521852192367</v>
      </c>
      <c r="CR32" s="757"/>
      <c r="CS32" s="757"/>
      <c r="CT32" s="757"/>
      <c r="CU32" s="757"/>
      <c r="CV32" s="757"/>
      <c r="CW32" s="757"/>
      <c r="CX32" s="757"/>
      <c r="CY32" s="757"/>
      <c r="CZ32" s="757"/>
      <c r="DA32" s="757"/>
      <c r="DB32" s="757"/>
      <c r="DC32" s="757"/>
      <c r="DD32" s="757"/>
      <c r="DE32" s="757"/>
      <c r="DF32" s="757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757"/>
      <c r="DS32" s="757"/>
      <c r="DT32" s="758"/>
      <c r="DU32" s="756">
        <v>41758.497344215328</v>
      </c>
      <c r="DV32" s="757"/>
      <c r="DW32" s="757"/>
      <c r="DX32" s="757"/>
      <c r="DY32" s="757"/>
      <c r="DZ32" s="757"/>
      <c r="EA32" s="757"/>
      <c r="EB32" s="757"/>
      <c r="EC32" s="757"/>
      <c r="ED32" s="757"/>
      <c r="EE32" s="757"/>
      <c r="EF32" s="757"/>
      <c r="EG32" s="757"/>
      <c r="EH32" s="757"/>
      <c r="EI32" s="757"/>
      <c r="EJ32" s="757"/>
      <c r="EK32" s="757"/>
      <c r="EL32" s="757"/>
      <c r="EM32" s="757"/>
      <c r="EN32" s="757"/>
      <c r="EO32" s="757"/>
      <c r="EP32" s="757"/>
      <c r="EQ32" s="757"/>
      <c r="ER32" s="757"/>
      <c r="ES32" s="757"/>
      <c r="ET32" s="757"/>
      <c r="EU32" s="757"/>
      <c r="EV32" s="757"/>
      <c r="EW32" s="757"/>
      <c r="EX32" s="758"/>
      <c r="EY32" s="756">
        <v>43504.581634589355</v>
      </c>
      <c r="EZ32" s="757"/>
      <c r="FA32" s="757"/>
      <c r="FB32" s="757"/>
      <c r="FC32" s="757"/>
      <c r="FD32" s="757"/>
      <c r="FE32" s="757"/>
      <c r="FF32" s="757"/>
      <c r="FG32" s="757"/>
      <c r="FH32" s="757"/>
      <c r="FI32" s="757"/>
      <c r="FJ32" s="757"/>
      <c r="FK32" s="757"/>
      <c r="FL32" s="757"/>
      <c r="FM32" s="757"/>
      <c r="FN32" s="757"/>
      <c r="FO32" s="757"/>
      <c r="FP32" s="757"/>
      <c r="FQ32" s="757"/>
      <c r="FR32" s="757"/>
      <c r="FS32" s="757"/>
      <c r="FT32" s="757"/>
      <c r="FU32" s="757"/>
      <c r="FV32" s="757"/>
      <c r="FW32" s="757"/>
      <c r="FX32" s="757"/>
      <c r="FY32" s="757"/>
      <c r="FZ32" s="757"/>
      <c r="GA32" s="757"/>
      <c r="GB32" s="757"/>
      <c r="GC32" s="758"/>
    </row>
    <row r="33" spans="6:185" ht="15">
      <c r="EY33" s="613"/>
      <c r="EZ33" s="613"/>
      <c r="FA33" s="613"/>
      <c r="FB33" s="613"/>
      <c r="FC33" s="613"/>
      <c r="FD33" s="613"/>
      <c r="FE33" s="613"/>
      <c r="FF33" s="613"/>
      <c r="FG33" s="613"/>
      <c r="FH33" s="613"/>
      <c r="FI33" s="613"/>
      <c r="FJ33" s="613"/>
      <c r="FK33" s="613"/>
      <c r="FL33" s="613"/>
      <c r="FM33" s="613"/>
      <c r="FN33" s="613"/>
      <c r="FO33" s="613"/>
      <c r="FP33" s="613"/>
      <c r="FQ33" s="613"/>
      <c r="FR33" s="613"/>
      <c r="FS33" s="613"/>
      <c r="FT33" s="613"/>
      <c r="FU33" s="613"/>
      <c r="FV33" s="613"/>
      <c r="FW33" s="613"/>
      <c r="FX33" s="613"/>
      <c r="FY33" s="613"/>
      <c r="FZ33" s="613"/>
      <c r="GA33" s="613"/>
      <c r="GB33" s="613"/>
      <c r="GC33" s="613"/>
    </row>
    <row r="34" spans="6:185" ht="15">
      <c r="CZ34" s="612"/>
    </row>
    <row r="35" spans="6:185" s="32" customFormat="1" ht="15" customHeight="1">
      <c r="F35" s="684"/>
      <c r="G35" s="684"/>
      <c r="H35" s="684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685"/>
      <c r="T35" s="685"/>
      <c r="U35" s="685"/>
      <c r="V35" s="685"/>
      <c r="W35" s="685"/>
      <c r="X35" s="685"/>
      <c r="Y35" s="685"/>
      <c r="Z35" s="685"/>
      <c r="AA35" s="685"/>
      <c r="AB35" s="685"/>
      <c r="AC35" s="685"/>
      <c r="AD35" s="685"/>
      <c r="AE35" s="685"/>
      <c r="AF35" s="685"/>
      <c r="AG35" s="685"/>
      <c r="AH35" s="685"/>
      <c r="AI35" s="685"/>
      <c r="AJ35" s="685"/>
      <c r="AK35" s="685"/>
      <c r="AL35" s="685"/>
      <c r="AM35" s="685"/>
      <c r="AN35" s="685"/>
      <c r="AO35" s="685"/>
      <c r="AP35" s="685"/>
      <c r="AQ35" s="685"/>
      <c r="AR35" s="685"/>
      <c r="AS35" s="685"/>
      <c r="AT35" s="685"/>
      <c r="AU35" s="685"/>
      <c r="AV35" s="685"/>
      <c r="AW35" s="685"/>
      <c r="AX35" s="685"/>
      <c r="AY35" s="685"/>
      <c r="AZ35" s="685"/>
      <c r="BA35" s="685"/>
      <c r="BB35" s="685"/>
      <c r="BC35" s="685"/>
      <c r="BD35" s="685"/>
      <c r="BE35" s="685"/>
      <c r="BF35" s="685"/>
      <c r="BG35" s="685"/>
      <c r="BH35" s="685"/>
      <c r="BI35" s="685"/>
      <c r="BJ35" s="685"/>
      <c r="BK35" s="685"/>
      <c r="BL35" s="685"/>
      <c r="BM35" s="685"/>
      <c r="BN35" s="685"/>
      <c r="BO35" s="685"/>
      <c r="BP35" s="685"/>
      <c r="BQ35" s="685"/>
      <c r="BR35" s="685"/>
      <c r="BS35" s="685"/>
      <c r="BT35" s="685"/>
      <c r="BU35" s="6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85"/>
      <c r="CF35" s="685"/>
      <c r="CG35" s="685"/>
      <c r="CH35" s="685"/>
      <c r="CI35" s="685"/>
      <c r="CJ35" s="685"/>
      <c r="CK35" s="685"/>
      <c r="CL35" s="685"/>
      <c r="CM35" s="685"/>
      <c r="CN35" s="685"/>
      <c r="CO35" s="685"/>
      <c r="CP35" s="685"/>
      <c r="CQ35" s="685"/>
      <c r="CR35" s="685"/>
      <c r="CS35" s="685"/>
      <c r="CT35" s="685"/>
      <c r="CU35" s="685"/>
      <c r="CV35" s="685"/>
      <c r="CW35" s="685"/>
      <c r="CX35" s="685"/>
      <c r="CY35" s="685"/>
      <c r="CZ35" s="685"/>
      <c r="DA35" s="685"/>
      <c r="DB35" s="685"/>
      <c r="DC35" s="685"/>
      <c r="DD35" s="685"/>
      <c r="DE35" s="685"/>
      <c r="DF35" s="685"/>
      <c r="DG35" s="685"/>
      <c r="DH35" s="685"/>
      <c r="DI35" s="685"/>
      <c r="DJ35" s="685"/>
      <c r="DK35" s="685"/>
      <c r="DL35" s="685"/>
      <c r="DM35" s="685"/>
      <c r="DN35" s="685"/>
      <c r="DO35" s="685"/>
      <c r="DP35" s="685"/>
      <c r="DQ35" s="685"/>
      <c r="DR35" s="685"/>
      <c r="DS35" s="685"/>
      <c r="DT35" s="685"/>
      <c r="DU35" s="685"/>
      <c r="DV35" s="685"/>
      <c r="DW35" s="685"/>
      <c r="DX35" s="685"/>
      <c r="DY35" s="685"/>
      <c r="DZ35" s="685"/>
      <c r="EA35" s="685"/>
      <c r="EB35" s="685"/>
      <c r="EC35" s="685"/>
      <c r="ED35" s="685"/>
      <c r="EE35" s="685"/>
      <c r="EF35" s="685"/>
      <c r="EG35" s="685"/>
      <c r="EH35" s="685"/>
      <c r="EI35" s="685"/>
      <c r="EJ35" s="685"/>
      <c r="EK35" s="685"/>
      <c r="EL35" s="685"/>
      <c r="EM35" s="685"/>
      <c r="EN35" s="685"/>
      <c r="EO35" s="685"/>
      <c r="EP35" s="685"/>
      <c r="EQ35" s="685"/>
      <c r="ER35" s="685"/>
      <c r="ES35" s="685"/>
      <c r="ET35" s="685"/>
      <c r="EU35" s="685"/>
      <c r="EV35" s="685"/>
      <c r="EW35" s="685"/>
      <c r="EX35" s="685"/>
      <c r="EY35" s="685"/>
      <c r="EZ35" s="685"/>
      <c r="FA35" s="685"/>
      <c r="FB35" s="685"/>
      <c r="FC35" s="685"/>
      <c r="FD35" s="685"/>
      <c r="FE35" s="685"/>
      <c r="FF35" s="685"/>
      <c r="FG35" s="685"/>
      <c r="FH35" s="685"/>
      <c r="FI35" s="685"/>
      <c r="FJ35" s="685"/>
      <c r="FK35" s="685"/>
      <c r="FL35" s="685"/>
      <c r="FM35" s="685"/>
      <c r="FN35" s="685"/>
      <c r="FO35" s="685"/>
      <c r="FP35" s="685"/>
      <c r="FQ35" s="685"/>
      <c r="FR35" s="685"/>
      <c r="FS35" s="685"/>
      <c r="FT35" s="685"/>
      <c r="FU35" s="685"/>
      <c r="FV35" s="685"/>
      <c r="FW35" s="685"/>
      <c r="FX35" s="685"/>
      <c r="FY35" s="685"/>
      <c r="FZ35" s="685"/>
      <c r="GA35" s="685"/>
      <c r="GB35" s="685"/>
      <c r="GC35" s="685"/>
    </row>
    <row r="36" spans="6:185" s="32" customFormat="1" ht="3" customHeight="1"/>
    <row r="38" spans="6:185" s="326" customFormat="1" ht="17.25" customHeight="1">
      <c r="I38" s="326" t="s">
        <v>1203</v>
      </c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I38" s="326" t="s">
        <v>1343</v>
      </c>
    </row>
  </sheetData>
  <mergeCells count="138">
    <mergeCell ref="F35:H35"/>
    <mergeCell ref="I35:GC35"/>
    <mergeCell ref="CQ6:DT6"/>
    <mergeCell ref="CQ7:DT7"/>
    <mergeCell ref="CQ8:DT8"/>
    <mergeCell ref="CQ9:DT9"/>
    <mergeCell ref="CQ10:DT10"/>
    <mergeCell ref="CQ11:DT11"/>
    <mergeCell ref="CQ12:DT12"/>
    <mergeCell ref="A31:H31"/>
    <mergeCell ref="J31:CP31"/>
    <mergeCell ref="DU31:EX31"/>
    <mergeCell ref="EY31:GC31"/>
    <mergeCell ref="A32:H32"/>
    <mergeCell ref="J32:CP32"/>
    <mergeCell ref="DU32:EX32"/>
    <mergeCell ref="EY32:GC32"/>
    <mergeCell ref="CQ31:DT31"/>
    <mergeCell ref="CQ32:DT32"/>
    <mergeCell ref="A29:H29"/>
    <mergeCell ref="J29:CP29"/>
    <mergeCell ref="DU29:EX29"/>
    <mergeCell ref="EY29:GC29"/>
    <mergeCell ref="A30:H30"/>
    <mergeCell ref="J30:CP30"/>
    <mergeCell ref="DU30:EX30"/>
    <mergeCell ref="EY30:GC30"/>
    <mergeCell ref="CQ29:DT29"/>
    <mergeCell ref="CQ30:DT30"/>
    <mergeCell ref="A27:H27"/>
    <mergeCell ref="J27:CP27"/>
    <mergeCell ref="DU27:EX27"/>
    <mergeCell ref="EY27:GC27"/>
    <mergeCell ref="A28:H28"/>
    <mergeCell ref="J28:CP28"/>
    <mergeCell ref="DU28:EX28"/>
    <mergeCell ref="EY28:GC28"/>
    <mergeCell ref="CQ27:DT27"/>
    <mergeCell ref="CQ28:DT28"/>
    <mergeCell ref="A19:H19"/>
    <mergeCell ref="J19:CP19"/>
    <mergeCell ref="DU19:EX19"/>
    <mergeCell ref="EY19:GC19"/>
    <mergeCell ref="A23:H23"/>
    <mergeCell ref="J23:CP23"/>
    <mergeCell ref="DU23:EX23"/>
    <mergeCell ref="EY23:GC23"/>
    <mergeCell ref="CQ19:DT19"/>
    <mergeCell ref="CQ23:DT23"/>
    <mergeCell ref="A22:H22"/>
    <mergeCell ref="J22:CP22"/>
    <mergeCell ref="DU22:EX22"/>
    <mergeCell ref="EY22:GC22"/>
    <mergeCell ref="CQ21:DT21"/>
    <mergeCell ref="CQ22:DT22"/>
    <mergeCell ref="A20:H20"/>
    <mergeCell ref="J20:CP20"/>
    <mergeCell ref="DU20:EX20"/>
    <mergeCell ref="EY20:GC20"/>
    <mergeCell ref="CQ20:DT20"/>
    <mergeCell ref="A21:H21"/>
    <mergeCell ref="J21:CP21"/>
    <mergeCell ref="DU21:EX21"/>
    <mergeCell ref="A26:H26"/>
    <mergeCell ref="J26:CP26"/>
    <mergeCell ref="DU26:EX26"/>
    <mergeCell ref="EY26:GC26"/>
    <mergeCell ref="CQ26:DT26"/>
    <mergeCell ref="A24:H24"/>
    <mergeCell ref="J24:CP24"/>
    <mergeCell ref="CQ24:DT24"/>
    <mergeCell ref="DU24:EX24"/>
    <mergeCell ref="EY24:GC24"/>
    <mergeCell ref="A25:H25"/>
    <mergeCell ref="J25:CP25"/>
    <mergeCell ref="CQ25:DT25"/>
    <mergeCell ref="DU25:EX25"/>
    <mergeCell ref="EY25:GC25"/>
    <mergeCell ref="EY21:GC21"/>
    <mergeCell ref="A18:H18"/>
    <mergeCell ref="J18:CP18"/>
    <mergeCell ref="DU18:EX18"/>
    <mergeCell ref="EY18:GC18"/>
    <mergeCell ref="CQ18:DT18"/>
    <mergeCell ref="A13:H13"/>
    <mergeCell ref="J13:CP13"/>
    <mergeCell ref="DU13:EX13"/>
    <mergeCell ref="EY13:GC13"/>
    <mergeCell ref="CQ13:DT13"/>
    <mergeCell ref="A14:H14"/>
    <mergeCell ref="J14:CP14"/>
    <mergeCell ref="DU14:EX14"/>
    <mergeCell ref="EY14:GC14"/>
    <mergeCell ref="CQ14:DT14"/>
    <mergeCell ref="A15:H15"/>
    <mergeCell ref="J15:CP15"/>
    <mergeCell ref="DU15:EX15"/>
    <mergeCell ref="EY15:GC15"/>
    <mergeCell ref="CQ15:DT15"/>
    <mergeCell ref="A16:H16"/>
    <mergeCell ref="J16:CP16"/>
    <mergeCell ref="DU16:EX16"/>
    <mergeCell ref="EY16:GC16"/>
    <mergeCell ref="A17:H17"/>
    <mergeCell ref="J17:CP17"/>
    <mergeCell ref="DU17:EX17"/>
    <mergeCell ref="EY17:GC17"/>
    <mergeCell ref="CQ16:DT16"/>
    <mergeCell ref="CQ17:DT17"/>
    <mergeCell ref="A11:H11"/>
    <mergeCell ref="J11:CP11"/>
    <mergeCell ref="DU11:EX11"/>
    <mergeCell ref="EY11:GC11"/>
    <mergeCell ref="A12:H12"/>
    <mergeCell ref="J12:CP12"/>
    <mergeCell ref="DU12:EX12"/>
    <mergeCell ref="EY12:GC12"/>
    <mergeCell ref="A10:H10"/>
    <mergeCell ref="J10:CP10"/>
    <mergeCell ref="DU10:EX10"/>
    <mergeCell ref="EY10:GC10"/>
    <mergeCell ref="A8:H8"/>
    <mergeCell ref="J8:CP8"/>
    <mergeCell ref="DU8:EX8"/>
    <mergeCell ref="EY8:GC8"/>
    <mergeCell ref="A9:H9"/>
    <mergeCell ref="J9:CP9"/>
    <mergeCell ref="DU9:EX9"/>
    <mergeCell ref="EY9:GC9"/>
    <mergeCell ref="A3:GC3"/>
    <mergeCell ref="A6:H6"/>
    <mergeCell ref="I6:CP6"/>
    <mergeCell ref="DU6:EX6"/>
    <mergeCell ref="EY6:GC6"/>
    <mergeCell ref="A7:H7"/>
    <mergeCell ref="I7:CP7"/>
    <mergeCell ref="DU7:EX7"/>
    <mergeCell ref="EY7:GC7"/>
  </mergeCells>
  <pageMargins left="0.78740157480314965" right="0.70866141732283472" top="0.78740157480314965" bottom="0.39370078740157483" header="0.19685039370078741" footer="0.19685039370078741"/>
  <pageSetup paperSize="9" scale="6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6"/>
  <sheetViews>
    <sheetView topLeftCell="A2" workbookViewId="0">
      <selection activeCell="A13" sqref="A13:D13"/>
    </sheetView>
  </sheetViews>
  <sheetFormatPr defaultRowHeight="12.75"/>
  <cols>
    <col min="1" max="1" width="34.7109375" customWidth="1"/>
    <col min="2" max="2" width="24.42578125" customWidth="1"/>
    <col min="3" max="3" width="21.7109375" customWidth="1"/>
    <col min="4" max="4" width="18" customWidth="1"/>
    <col min="5" max="5" width="14.5703125" bestFit="1" customWidth="1"/>
    <col min="6" max="6" width="15.5703125" bestFit="1" customWidth="1"/>
  </cols>
  <sheetData>
    <row r="2" spans="1:6" ht="13.5" thickBot="1"/>
    <row r="3" spans="1:6" ht="13.5" thickBot="1">
      <c r="A3" s="296" t="s">
        <v>1130</v>
      </c>
      <c r="B3" s="297" t="s">
        <v>1131</v>
      </c>
      <c r="C3" s="301" t="s">
        <v>1136</v>
      </c>
      <c r="D3" s="301" t="s">
        <v>827</v>
      </c>
    </row>
    <row r="4" spans="1:6">
      <c r="A4" s="185" t="s">
        <v>838</v>
      </c>
      <c r="B4" s="298" t="s">
        <v>1132</v>
      </c>
      <c r="C4" s="302">
        <v>70</v>
      </c>
      <c r="D4" s="300">
        <v>10055657.4</v>
      </c>
    </row>
    <row r="5" spans="1:6">
      <c r="A5" s="185" t="s">
        <v>838</v>
      </c>
      <c r="B5" s="298" t="s">
        <v>1133</v>
      </c>
      <c r="C5" s="302">
        <v>70</v>
      </c>
      <c r="D5" s="300">
        <v>5928.99</v>
      </c>
    </row>
    <row r="6" spans="1:6">
      <c r="A6" s="185" t="s">
        <v>838</v>
      </c>
      <c r="B6" s="298" t="s">
        <v>1134</v>
      </c>
      <c r="C6" s="302">
        <v>96</v>
      </c>
      <c r="D6" s="300">
        <v>3318949.75</v>
      </c>
      <c r="E6" s="306">
        <f>(D6+D7)/1.302</f>
        <v>2600565.9907834101</v>
      </c>
      <c r="F6" s="307">
        <f>E6*30.2%</f>
        <v>785370.9292165899</v>
      </c>
    </row>
    <row r="7" spans="1:6">
      <c r="A7" s="185" t="s">
        <v>838</v>
      </c>
      <c r="B7" s="298" t="s">
        <v>1135</v>
      </c>
      <c r="C7" s="302">
        <v>96</v>
      </c>
      <c r="D7" s="300">
        <v>66987.17</v>
      </c>
    </row>
    <row r="8" spans="1:6">
      <c r="A8" s="185" t="s">
        <v>838</v>
      </c>
      <c r="B8" s="298" t="s">
        <v>1137</v>
      </c>
      <c r="C8" s="302">
        <v>71</v>
      </c>
      <c r="D8" s="300">
        <v>129852.93</v>
      </c>
    </row>
    <row r="9" spans="1:6">
      <c r="A9" s="305" t="s">
        <v>1138</v>
      </c>
      <c r="B9" s="303" t="s">
        <v>1132</v>
      </c>
      <c r="C9" s="302">
        <v>70</v>
      </c>
      <c r="D9" s="304">
        <v>458369.08</v>
      </c>
    </row>
    <row r="10" spans="1:6">
      <c r="A10" s="305" t="s">
        <v>1138</v>
      </c>
      <c r="B10" s="303" t="s">
        <v>1137</v>
      </c>
      <c r="C10" s="302">
        <v>71</v>
      </c>
      <c r="D10" s="304">
        <v>4292.37</v>
      </c>
    </row>
    <row r="12" spans="1:6">
      <c r="D12" s="307">
        <f>D4+D5+E6+D7+D8+D9+D10</f>
        <v>13321653.93078341</v>
      </c>
      <c r="E12" s="316">
        <f>E44+E53</f>
        <v>698942.79999999993</v>
      </c>
      <c r="F12" s="307">
        <f>D12-E12</f>
        <v>12622711.130783409</v>
      </c>
    </row>
    <row r="13" spans="1:6">
      <c r="A13" s="185" t="s">
        <v>838</v>
      </c>
      <c r="B13" s="298" t="s">
        <v>362</v>
      </c>
      <c r="C13" s="299">
        <v>69</v>
      </c>
      <c r="D13" s="300">
        <v>3039772.57</v>
      </c>
    </row>
    <row r="15" spans="1:6">
      <c r="A15" s="308" t="s">
        <v>1101</v>
      </c>
      <c r="B15" s="308" t="s">
        <v>1139</v>
      </c>
      <c r="C15" s="308" t="s">
        <v>1131</v>
      </c>
      <c r="D15" s="311"/>
      <c r="E15" s="311"/>
      <c r="F15" s="311"/>
    </row>
    <row r="16" spans="1:6">
      <c r="A16" s="185" t="s">
        <v>1140</v>
      </c>
      <c r="B16" s="185" t="s">
        <v>838</v>
      </c>
      <c r="C16" s="309" t="s">
        <v>838</v>
      </c>
      <c r="D16" s="312" t="s">
        <v>1141</v>
      </c>
      <c r="E16" s="313"/>
      <c r="F16" s="313"/>
    </row>
    <row r="17" spans="1:6">
      <c r="A17" s="185" t="s">
        <v>1140</v>
      </c>
      <c r="B17" s="185" t="s">
        <v>838</v>
      </c>
      <c r="C17" s="310" t="s">
        <v>1142</v>
      </c>
      <c r="D17" s="314" t="s">
        <v>1141</v>
      </c>
      <c r="E17" s="315"/>
      <c r="F17" s="315"/>
    </row>
    <row r="18" spans="1:6">
      <c r="A18" s="185" t="s">
        <v>1140</v>
      </c>
      <c r="B18" s="185" t="s">
        <v>838</v>
      </c>
      <c r="C18" s="298" t="str">
        <f>C17</f>
        <v>&lt;...&gt;</v>
      </c>
      <c r="D18" s="299">
        <v>20</v>
      </c>
      <c r="E18" s="315"/>
      <c r="F18" s="300">
        <v>252894.07</v>
      </c>
    </row>
    <row r="19" spans="1:6">
      <c r="A19" s="185" t="s">
        <v>1140</v>
      </c>
      <c r="B19" s="185" t="s">
        <v>838</v>
      </c>
      <c r="C19" s="298" t="str">
        <f t="shared" ref="C19:C24" si="0">C18</f>
        <v>&lt;...&gt;</v>
      </c>
      <c r="D19" s="314" t="s">
        <v>1143</v>
      </c>
      <c r="E19" s="315"/>
      <c r="F19" s="300">
        <v>252894.07</v>
      </c>
    </row>
    <row r="20" spans="1:6">
      <c r="A20" s="185" t="s">
        <v>1140</v>
      </c>
      <c r="B20" s="185" t="s">
        <v>838</v>
      </c>
      <c r="C20" s="298" t="str">
        <f t="shared" si="0"/>
        <v>&lt;...&gt;</v>
      </c>
      <c r="D20" s="299">
        <v>90</v>
      </c>
      <c r="E20" s="315"/>
      <c r="F20" s="300">
        <v>741692.86</v>
      </c>
    </row>
    <row r="21" spans="1:6">
      <c r="A21" s="185" t="s">
        <v>1140</v>
      </c>
      <c r="B21" s="185" t="s">
        <v>838</v>
      </c>
      <c r="C21" s="298" t="str">
        <f t="shared" si="0"/>
        <v>&lt;...&gt;</v>
      </c>
      <c r="D21" s="314" t="s">
        <v>1144</v>
      </c>
      <c r="E21" s="315"/>
      <c r="F21" s="300">
        <v>741692.86</v>
      </c>
    </row>
    <row r="22" spans="1:6">
      <c r="A22" s="185" t="s">
        <v>1140</v>
      </c>
      <c r="B22" s="185" t="s">
        <v>838</v>
      </c>
      <c r="C22" s="298" t="str">
        <f t="shared" si="0"/>
        <v>&lt;...&gt;</v>
      </c>
      <c r="D22" s="314" t="s">
        <v>1145</v>
      </c>
      <c r="E22" s="315"/>
      <c r="F22" s="300">
        <v>741692.86</v>
      </c>
    </row>
    <row r="23" spans="1:6">
      <c r="A23" s="185" t="s">
        <v>1140</v>
      </c>
      <c r="B23" s="185" t="s">
        <v>838</v>
      </c>
      <c r="C23" s="298" t="str">
        <f t="shared" si="0"/>
        <v>&lt;...&gt;</v>
      </c>
      <c r="D23" s="314" t="s">
        <v>1146</v>
      </c>
      <c r="E23" s="315"/>
      <c r="F23" s="300">
        <v>994586.93</v>
      </c>
    </row>
    <row r="24" spans="1:6">
      <c r="A24" s="185" t="s">
        <v>1140</v>
      </c>
      <c r="B24" s="185" t="s">
        <v>838</v>
      </c>
      <c r="C24" s="298" t="str">
        <f t="shared" si="0"/>
        <v>&lt;...&gt;</v>
      </c>
      <c r="D24" s="314" t="s">
        <v>1147</v>
      </c>
      <c r="E24" s="315"/>
      <c r="F24" s="315"/>
    </row>
    <row r="25" spans="1:6">
      <c r="A25" s="185" t="s">
        <v>1140</v>
      </c>
      <c r="B25" s="185" t="s">
        <v>838</v>
      </c>
      <c r="C25" s="310" t="s">
        <v>1148</v>
      </c>
      <c r="D25" s="314" t="s">
        <v>1141</v>
      </c>
      <c r="E25" s="315"/>
      <c r="F25" s="315"/>
    </row>
    <row r="26" spans="1:6">
      <c r="A26" s="185" t="s">
        <v>1140</v>
      </c>
      <c r="B26" s="185" t="s">
        <v>838</v>
      </c>
      <c r="C26" s="298" t="str">
        <f t="shared" ref="C26:C31" si="1">C25</f>
        <v>Амортизация</v>
      </c>
      <c r="D26" s="299">
        <v>10</v>
      </c>
      <c r="E26" s="300">
        <v>2326.8000000000002</v>
      </c>
      <c r="F26" s="315"/>
    </row>
    <row r="27" spans="1:6">
      <c r="A27" s="185" t="s">
        <v>1140</v>
      </c>
      <c r="B27" s="185" t="s">
        <v>838</v>
      </c>
      <c r="C27" s="298" t="str">
        <f t="shared" si="1"/>
        <v>Амортизация</v>
      </c>
      <c r="D27" s="314" t="s">
        <v>1149</v>
      </c>
      <c r="E27" s="300">
        <v>2326.8000000000002</v>
      </c>
      <c r="F27" s="315"/>
    </row>
    <row r="28" spans="1:6">
      <c r="A28" s="185" t="s">
        <v>1140</v>
      </c>
      <c r="B28" s="185" t="s">
        <v>838</v>
      </c>
      <c r="C28" s="298" t="str">
        <f t="shared" si="1"/>
        <v>Амортизация</v>
      </c>
      <c r="D28" s="314" t="s">
        <v>1150</v>
      </c>
      <c r="E28" s="300">
        <v>2326.8000000000002</v>
      </c>
      <c r="F28" s="315"/>
    </row>
    <row r="29" spans="1:6">
      <c r="A29" s="185" t="s">
        <v>1140</v>
      </c>
      <c r="B29" s="185" t="s">
        <v>838</v>
      </c>
      <c r="C29" s="298" t="str">
        <f t="shared" si="1"/>
        <v>Амортизация</v>
      </c>
      <c r="D29" s="314" t="s">
        <v>1151</v>
      </c>
      <c r="E29" s="300">
        <v>2326.8000000000002</v>
      </c>
      <c r="F29" s="315"/>
    </row>
    <row r="30" spans="1:6">
      <c r="A30" s="185" t="s">
        <v>1140</v>
      </c>
      <c r="B30" s="185" t="s">
        <v>838</v>
      </c>
      <c r="C30" s="298" t="str">
        <f t="shared" si="1"/>
        <v>Амортизация</v>
      </c>
      <c r="D30" s="314" t="s">
        <v>1146</v>
      </c>
      <c r="E30" s="300">
        <v>2326.8000000000002</v>
      </c>
      <c r="F30" s="315"/>
    </row>
    <row r="31" spans="1:6">
      <c r="A31" s="185" t="s">
        <v>1140</v>
      </c>
      <c r="B31" s="185" t="s">
        <v>838</v>
      </c>
      <c r="C31" s="298" t="str">
        <f t="shared" si="1"/>
        <v>Амортизация</v>
      </c>
      <c r="D31" s="314" t="s">
        <v>1147</v>
      </c>
      <c r="E31" s="315"/>
      <c r="F31" s="315"/>
    </row>
    <row r="32" spans="1:6">
      <c r="A32" s="185" t="s">
        <v>1140</v>
      </c>
      <c r="B32" s="185" t="s">
        <v>838</v>
      </c>
      <c r="C32" s="310" t="s">
        <v>1099</v>
      </c>
      <c r="D32" s="314" t="s">
        <v>1141</v>
      </c>
      <c r="E32" s="315"/>
      <c r="F32" s="315"/>
    </row>
    <row r="33" spans="1:6">
      <c r="A33" s="185" t="s">
        <v>1140</v>
      </c>
      <c r="B33" s="185" t="s">
        <v>838</v>
      </c>
      <c r="C33" s="298" t="str">
        <f>C32</f>
        <v>Обслуживание ККМ</v>
      </c>
      <c r="D33" s="299">
        <v>97</v>
      </c>
      <c r="E33" s="300">
        <v>12728.64</v>
      </c>
      <c r="F33" s="315"/>
    </row>
    <row r="34" spans="1:6">
      <c r="A34" s="185" t="s">
        <v>1140</v>
      </c>
      <c r="B34" s="185" t="s">
        <v>838</v>
      </c>
      <c r="C34" s="298" t="str">
        <f>C33</f>
        <v>Обслуживание ККМ</v>
      </c>
      <c r="D34" s="314" t="s">
        <v>1152</v>
      </c>
      <c r="E34" s="300">
        <v>12728.64</v>
      </c>
      <c r="F34" s="315"/>
    </row>
    <row r="35" spans="1:6">
      <c r="A35" s="185" t="s">
        <v>1140</v>
      </c>
      <c r="B35" s="185" t="s">
        <v>838</v>
      </c>
      <c r="C35" s="298" t="str">
        <f>C34</f>
        <v>Обслуживание ККМ</v>
      </c>
      <c r="D35" s="314" t="s">
        <v>1146</v>
      </c>
      <c r="E35" s="300">
        <v>12728.64</v>
      </c>
      <c r="F35" s="315"/>
    </row>
    <row r="36" spans="1:6">
      <c r="A36" s="185" t="s">
        <v>1140</v>
      </c>
      <c r="B36" s="185" t="s">
        <v>838</v>
      </c>
      <c r="C36" s="298" t="str">
        <f>C35</f>
        <v>Обслуживание ККМ</v>
      </c>
      <c r="D36" s="314" t="s">
        <v>1147</v>
      </c>
      <c r="E36" s="315"/>
      <c r="F36" s="315"/>
    </row>
    <row r="37" spans="1:6">
      <c r="A37" s="185" t="s">
        <v>1140</v>
      </c>
      <c r="B37" s="185" t="s">
        <v>838</v>
      </c>
      <c r="C37" s="310" t="s">
        <v>836</v>
      </c>
      <c r="D37" s="314" t="s">
        <v>1141</v>
      </c>
      <c r="E37" s="315"/>
      <c r="F37" s="315"/>
    </row>
    <row r="38" spans="1:6">
      <c r="A38" s="185" t="s">
        <v>1140</v>
      </c>
      <c r="B38" s="185" t="s">
        <v>838</v>
      </c>
      <c r="C38" s="298" t="str">
        <f>C37</f>
        <v>Обслуживание программного комплекса</v>
      </c>
      <c r="D38" s="299">
        <v>60</v>
      </c>
      <c r="E38" s="300">
        <v>52000</v>
      </c>
      <c r="F38" s="315"/>
    </row>
    <row r="39" spans="1:6">
      <c r="A39" s="185" t="s">
        <v>1140</v>
      </c>
      <c r="B39" s="185" t="s">
        <v>838</v>
      </c>
      <c r="C39" s="298" t="str">
        <f>C38</f>
        <v>Обслуживание программного комплекса</v>
      </c>
      <c r="D39" s="314" t="s">
        <v>1153</v>
      </c>
      <c r="E39" s="300">
        <v>52000</v>
      </c>
      <c r="F39" s="315"/>
    </row>
    <row r="40" spans="1:6">
      <c r="A40" s="185" t="s">
        <v>1140</v>
      </c>
      <c r="B40" s="185" t="s">
        <v>838</v>
      </c>
      <c r="C40" s="298" t="str">
        <f>C39</f>
        <v>Обслуживание программного комплекса</v>
      </c>
      <c r="D40" s="314" t="s">
        <v>1154</v>
      </c>
      <c r="E40" s="300">
        <v>52000</v>
      </c>
      <c r="F40" s="315"/>
    </row>
    <row r="41" spans="1:6">
      <c r="A41" s="185" t="s">
        <v>1140</v>
      </c>
      <c r="B41" s="185" t="s">
        <v>838</v>
      </c>
      <c r="C41" s="298" t="str">
        <f>C40</f>
        <v>Обслуживание программного комплекса</v>
      </c>
      <c r="D41" s="314" t="s">
        <v>1146</v>
      </c>
      <c r="E41" s="300">
        <v>52000</v>
      </c>
      <c r="F41" s="315"/>
    </row>
    <row r="42" spans="1:6">
      <c r="A42" s="185" t="s">
        <v>1140</v>
      </c>
      <c r="B42" s="185" t="s">
        <v>838</v>
      </c>
      <c r="C42" s="298" t="str">
        <f>C41</f>
        <v>Обслуживание программного комплекса</v>
      </c>
      <c r="D42" s="314" t="s">
        <v>1147</v>
      </c>
      <c r="E42" s="315"/>
      <c r="F42" s="315"/>
    </row>
    <row r="43" spans="1:6">
      <c r="A43" s="185" t="s">
        <v>1140</v>
      </c>
      <c r="B43" s="185" t="s">
        <v>838</v>
      </c>
      <c r="C43" s="310" t="s">
        <v>1132</v>
      </c>
      <c r="D43" s="314" t="s">
        <v>1141</v>
      </c>
      <c r="E43" s="315"/>
      <c r="F43" s="315"/>
    </row>
    <row r="44" spans="1:6">
      <c r="A44" s="185" t="s">
        <v>1140</v>
      </c>
      <c r="B44" s="185" t="s">
        <v>838</v>
      </c>
      <c r="C44" s="298" t="str">
        <f>C43</f>
        <v>Оплата труда</v>
      </c>
      <c r="D44" s="299">
        <v>70</v>
      </c>
      <c r="E44" s="300">
        <v>658022.32999999996</v>
      </c>
      <c r="F44" s="315"/>
    </row>
    <row r="45" spans="1:6">
      <c r="A45" s="185" t="s">
        <v>1140</v>
      </c>
      <c r="B45" s="185" t="s">
        <v>838</v>
      </c>
      <c r="C45" s="298" t="str">
        <f>C44</f>
        <v>Оплата труда</v>
      </c>
      <c r="D45" s="314" t="s">
        <v>1146</v>
      </c>
      <c r="E45" s="300">
        <v>658022.32999999996</v>
      </c>
      <c r="F45" s="315"/>
    </row>
    <row r="46" spans="1:6">
      <c r="A46" s="185" t="s">
        <v>1140</v>
      </c>
      <c r="B46" s="185" t="s">
        <v>838</v>
      </c>
      <c r="C46" s="298" t="str">
        <f>C45</f>
        <v>Оплата труда</v>
      </c>
      <c r="D46" s="314" t="s">
        <v>1147</v>
      </c>
      <c r="E46" s="315"/>
      <c r="F46" s="315"/>
    </row>
    <row r="47" spans="1:6">
      <c r="A47" s="185" t="s">
        <v>1140</v>
      </c>
      <c r="B47" s="185" t="s">
        <v>838</v>
      </c>
      <c r="C47" s="310" t="s">
        <v>1155</v>
      </c>
      <c r="D47" s="314" t="s">
        <v>1141</v>
      </c>
      <c r="E47" s="315"/>
      <c r="F47" s="315"/>
    </row>
    <row r="48" spans="1:6">
      <c r="A48" s="185" t="s">
        <v>1140</v>
      </c>
      <c r="B48" s="185" t="s">
        <v>838</v>
      </c>
      <c r="C48" s="298" t="str">
        <f>C47</f>
        <v>Проезд (ком .расходы)</v>
      </c>
      <c r="D48" s="299">
        <v>71</v>
      </c>
      <c r="E48" s="300">
        <v>2256</v>
      </c>
      <c r="F48" s="315"/>
    </row>
    <row r="49" spans="1:6">
      <c r="A49" s="185" t="s">
        <v>1140</v>
      </c>
      <c r="B49" s="185" t="s">
        <v>838</v>
      </c>
      <c r="C49" s="298" t="str">
        <f>C48</f>
        <v>Проезд (ком .расходы)</v>
      </c>
      <c r="D49" s="314" t="s">
        <v>1156</v>
      </c>
      <c r="E49" s="300">
        <v>2256</v>
      </c>
      <c r="F49" s="315"/>
    </row>
    <row r="50" spans="1:6">
      <c r="A50" s="185" t="s">
        <v>1140</v>
      </c>
      <c r="B50" s="185" t="s">
        <v>838</v>
      </c>
      <c r="C50" s="298" t="str">
        <f>C49</f>
        <v>Проезд (ком .расходы)</v>
      </c>
      <c r="D50" s="314" t="s">
        <v>1146</v>
      </c>
      <c r="E50" s="300">
        <v>2256</v>
      </c>
      <c r="F50" s="315"/>
    </row>
    <row r="51" spans="1:6">
      <c r="A51" s="185" t="s">
        <v>1140</v>
      </c>
      <c r="B51" s="185" t="s">
        <v>838</v>
      </c>
      <c r="C51" s="298" t="str">
        <f>C50</f>
        <v>Проезд (ком .расходы)</v>
      </c>
      <c r="D51" s="314" t="s">
        <v>1147</v>
      </c>
      <c r="E51" s="315"/>
      <c r="F51" s="315"/>
    </row>
    <row r="52" spans="1:6">
      <c r="A52" s="185" t="s">
        <v>1140</v>
      </c>
      <c r="B52" s="185" t="s">
        <v>838</v>
      </c>
      <c r="C52" s="310" t="s">
        <v>1137</v>
      </c>
      <c r="D52" s="314" t="s">
        <v>1141</v>
      </c>
      <c r="E52" s="315"/>
      <c r="F52" s="315"/>
    </row>
    <row r="53" spans="1:6">
      <c r="A53" s="185" t="s">
        <v>1140</v>
      </c>
      <c r="B53" s="185" t="s">
        <v>838</v>
      </c>
      <c r="C53" s="298" t="str">
        <f>C52</f>
        <v>Проезд к месту отдыха</v>
      </c>
      <c r="D53" s="299">
        <v>71</v>
      </c>
      <c r="E53" s="300">
        <v>40920.47</v>
      </c>
      <c r="F53" s="315"/>
    </row>
    <row r="54" spans="1:6">
      <c r="A54" s="185" t="s">
        <v>1140</v>
      </c>
      <c r="B54" s="185" t="s">
        <v>838</v>
      </c>
      <c r="C54" s="298" t="str">
        <f>C53</f>
        <v>Проезд к месту отдыха</v>
      </c>
      <c r="D54" s="314" t="s">
        <v>1156</v>
      </c>
      <c r="E54" s="300">
        <v>40920.47</v>
      </c>
      <c r="F54" s="315"/>
    </row>
    <row r="55" spans="1:6">
      <c r="A55" s="185" t="s">
        <v>1140</v>
      </c>
      <c r="B55" s="185" t="s">
        <v>838</v>
      </c>
      <c r="C55" s="298" t="str">
        <f>C54</f>
        <v>Проезд к месту отдыха</v>
      </c>
      <c r="D55" s="314" t="s">
        <v>1146</v>
      </c>
      <c r="E55" s="300">
        <v>40920.47</v>
      </c>
      <c r="F55" s="315"/>
    </row>
    <row r="56" spans="1:6">
      <c r="A56" s="185" t="s">
        <v>1140</v>
      </c>
      <c r="B56" s="185" t="s">
        <v>838</v>
      </c>
      <c r="C56" s="298" t="str">
        <f>C55</f>
        <v>Проезд к месту отдыха</v>
      </c>
      <c r="D56" s="314" t="s">
        <v>1147</v>
      </c>
      <c r="E56" s="315"/>
      <c r="F56" s="315"/>
    </row>
  </sheetData>
  <autoFilter ref="A15:F5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DA24"/>
  <sheetViews>
    <sheetView view="pageBreakPreview" zoomScaleSheetLayoutView="100" workbookViewId="0">
      <pane xSplit="53" ySplit="7" topLeftCell="BB8" activePane="bottomRight" state="frozen"/>
      <selection pane="topRight" activeCell="BB1" sqref="BB1"/>
      <selection pane="bottomLeft" activeCell="A8" sqref="A8"/>
      <selection pane="bottomRight" activeCell="BN15" sqref="BN15:BW15"/>
    </sheetView>
  </sheetViews>
  <sheetFormatPr defaultColWidth="0.85546875" defaultRowHeight="12" customHeight="1"/>
  <cols>
    <col min="1" max="51" width="0.85546875" style="13"/>
    <col min="52" max="52" width="6.5703125" style="13" customWidth="1"/>
    <col min="53" max="53" width="0.42578125" style="13" customWidth="1"/>
    <col min="54" max="65" width="0.85546875" style="13"/>
    <col min="66" max="66" width="3.28515625" style="13" customWidth="1"/>
    <col min="67" max="73" width="0.85546875" style="13"/>
    <col min="74" max="74" width="1.140625" style="13" customWidth="1"/>
    <col min="75" max="75" width="1.85546875" style="13" customWidth="1"/>
    <col min="76" max="83" width="0.85546875" style="13"/>
    <col min="84" max="84" width="1.28515625" style="13" customWidth="1"/>
    <col min="85" max="85" width="3" style="13" customWidth="1"/>
    <col min="86" max="95" width="0" style="13" hidden="1" customWidth="1"/>
    <col min="96" max="104" width="0.85546875" style="13"/>
    <col min="105" max="105" width="2.42578125" style="13" customWidth="1"/>
    <col min="106" max="16384" width="0.85546875" style="13"/>
  </cols>
  <sheetData>
    <row r="1" spans="1:105" s="11" customFormat="1">
      <c r="DA1" s="12" t="s">
        <v>627</v>
      </c>
    </row>
    <row r="3" spans="1:105" ht="29.25" customHeight="1">
      <c r="A3" s="777" t="s">
        <v>628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77"/>
      <c r="AF3" s="777"/>
      <c r="AG3" s="777"/>
      <c r="AH3" s="777"/>
      <c r="AI3" s="777"/>
      <c r="AJ3" s="777"/>
      <c r="AK3" s="777"/>
      <c r="AL3" s="777"/>
      <c r="AM3" s="777"/>
      <c r="AN3" s="777"/>
      <c r="AO3" s="777"/>
      <c r="AP3" s="777"/>
      <c r="AQ3" s="777"/>
      <c r="AR3" s="777"/>
      <c r="AS3" s="777"/>
      <c r="AT3" s="777"/>
      <c r="AU3" s="777"/>
      <c r="AV3" s="777"/>
      <c r="AW3" s="777"/>
      <c r="AX3" s="777"/>
      <c r="AY3" s="777"/>
      <c r="AZ3" s="777"/>
      <c r="BA3" s="777"/>
      <c r="BB3" s="777"/>
      <c r="BC3" s="777"/>
      <c r="BD3" s="777"/>
      <c r="BE3" s="777"/>
      <c r="BF3" s="777"/>
      <c r="BG3" s="777"/>
      <c r="BH3" s="777"/>
      <c r="BI3" s="777"/>
      <c r="BJ3" s="777"/>
      <c r="BK3" s="777"/>
      <c r="BL3" s="777"/>
      <c r="BM3" s="777"/>
      <c r="BN3" s="777"/>
      <c r="BO3" s="777"/>
      <c r="BP3" s="777"/>
      <c r="BQ3" s="777"/>
      <c r="BR3" s="777"/>
      <c r="BS3" s="777"/>
      <c r="BT3" s="777"/>
      <c r="BU3" s="777"/>
      <c r="BV3" s="777"/>
      <c r="BW3" s="777"/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777"/>
      <c r="CR3" s="777"/>
      <c r="CS3" s="777"/>
      <c r="CT3" s="777"/>
      <c r="CU3" s="777"/>
      <c r="CV3" s="777"/>
      <c r="CW3" s="777"/>
      <c r="CX3" s="777"/>
      <c r="CY3" s="777"/>
      <c r="CZ3" s="777"/>
      <c r="DA3" s="777"/>
    </row>
    <row r="4" spans="1:105" ht="1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</row>
    <row r="5" spans="1:105" s="32" customFormat="1" ht="30" customHeight="1">
      <c r="A5" s="672" t="s">
        <v>301</v>
      </c>
      <c r="B5" s="673"/>
      <c r="C5" s="673"/>
      <c r="D5" s="673"/>
      <c r="E5" s="673"/>
      <c r="F5" s="673"/>
      <c r="G5" s="674"/>
      <c r="H5" s="672" t="s">
        <v>629</v>
      </c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  <c r="AN5" s="673"/>
      <c r="AO5" s="673"/>
      <c r="AP5" s="673"/>
      <c r="AQ5" s="673"/>
      <c r="AR5" s="673"/>
      <c r="AS5" s="673"/>
      <c r="AT5" s="673"/>
      <c r="AU5" s="673"/>
      <c r="AV5" s="673"/>
      <c r="AW5" s="673"/>
      <c r="AX5" s="673"/>
      <c r="AY5" s="673"/>
      <c r="AZ5" s="674"/>
      <c r="BA5" s="823" t="s">
        <v>2</v>
      </c>
      <c r="BB5" s="824"/>
      <c r="BC5" s="824"/>
      <c r="BD5" s="824"/>
      <c r="BE5" s="824"/>
      <c r="BF5" s="824"/>
      <c r="BG5" s="824"/>
      <c r="BH5" s="824"/>
      <c r="BI5" s="824"/>
      <c r="BJ5" s="824"/>
      <c r="BK5" s="824"/>
      <c r="BL5" s="824"/>
      <c r="BM5" s="825"/>
      <c r="BN5" s="736" t="s">
        <v>630</v>
      </c>
      <c r="BO5" s="778"/>
      <c r="BP5" s="778"/>
      <c r="BQ5" s="778"/>
      <c r="BR5" s="778"/>
      <c r="BS5" s="778"/>
      <c r="BT5" s="778"/>
      <c r="BU5" s="778"/>
      <c r="BV5" s="778"/>
      <c r="BW5" s="778"/>
      <c r="BX5" s="778"/>
      <c r="BY5" s="778"/>
      <c r="BZ5" s="778"/>
      <c r="CA5" s="778"/>
      <c r="CB5" s="778"/>
      <c r="CC5" s="778"/>
      <c r="CD5" s="778"/>
      <c r="CE5" s="778"/>
      <c r="CF5" s="778"/>
      <c r="CG5" s="778"/>
      <c r="CH5" s="778"/>
      <c r="CI5" s="778"/>
      <c r="CJ5" s="778"/>
      <c r="CK5" s="778"/>
      <c r="CL5" s="778"/>
      <c r="CM5" s="778"/>
      <c r="CN5" s="778"/>
      <c r="CO5" s="778"/>
      <c r="CP5" s="778"/>
      <c r="CQ5" s="778"/>
      <c r="CR5" s="778"/>
      <c r="CS5" s="778"/>
      <c r="CT5" s="778"/>
      <c r="CU5" s="778"/>
      <c r="CV5" s="778"/>
      <c r="CW5" s="778"/>
      <c r="CX5" s="778"/>
      <c r="CY5" s="778"/>
      <c r="CZ5" s="778"/>
      <c r="DA5" s="678"/>
    </row>
    <row r="6" spans="1:105" s="15" customFormat="1" ht="30" customHeight="1">
      <c r="A6" s="733"/>
      <c r="B6" s="734"/>
      <c r="C6" s="734"/>
      <c r="D6" s="734"/>
      <c r="E6" s="734"/>
      <c r="F6" s="734"/>
      <c r="G6" s="735"/>
      <c r="H6" s="733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4"/>
      <c r="T6" s="734"/>
      <c r="U6" s="734"/>
      <c r="V6" s="734"/>
      <c r="W6" s="734"/>
      <c r="X6" s="734"/>
      <c r="Y6" s="734"/>
      <c r="Z6" s="734"/>
      <c r="AA6" s="734"/>
      <c r="AB6" s="734"/>
      <c r="AC6" s="734"/>
      <c r="AD6" s="734"/>
      <c r="AE6" s="734"/>
      <c r="AF6" s="734"/>
      <c r="AG6" s="734"/>
      <c r="AH6" s="734"/>
      <c r="AI6" s="734"/>
      <c r="AJ6" s="734"/>
      <c r="AK6" s="734"/>
      <c r="AL6" s="734"/>
      <c r="AM6" s="734"/>
      <c r="AN6" s="734"/>
      <c r="AO6" s="734"/>
      <c r="AP6" s="734"/>
      <c r="AQ6" s="734"/>
      <c r="AR6" s="734"/>
      <c r="AS6" s="734"/>
      <c r="AT6" s="734"/>
      <c r="AU6" s="734"/>
      <c r="AV6" s="734"/>
      <c r="AW6" s="734"/>
      <c r="AX6" s="734"/>
      <c r="AY6" s="734"/>
      <c r="AZ6" s="735"/>
      <c r="BA6" s="826"/>
      <c r="BB6" s="827"/>
      <c r="BC6" s="827"/>
      <c r="BD6" s="827"/>
      <c r="BE6" s="827"/>
      <c r="BF6" s="827"/>
      <c r="BG6" s="827"/>
      <c r="BH6" s="827"/>
      <c r="BI6" s="827"/>
      <c r="BJ6" s="827"/>
      <c r="BK6" s="827"/>
      <c r="BL6" s="827"/>
      <c r="BM6" s="828"/>
      <c r="BN6" s="829" t="s">
        <v>1397</v>
      </c>
      <c r="BO6" s="830"/>
      <c r="BP6" s="830"/>
      <c r="BQ6" s="830"/>
      <c r="BR6" s="830"/>
      <c r="BS6" s="830"/>
      <c r="BT6" s="830"/>
      <c r="BU6" s="830"/>
      <c r="BV6" s="830"/>
      <c r="BW6" s="831"/>
      <c r="BX6" s="829" t="s">
        <v>1398</v>
      </c>
      <c r="BY6" s="830"/>
      <c r="BZ6" s="830"/>
      <c r="CA6" s="830"/>
      <c r="CB6" s="830"/>
      <c r="CC6" s="830"/>
      <c r="CD6" s="830"/>
      <c r="CE6" s="830"/>
      <c r="CF6" s="830"/>
      <c r="CG6" s="831"/>
      <c r="CH6" s="829" t="s">
        <v>22</v>
      </c>
      <c r="CI6" s="830"/>
      <c r="CJ6" s="830"/>
      <c r="CK6" s="830"/>
      <c r="CL6" s="830"/>
      <c r="CM6" s="830"/>
      <c r="CN6" s="830"/>
      <c r="CO6" s="830"/>
      <c r="CP6" s="830"/>
      <c r="CQ6" s="831"/>
      <c r="CR6" s="829" t="s">
        <v>1399</v>
      </c>
      <c r="CS6" s="830"/>
      <c r="CT6" s="830"/>
      <c r="CU6" s="830"/>
      <c r="CV6" s="830"/>
      <c r="CW6" s="830"/>
      <c r="CX6" s="830"/>
      <c r="CY6" s="830"/>
      <c r="CZ6" s="830"/>
      <c r="DA6" s="831"/>
    </row>
    <row r="7" spans="1:105" ht="15">
      <c r="A7" s="668">
        <v>1</v>
      </c>
      <c r="B7" s="668"/>
      <c r="C7" s="668"/>
      <c r="D7" s="668"/>
      <c r="E7" s="668"/>
      <c r="F7" s="668"/>
      <c r="G7" s="668"/>
      <c r="H7" s="669">
        <v>2</v>
      </c>
      <c r="I7" s="670"/>
      <c r="J7" s="670"/>
      <c r="K7" s="670"/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0"/>
      <c r="Y7" s="670"/>
      <c r="Z7" s="670"/>
      <c r="AA7" s="670"/>
      <c r="AB7" s="670"/>
      <c r="AC7" s="670"/>
      <c r="AD7" s="670"/>
      <c r="AE7" s="670"/>
      <c r="AF7" s="670"/>
      <c r="AG7" s="670"/>
      <c r="AH7" s="670"/>
      <c r="AI7" s="670"/>
      <c r="AJ7" s="670"/>
      <c r="AK7" s="670"/>
      <c r="AL7" s="670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0"/>
      <c r="AX7" s="670"/>
      <c r="AY7" s="670"/>
      <c r="AZ7" s="727"/>
      <c r="BA7" s="779">
        <v>3</v>
      </c>
      <c r="BB7" s="780"/>
      <c r="BC7" s="780"/>
      <c r="BD7" s="780"/>
      <c r="BE7" s="780"/>
      <c r="BF7" s="780"/>
      <c r="BG7" s="780"/>
      <c r="BH7" s="780"/>
      <c r="BI7" s="780"/>
      <c r="BJ7" s="780"/>
      <c r="BK7" s="780"/>
      <c r="BL7" s="780"/>
      <c r="BM7" s="781"/>
      <c r="BN7" s="779">
        <v>4</v>
      </c>
      <c r="BO7" s="780"/>
      <c r="BP7" s="780"/>
      <c r="BQ7" s="780"/>
      <c r="BR7" s="780"/>
      <c r="BS7" s="780"/>
      <c r="BT7" s="780"/>
      <c r="BU7" s="780"/>
      <c r="BV7" s="780"/>
      <c r="BW7" s="781"/>
      <c r="BX7" s="779">
        <v>5</v>
      </c>
      <c r="BY7" s="780"/>
      <c r="BZ7" s="780"/>
      <c r="CA7" s="780"/>
      <c r="CB7" s="780"/>
      <c r="CC7" s="780"/>
      <c r="CD7" s="780"/>
      <c r="CE7" s="780"/>
      <c r="CF7" s="780"/>
      <c r="CG7" s="781"/>
      <c r="CH7" s="779" t="s">
        <v>22</v>
      </c>
      <c r="CI7" s="780"/>
      <c r="CJ7" s="780"/>
      <c r="CK7" s="780"/>
      <c r="CL7" s="780"/>
      <c r="CM7" s="780"/>
      <c r="CN7" s="780"/>
      <c r="CO7" s="780"/>
      <c r="CP7" s="780"/>
      <c r="CQ7" s="781"/>
      <c r="CR7" s="779">
        <v>6</v>
      </c>
      <c r="CS7" s="780"/>
      <c r="CT7" s="780"/>
      <c r="CU7" s="780"/>
      <c r="CV7" s="780"/>
      <c r="CW7" s="780"/>
      <c r="CX7" s="780"/>
      <c r="CY7" s="780"/>
      <c r="CZ7" s="780"/>
      <c r="DA7" s="781"/>
    </row>
    <row r="8" spans="1:105" ht="30" customHeight="1">
      <c r="A8" s="747" t="s">
        <v>3</v>
      </c>
      <c r="B8" s="747"/>
      <c r="C8" s="747"/>
      <c r="D8" s="747"/>
      <c r="E8" s="747"/>
      <c r="F8" s="747"/>
      <c r="G8" s="747"/>
      <c r="H8" s="22"/>
      <c r="I8" s="750" t="s">
        <v>634</v>
      </c>
      <c r="J8" s="750"/>
      <c r="K8" s="750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1"/>
      <c r="BA8" s="113"/>
      <c r="BB8" s="832"/>
      <c r="BC8" s="832"/>
      <c r="BD8" s="832"/>
      <c r="BE8" s="832"/>
      <c r="BF8" s="832"/>
      <c r="BG8" s="832"/>
      <c r="BH8" s="832"/>
      <c r="BI8" s="832"/>
      <c r="BJ8" s="832"/>
      <c r="BK8" s="832"/>
      <c r="BL8" s="832"/>
      <c r="BM8" s="833"/>
      <c r="BN8" s="834">
        <v>1.04</v>
      </c>
      <c r="BO8" s="835"/>
      <c r="BP8" s="835"/>
      <c r="BQ8" s="835"/>
      <c r="BR8" s="835"/>
      <c r="BS8" s="835"/>
      <c r="BT8" s="835"/>
      <c r="BU8" s="835"/>
      <c r="BV8" s="835"/>
      <c r="BW8" s="836"/>
      <c r="BX8" s="837">
        <v>1.04</v>
      </c>
      <c r="BY8" s="838"/>
      <c r="BZ8" s="838"/>
      <c r="CA8" s="838"/>
      <c r="CB8" s="838"/>
      <c r="CC8" s="838"/>
      <c r="CD8" s="838"/>
      <c r="CE8" s="838"/>
      <c r="CF8" s="838"/>
      <c r="CG8" s="839"/>
      <c r="CH8" s="837"/>
      <c r="CI8" s="838"/>
      <c r="CJ8" s="838"/>
      <c r="CK8" s="838"/>
      <c r="CL8" s="838"/>
      <c r="CM8" s="838"/>
      <c r="CN8" s="838"/>
      <c r="CO8" s="838"/>
      <c r="CP8" s="838"/>
      <c r="CQ8" s="839"/>
      <c r="CR8" s="834">
        <v>1.04</v>
      </c>
      <c r="CS8" s="835"/>
      <c r="CT8" s="835"/>
      <c r="CU8" s="835"/>
      <c r="CV8" s="835"/>
      <c r="CW8" s="835"/>
      <c r="CX8" s="835"/>
      <c r="CY8" s="835"/>
      <c r="CZ8" s="835"/>
      <c r="DA8" s="836"/>
    </row>
    <row r="9" spans="1:105" ht="30" customHeight="1">
      <c r="A9" s="747" t="s">
        <v>19</v>
      </c>
      <c r="B9" s="747"/>
      <c r="C9" s="747"/>
      <c r="D9" s="747"/>
      <c r="E9" s="747"/>
      <c r="F9" s="747"/>
      <c r="G9" s="747"/>
      <c r="H9" s="22"/>
      <c r="I9" s="750" t="s">
        <v>635</v>
      </c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  <c r="AA9" s="750"/>
      <c r="AB9" s="750"/>
      <c r="AC9" s="750"/>
      <c r="AD9" s="750"/>
      <c r="AE9" s="750"/>
      <c r="AF9" s="750"/>
      <c r="AG9" s="750"/>
      <c r="AH9" s="750"/>
      <c r="AI9" s="750"/>
      <c r="AJ9" s="750"/>
      <c r="AK9" s="750"/>
      <c r="AL9" s="750"/>
      <c r="AM9" s="750"/>
      <c r="AN9" s="750"/>
      <c r="AO9" s="750"/>
      <c r="AP9" s="750"/>
      <c r="AQ9" s="750"/>
      <c r="AR9" s="750"/>
      <c r="AS9" s="750"/>
      <c r="AT9" s="750"/>
      <c r="AU9" s="750"/>
      <c r="AV9" s="750"/>
      <c r="AW9" s="750"/>
      <c r="AX9" s="750"/>
      <c r="AY9" s="750"/>
      <c r="AZ9" s="751"/>
      <c r="BA9" s="113"/>
      <c r="BB9" s="830" t="s">
        <v>147</v>
      </c>
      <c r="BC9" s="830"/>
      <c r="BD9" s="830"/>
      <c r="BE9" s="830"/>
      <c r="BF9" s="830"/>
      <c r="BG9" s="830"/>
      <c r="BH9" s="830"/>
      <c r="BI9" s="830"/>
      <c r="BJ9" s="830"/>
      <c r="BK9" s="830"/>
      <c r="BL9" s="830"/>
      <c r="BM9" s="831"/>
      <c r="BN9" s="840">
        <v>0.01</v>
      </c>
      <c r="BO9" s="841"/>
      <c r="BP9" s="841"/>
      <c r="BQ9" s="841"/>
      <c r="BR9" s="841"/>
      <c r="BS9" s="841"/>
      <c r="BT9" s="841"/>
      <c r="BU9" s="841"/>
      <c r="BV9" s="841"/>
      <c r="BW9" s="842"/>
      <c r="BX9" s="843">
        <v>0.01</v>
      </c>
      <c r="BY9" s="780"/>
      <c r="BZ9" s="780"/>
      <c r="CA9" s="780"/>
      <c r="CB9" s="780"/>
      <c r="CC9" s="780"/>
      <c r="CD9" s="780"/>
      <c r="CE9" s="780"/>
      <c r="CF9" s="780"/>
      <c r="CG9" s="781"/>
      <c r="CH9" s="779"/>
      <c r="CI9" s="780"/>
      <c r="CJ9" s="780"/>
      <c r="CK9" s="780"/>
      <c r="CL9" s="780"/>
      <c r="CM9" s="780"/>
      <c r="CN9" s="780"/>
      <c r="CO9" s="780"/>
      <c r="CP9" s="780"/>
      <c r="CQ9" s="781"/>
      <c r="CR9" s="840">
        <v>0.01</v>
      </c>
      <c r="CS9" s="841"/>
      <c r="CT9" s="841"/>
      <c r="CU9" s="841"/>
      <c r="CV9" s="841"/>
      <c r="CW9" s="841"/>
      <c r="CX9" s="841"/>
      <c r="CY9" s="841"/>
      <c r="CZ9" s="841"/>
      <c r="DA9" s="842"/>
    </row>
    <row r="10" spans="1:105" ht="30" customHeight="1">
      <c r="A10" s="747" t="s">
        <v>23</v>
      </c>
      <c r="B10" s="747"/>
      <c r="C10" s="747"/>
      <c r="D10" s="747"/>
      <c r="E10" s="747"/>
      <c r="F10" s="747"/>
      <c r="G10" s="747"/>
      <c r="H10" s="22"/>
      <c r="I10" s="750" t="s">
        <v>636</v>
      </c>
      <c r="J10" s="750"/>
      <c r="K10" s="750"/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50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1"/>
      <c r="BA10" s="113"/>
      <c r="BB10" s="830"/>
      <c r="BC10" s="830"/>
      <c r="BD10" s="830"/>
      <c r="BE10" s="830"/>
      <c r="BF10" s="830"/>
      <c r="BG10" s="830"/>
      <c r="BH10" s="830"/>
      <c r="BI10" s="830"/>
      <c r="BJ10" s="830"/>
      <c r="BK10" s="830"/>
      <c r="BL10" s="830"/>
      <c r="BM10" s="831"/>
      <c r="BN10" s="779"/>
      <c r="BO10" s="780"/>
      <c r="BP10" s="780"/>
      <c r="BQ10" s="780"/>
      <c r="BR10" s="780"/>
      <c r="BS10" s="780"/>
      <c r="BT10" s="780"/>
      <c r="BU10" s="780"/>
      <c r="BV10" s="780"/>
      <c r="BW10" s="781"/>
      <c r="BX10" s="779"/>
      <c r="BY10" s="780"/>
      <c r="BZ10" s="780"/>
      <c r="CA10" s="780"/>
      <c r="CB10" s="780"/>
      <c r="CC10" s="780"/>
      <c r="CD10" s="780"/>
      <c r="CE10" s="780"/>
      <c r="CF10" s="780"/>
      <c r="CG10" s="781"/>
      <c r="CH10" s="779"/>
      <c r="CI10" s="780"/>
      <c r="CJ10" s="780"/>
      <c r="CK10" s="780"/>
      <c r="CL10" s="780"/>
      <c r="CM10" s="780"/>
      <c r="CN10" s="780"/>
      <c r="CO10" s="780"/>
      <c r="CP10" s="780"/>
      <c r="CQ10" s="781"/>
      <c r="CR10" s="779"/>
      <c r="CS10" s="780"/>
      <c r="CT10" s="780"/>
      <c r="CU10" s="780"/>
      <c r="CV10" s="780"/>
      <c r="CW10" s="780"/>
      <c r="CX10" s="780"/>
      <c r="CY10" s="780"/>
      <c r="CZ10" s="780"/>
      <c r="DA10" s="781"/>
    </row>
    <row r="11" spans="1:105" ht="60" customHeight="1">
      <c r="A11" s="747" t="s">
        <v>24</v>
      </c>
      <c r="B11" s="747"/>
      <c r="C11" s="747"/>
      <c r="D11" s="747"/>
      <c r="E11" s="747"/>
      <c r="F11" s="747"/>
      <c r="G11" s="747"/>
      <c r="H11" s="22"/>
      <c r="I11" s="750" t="s">
        <v>637</v>
      </c>
      <c r="J11" s="750"/>
      <c r="K11" s="750"/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  <c r="AA11" s="750"/>
      <c r="AB11" s="750"/>
      <c r="AC11" s="750"/>
      <c r="AD11" s="750"/>
      <c r="AE11" s="750"/>
      <c r="AF11" s="750"/>
      <c r="AG11" s="750"/>
      <c r="AH11" s="750"/>
      <c r="AI11" s="750"/>
      <c r="AJ11" s="750"/>
      <c r="AK11" s="750"/>
      <c r="AL11" s="750"/>
      <c r="AM11" s="750"/>
      <c r="AN11" s="750"/>
      <c r="AO11" s="750"/>
      <c r="AP11" s="750"/>
      <c r="AQ11" s="750"/>
      <c r="AR11" s="750"/>
      <c r="AS11" s="750"/>
      <c r="AT11" s="750"/>
      <c r="AU11" s="750"/>
      <c r="AV11" s="750"/>
      <c r="AW11" s="750"/>
      <c r="AX11" s="750"/>
      <c r="AY11" s="750"/>
      <c r="AZ11" s="751"/>
      <c r="BA11" s="113"/>
      <c r="BB11" s="830" t="s">
        <v>638</v>
      </c>
      <c r="BC11" s="830"/>
      <c r="BD11" s="830"/>
      <c r="BE11" s="830"/>
      <c r="BF11" s="830"/>
      <c r="BG11" s="830"/>
      <c r="BH11" s="830"/>
      <c r="BI11" s="830"/>
      <c r="BJ11" s="830"/>
      <c r="BK11" s="830"/>
      <c r="BL11" s="830"/>
      <c r="BM11" s="831"/>
      <c r="BN11" s="844"/>
      <c r="BO11" s="845"/>
      <c r="BP11" s="845"/>
      <c r="BQ11" s="845"/>
      <c r="BR11" s="845"/>
      <c r="BS11" s="845"/>
      <c r="BT11" s="845"/>
      <c r="BU11" s="845"/>
      <c r="BV11" s="845"/>
      <c r="BW11" s="846"/>
      <c r="BX11" s="844"/>
      <c r="BY11" s="845"/>
      <c r="BZ11" s="845"/>
      <c r="CA11" s="845"/>
      <c r="CB11" s="845"/>
      <c r="CC11" s="845"/>
      <c r="CD11" s="845"/>
      <c r="CE11" s="845"/>
      <c r="CF11" s="845"/>
      <c r="CG11" s="846"/>
      <c r="CH11" s="779"/>
      <c r="CI11" s="780"/>
      <c r="CJ11" s="780"/>
      <c r="CK11" s="780"/>
      <c r="CL11" s="780"/>
      <c r="CM11" s="780"/>
      <c r="CN11" s="780"/>
      <c r="CO11" s="780"/>
      <c r="CP11" s="780"/>
      <c r="CQ11" s="781"/>
      <c r="CR11" s="779"/>
      <c r="CS11" s="780"/>
      <c r="CT11" s="780"/>
      <c r="CU11" s="780"/>
      <c r="CV11" s="780"/>
      <c r="CW11" s="780"/>
      <c r="CX11" s="780"/>
      <c r="CY11" s="780"/>
      <c r="CZ11" s="780"/>
      <c r="DA11" s="781"/>
    </row>
    <row r="12" spans="1:105" ht="30" customHeight="1">
      <c r="A12" s="747" t="s">
        <v>275</v>
      </c>
      <c r="B12" s="747"/>
      <c r="C12" s="747"/>
      <c r="D12" s="747"/>
      <c r="E12" s="747"/>
      <c r="F12" s="747"/>
      <c r="G12" s="747"/>
      <c r="H12" s="22"/>
      <c r="I12" s="750" t="s">
        <v>639</v>
      </c>
      <c r="J12" s="750"/>
      <c r="K12" s="750"/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  <c r="AA12" s="750"/>
      <c r="AB12" s="750"/>
      <c r="AC12" s="750"/>
      <c r="AD12" s="750"/>
      <c r="AE12" s="750"/>
      <c r="AF12" s="750"/>
      <c r="AG12" s="750"/>
      <c r="AH12" s="750"/>
      <c r="AI12" s="750"/>
      <c r="AJ12" s="750"/>
      <c r="AK12" s="750"/>
      <c r="AL12" s="750"/>
      <c r="AM12" s="750"/>
      <c r="AN12" s="750"/>
      <c r="AO12" s="750"/>
      <c r="AP12" s="750"/>
      <c r="AQ12" s="750"/>
      <c r="AR12" s="750"/>
      <c r="AS12" s="750"/>
      <c r="AT12" s="750"/>
      <c r="AU12" s="750"/>
      <c r="AV12" s="750"/>
      <c r="AW12" s="750"/>
      <c r="AX12" s="750"/>
      <c r="AY12" s="750"/>
      <c r="AZ12" s="751"/>
      <c r="BA12" s="113"/>
      <c r="BB12" s="830" t="s">
        <v>47</v>
      </c>
      <c r="BC12" s="830"/>
      <c r="BD12" s="830"/>
      <c r="BE12" s="830"/>
      <c r="BF12" s="830"/>
      <c r="BG12" s="830"/>
      <c r="BH12" s="830"/>
      <c r="BI12" s="830"/>
      <c r="BJ12" s="830"/>
      <c r="BK12" s="830"/>
      <c r="BL12" s="830"/>
      <c r="BM12" s="831"/>
      <c r="BN12" s="779"/>
      <c r="BO12" s="780"/>
      <c r="BP12" s="780"/>
      <c r="BQ12" s="780"/>
      <c r="BR12" s="780"/>
      <c r="BS12" s="780"/>
      <c r="BT12" s="780"/>
      <c r="BU12" s="780"/>
      <c r="BV12" s="780"/>
      <c r="BW12" s="781"/>
      <c r="BX12" s="779"/>
      <c r="BY12" s="780"/>
      <c r="BZ12" s="780"/>
      <c r="CA12" s="780"/>
      <c r="CB12" s="780"/>
      <c r="CC12" s="780"/>
      <c r="CD12" s="780"/>
      <c r="CE12" s="780"/>
      <c r="CF12" s="780"/>
      <c r="CG12" s="781"/>
      <c r="CH12" s="779"/>
      <c r="CI12" s="780"/>
      <c r="CJ12" s="780"/>
      <c r="CK12" s="780"/>
      <c r="CL12" s="780"/>
      <c r="CM12" s="780"/>
      <c r="CN12" s="780"/>
      <c r="CO12" s="780"/>
      <c r="CP12" s="780"/>
      <c r="CQ12" s="781"/>
      <c r="CR12" s="779"/>
      <c r="CS12" s="780"/>
      <c r="CT12" s="780"/>
      <c r="CU12" s="780"/>
      <c r="CV12" s="780"/>
      <c r="CW12" s="780"/>
      <c r="CX12" s="780"/>
      <c r="CY12" s="780"/>
      <c r="CZ12" s="780"/>
      <c r="DA12" s="781"/>
    </row>
    <row r="13" spans="1:105" ht="30" customHeight="1">
      <c r="A13" s="747" t="s">
        <v>26</v>
      </c>
      <c r="B13" s="747"/>
      <c r="C13" s="747"/>
      <c r="D13" s="747"/>
      <c r="E13" s="747"/>
      <c r="F13" s="747"/>
      <c r="G13" s="747"/>
      <c r="H13" s="22"/>
      <c r="I13" s="750" t="s">
        <v>640</v>
      </c>
      <c r="J13" s="750"/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750"/>
      <c r="AU13" s="750"/>
      <c r="AV13" s="750"/>
      <c r="AW13" s="750"/>
      <c r="AX13" s="750"/>
      <c r="AY13" s="750"/>
      <c r="AZ13" s="751"/>
      <c r="BA13" s="113"/>
      <c r="BB13" s="830"/>
      <c r="BC13" s="830"/>
      <c r="BD13" s="830"/>
      <c r="BE13" s="830"/>
      <c r="BF13" s="830"/>
      <c r="BG13" s="830"/>
      <c r="BH13" s="830"/>
      <c r="BI13" s="830"/>
      <c r="BJ13" s="830"/>
      <c r="BK13" s="830"/>
      <c r="BL13" s="830"/>
      <c r="BM13" s="831"/>
      <c r="BN13" s="779"/>
      <c r="BO13" s="780"/>
      <c r="BP13" s="780"/>
      <c r="BQ13" s="780"/>
      <c r="BR13" s="780"/>
      <c r="BS13" s="780"/>
      <c r="BT13" s="780"/>
      <c r="BU13" s="780"/>
      <c r="BV13" s="780"/>
      <c r="BW13" s="781"/>
      <c r="BX13" s="779"/>
      <c r="BY13" s="780"/>
      <c r="BZ13" s="780"/>
      <c r="CA13" s="780"/>
      <c r="CB13" s="780"/>
      <c r="CC13" s="780"/>
      <c r="CD13" s="780"/>
      <c r="CE13" s="780"/>
      <c r="CF13" s="780"/>
      <c r="CG13" s="781"/>
      <c r="CH13" s="779"/>
      <c r="CI13" s="780"/>
      <c r="CJ13" s="780"/>
      <c r="CK13" s="780"/>
      <c r="CL13" s="780"/>
      <c r="CM13" s="780"/>
      <c r="CN13" s="780"/>
      <c r="CO13" s="780"/>
      <c r="CP13" s="780"/>
      <c r="CQ13" s="781"/>
      <c r="CR13" s="779">
        <v>0.75</v>
      </c>
      <c r="CS13" s="780"/>
      <c r="CT13" s="780"/>
      <c r="CU13" s="780"/>
      <c r="CV13" s="780"/>
      <c r="CW13" s="780"/>
      <c r="CX13" s="780"/>
      <c r="CY13" s="780"/>
      <c r="CZ13" s="780"/>
      <c r="DA13" s="781"/>
    </row>
    <row r="14" spans="1:105" s="31" customFormat="1" ht="15.75" customHeight="1">
      <c r="A14" s="759"/>
      <c r="B14" s="759"/>
      <c r="C14" s="759"/>
      <c r="D14" s="759"/>
      <c r="E14" s="759"/>
      <c r="F14" s="759"/>
      <c r="G14" s="759"/>
      <c r="H14" s="24"/>
      <c r="I14" s="702" t="s">
        <v>641</v>
      </c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  <c r="AO14" s="702"/>
      <c r="AP14" s="702"/>
      <c r="AQ14" s="702"/>
      <c r="AR14" s="702"/>
      <c r="AS14" s="702"/>
      <c r="AT14" s="702"/>
      <c r="AU14" s="702"/>
      <c r="AV14" s="702"/>
      <c r="AW14" s="702"/>
      <c r="AX14" s="702"/>
      <c r="AY14" s="702"/>
      <c r="AZ14" s="703"/>
      <c r="BA14" s="180"/>
      <c r="BB14" s="847"/>
      <c r="BC14" s="847"/>
      <c r="BD14" s="847"/>
      <c r="BE14" s="847"/>
      <c r="BF14" s="847"/>
      <c r="BG14" s="847"/>
      <c r="BH14" s="847"/>
      <c r="BI14" s="847"/>
      <c r="BJ14" s="847"/>
      <c r="BK14" s="847"/>
      <c r="BL14" s="847"/>
      <c r="BM14" s="848"/>
      <c r="BN14" s="849">
        <v>1.05</v>
      </c>
      <c r="BO14" s="850"/>
      <c r="BP14" s="850"/>
      <c r="BQ14" s="850"/>
      <c r="BR14" s="850"/>
      <c r="BS14" s="850"/>
      <c r="BT14" s="850"/>
      <c r="BU14" s="850"/>
      <c r="BV14" s="850"/>
      <c r="BW14" s="851"/>
      <c r="BX14" s="849">
        <v>1.05</v>
      </c>
      <c r="BY14" s="850"/>
      <c r="BZ14" s="850"/>
      <c r="CA14" s="850"/>
      <c r="CB14" s="850"/>
      <c r="CC14" s="850"/>
      <c r="CD14" s="850"/>
      <c r="CE14" s="850"/>
      <c r="CF14" s="850"/>
      <c r="CG14" s="851"/>
      <c r="CH14" s="849">
        <v>0</v>
      </c>
      <c r="CI14" s="850"/>
      <c r="CJ14" s="850"/>
      <c r="CK14" s="850"/>
      <c r="CL14" s="850"/>
      <c r="CM14" s="850"/>
      <c r="CN14" s="850"/>
      <c r="CO14" s="850"/>
      <c r="CP14" s="850"/>
      <c r="CQ14" s="851"/>
      <c r="CR14" s="849">
        <v>1.05</v>
      </c>
      <c r="CS14" s="852"/>
      <c r="CT14" s="852"/>
      <c r="CU14" s="852"/>
      <c r="CV14" s="852"/>
      <c r="CW14" s="852"/>
      <c r="CX14" s="852"/>
      <c r="CY14" s="852"/>
      <c r="CZ14" s="852"/>
      <c r="DA14" s="853"/>
    </row>
    <row r="15" spans="1:105" ht="15.75" customHeight="1">
      <c r="A15" s="747" t="s">
        <v>87</v>
      </c>
      <c r="B15" s="747"/>
      <c r="C15" s="747"/>
      <c r="D15" s="747"/>
      <c r="E15" s="747"/>
      <c r="F15" s="747"/>
      <c r="G15" s="747"/>
      <c r="H15" s="22"/>
      <c r="I15" s="750" t="s">
        <v>714</v>
      </c>
      <c r="J15" s="782"/>
      <c r="K15" s="782"/>
      <c r="L15" s="782"/>
      <c r="M15" s="782"/>
      <c r="N15" s="782"/>
      <c r="O15" s="782"/>
      <c r="P15" s="782"/>
      <c r="Q15" s="782"/>
      <c r="R15" s="782"/>
      <c r="S15" s="782"/>
      <c r="T15" s="782"/>
      <c r="U15" s="782"/>
      <c r="V15" s="782"/>
      <c r="W15" s="782"/>
      <c r="X15" s="782"/>
      <c r="Y15" s="782"/>
      <c r="Z15" s="782"/>
      <c r="AA15" s="782"/>
      <c r="AB15" s="782"/>
      <c r="AC15" s="782"/>
      <c r="AD15" s="782"/>
      <c r="AE15" s="782"/>
      <c r="AF15" s="782"/>
      <c r="AG15" s="782"/>
      <c r="AH15" s="782"/>
      <c r="AI15" s="782"/>
      <c r="AJ15" s="782"/>
      <c r="AK15" s="782"/>
      <c r="AL15" s="782"/>
      <c r="AM15" s="782"/>
      <c r="AN15" s="782"/>
      <c r="AO15" s="782"/>
      <c r="AP15" s="782"/>
      <c r="AQ15" s="782"/>
      <c r="AR15" s="782"/>
      <c r="AS15" s="782"/>
      <c r="AT15" s="782"/>
      <c r="AU15" s="782"/>
      <c r="AV15" s="782"/>
      <c r="AW15" s="782"/>
      <c r="AX15" s="782"/>
      <c r="AY15" s="782"/>
      <c r="AZ15" s="783"/>
      <c r="BA15" s="113"/>
      <c r="BB15" s="832" t="s">
        <v>216</v>
      </c>
      <c r="BC15" s="832"/>
      <c r="BD15" s="832"/>
      <c r="BE15" s="832"/>
      <c r="BF15" s="832"/>
      <c r="BG15" s="832"/>
      <c r="BH15" s="832"/>
      <c r="BI15" s="832"/>
      <c r="BJ15" s="832"/>
      <c r="BK15" s="832"/>
      <c r="BL15" s="832"/>
      <c r="BM15" s="833"/>
      <c r="BN15" s="756">
        <v>27060.521852192367</v>
      </c>
      <c r="BO15" s="757"/>
      <c r="BP15" s="757"/>
      <c r="BQ15" s="757"/>
      <c r="BR15" s="757"/>
      <c r="BS15" s="757"/>
      <c r="BT15" s="757"/>
      <c r="BU15" s="757"/>
      <c r="BV15" s="757"/>
      <c r="BW15" s="758"/>
      <c r="BX15" s="809">
        <v>41758.497344215328</v>
      </c>
      <c r="BY15" s="780">
        <v>0</v>
      </c>
      <c r="BZ15" s="780">
        <v>0</v>
      </c>
      <c r="CA15" s="780">
        <v>0</v>
      </c>
      <c r="CB15" s="780">
        <v>0</v>
      </c>
      <c r="CC15" s="780">
        <v>0</v>
      </c>
      <c r="CD15" s="780">
        <v>0</v>
      </c>
      <c r="CE15" s="780">
        <v>0</v>
      </c>
      <c r="CF15" s="780">
        <v>0</v>
      </c>
      <c r="CG15" s="781">
        <v>0</v>
      </c>
      <c r="CH15" s="779">
        <v>0</v>
      </c>
      <c r="CI15" s="780">
        <v>0</v>
      </c>
      <c r="CJ15" s="780">
        <v>0</v>
      </c>
      <c r="CK15" s="780">
        <v>0</v>
      </c>
      <c r="CL15" s="780">
        <v>0</v>
      </c>
      <c r="CM15" s="780">
        <v>0</v>
      </c>
      <c r="CN15" s="780">
        <v>0</v>
      </c>
      <c r="CO15" s="780">
        <v>0</v>
      </c>
      <c r="CP15" s="780">
        <v>0</v>
      </c>
      <c r="CQ15" s="781">
        <v>0</v>
      </c>
      <c r="CR15" s="809">
        <v>43504.581634589355</v>
      </c>
      <c r="CS15" s="780">
        <v>0</v>
      </c>
      <c r="CT15" s="780">
        <v>0</v>
      </c>
      <c r="CU15" s="780">
        <v>0</v>
      </c>
      <c r="CV15" s="780">
        <v>0</v>
      </c>
      <c r="CW15" s="780">
        <v>0</v>
      </c>
      <c r="CX15" s="780">
        <v>0</v>
      </c>
      <c r="CY15" s="780">
        <v>0</v>
      </c>
      <c r="CZ15" s="780">
        <v>0</v>
      </c>
      <c r="DA15" s="781">
        <v>0</v>
      </c>
    </row>
    <row r="16" spans="1:105" ht="15"/>
    <row r="17" spans="1:105" ht="15">
      <c r="A17" s="855" t="s">
        <v>642</v>
      </c>
      <c r="B17" s="855"/>
      <c r="C17" s="855"/>
      <c r="D17" s="855"/>
      <c r="E17" s="855"/>
      <c r="F17" s="855"/>
      <c r="G17" s="855"/>
      <c r="H17" s="855"/>
      <c r="I17" s="855"/>
      <c r="J17" s="855"/>
      <c r="K17" s="855"/>
      <c r="L17" s="855"/>
      <c r="M17" s="855"/>
      <c r="N17" s="855"/>
      <c r="O17" s="855"/>
      <c r="P17" s="855"/>
      <c r="Q17" s="855"/>
      <c r="R17" s="855"/>
      <c r="S17" s="855"/>
      <c r="T17" s="855"/>
      <c r="U17" s="855"/>
    </row>
    <row r="18" spans="1:105" s="32" customFormat="1" ht="30" customHeight="1">
      <c r="A18" s="854" t="s">
        <v>643</v>
      </c>
      <c r="B18" s="685"/>
      <c r="C18" s="685"/>
      <c r="D18" s="685"/>
      <c r="E18" s="685"/>
      <c r="F18" s="685"/>
      <c r="G18" s="685"/>
      <c r="H18" s="685"/>
      <c r="I18" s="685"/>
      <c r="J18" s="685"/>
      <c r="K18" s="685"/>
      <c r="L18" s="685"/>
      <c r="M18" s="685"/>
      <c r="N18" s="685"/>
      <c r="O18" s="685"/>
      <c r="P18" s="685"/>
      <c r="Q18" s="685"/>
      <c r="R18" s="685"/>
      <c r="S18" s="685"/>
      <c r="T18" s="685"/>
      <c r="U18" s="685"/>
      <c r="V18" s="685"/>
      <c r="W18" s="685"/>
      <c r="X18" s="685"/>
      <c r="Y18" s="685"/>
      <c r="Z18" s="685"/>
      <c r="AA18" s="685"/>
      <c r="AB18" s="685"/>
      <c r="AC18" s="685"/>
      <c r="AD18" s="685"/>
      <c r="AE18" s="685"/>
      <c r="AF18" s="685"/>
      <c r="AG18" s="685"/>
      <c r="AH18" s="685"/>
      <c r="AI18" s="685"/>
      <c r="AJ18" s="685"/>
      <c r="AK18" s="685"/>
      <c r="AL18" s="685"/>
      <c r="AM18" s="685"/>
      <c r="AN18" s="685"/>
      <c r="AO18" s="685"/>
      <c r="AP18" s="685"/>
      <c r="AQ18" s="685"/>
      <c r="AR18" s="685"/>
      <c r="AS18" s="685"/>
      <c r="AT18" s="685"/>
      <c r="AU18" s="685"/>
      <c r="AV18" s="685"/>
      <c r="AW18" s="685"/>
      <c r="AX18" s="685"/>
      <c r="AY18" s="685"/>
      <c r="AZ18" s="685"/>
      <c r="BA18" s="685"/>
      <c r="BB18" s="685"/>
      <c r="BC18" s="685"/>
      <c r="BD18" s="685"/>
      <c r="BE18" s="685"/>
      <c r="BF18" s="685"/>
      <c r="BG18" s="685"/>
      <c r="BH18" s="685"/>
      <c r="BI18" s="685"/>
      <c r="BJ18" s="685"/>
      <c r="BK18" s="685"/>
      <c r="BL18" s="685"/>
      <c r="BM18" s="685"/>
      <c r="BN18" s="685"/>
      <c r="BO18" s="685"/>
      <c r="BP18" s="685"/>
      <c r="BQ18" s="685"/>
      <c r="BR18" s="685"/>
      <c r="BS18" s="685"/>
      <c r="BT18" s="685"/>
      <c r="BU18" s="685"/>
      <c r="BV18" s="685"/>
      <c r="BW18" s="685"/>
      <c r="BX18" s="685"/>
      <c r="BY18" s="685"/>
      <c r="BZ18" s="685"/>
      <c r="CA18" s="685"/>
      <c r="CB18" s="685"/>
      <c r="CC18" s="685"/>
      <c r="CD18" s="685"/>
      <c r="CE18" s="685"/>
      <c r="CF18" s="685"/>
      <c r="CG18" s="685"/>
      <c r="CH18" s="685"/>
      <c r="CI18" s="685"/>
      <c r="CJ18" s="685"/>
      <c r="CK18" s="685"/>
      <c r="CL18" s="685"/>
      <c r="CM18" s="685"/>
      <c r="CN18" s="685"/>
      <c r="CO18" s="685"/>
      <c r="CP18" s="685"/>
      <c r="CQ18" s="685"/>
      <c r="CR18" s="685"/>
      <c r="CS18" s="685"/>
      <c r="CT18" s="685"/>
      <c r="CU18" s="685"/>
      <c r="CV18" s="685"/>
      <c r="CW18" s="685"/>
      <c r="CX18" s="685"/>
      <c r="CY18" s="685"/>
      <c r="CZ18" s="685"/>
      <c r="DA18" s="685"/>
    </row>
    <row r="19" spans="1:105" s="32" customFormat="1" ht="74.25" customHeight="1">
      <c r="A19" s="854" t="s">
        <v>644</v>
      </c>
      <c r="B19" s="685"/>
      <c r="C19" s="685"/>
      <c r="D19" s="685"/>
      <c r="E19" s="685"/>
      <c r="F19" s="685"/>
      <c r="G19" s="685"/>
      <c r="H19" s="685"/>
      <c r="I19" s="685"/>
      <c r="J19" s="685"/>
      <c r="K19" s="685"/>
      <c r="L19" s="685"/>
      <c r="M19" s="685"/>
      <c r="N19" s="685"/>
      <c r="O19" s="685"/>
      <c r="P19" s="685"/>
      <c r="Q19" s="685"/>
      <c r="R19" s="685"/>
      <c r="S19" s="685"/>
      <c r="T19" s="685"/>
      <c r="U19" s="685"/>
      <c r="V19" s="685"/>
      <c r="W19" s="685"/>
      <c r="X19" s="685"/>
      <c r="Y19" s="685"/>
      <c r="Z19" s="685"/>
      <c r="AA19" s="685"/>
      <c r="AB19" s="685"/>
      <c r="AC19" s="685"/>
      <c r="AD19" s="685"/>
      <c r="AE19" s="685"/>
      <c r="AF19" s="685"/>
      <c r="AG19" s="685"/>
      <c r="AH19" s="685"/>
      <c r="AI19" s="685"/>
      <c r="AJ19" s="685"/>
      <c r="AK19" s="685"/>
      <c r="AL19" s="685"/>
      <c r="AM19" s="685"/>
      <c r="AN19" s="685"/>
      <c r="AO19" s="685"/>
      <c r="AP19" s="685"/>
      <c r="AQ19" s="685"/>
      <c r="AR19" s="685"/>
      <c r="AS19" s="685"/>
      <c r="AT19" s="685"/>
      <c r="AU19" s="685"/>
      <c r="AV19" s="685"/>
      <c r="AW19" s="685"/>
      <c r="AX19" s="685"/>
      <c r="AY19" s="685"/>
      <c r="AZ19" s="685"/>
      <c r="BA19" s="685"/>
      <c r="BB19" s="685"/>
      <c r="BC19" s="685"/>
      <c r="BD19" s="685"/>
      <c r="BE19" s="685"/>
      <c r="BF19" s="685"/>
      <c r="BG19" s="685"/>
      <c r="BH19" s="685"/>
      <c r="BI19" s="685"/>
      <c r="BJ19" s="685"/>
      <c r="BK19" s="685"/>
      <c r="BL19" s="685"/>
      <c r="BM19" s="685"/>
      <c r="BN19" s="685"/>
      <c r="BO19" s="685"/>
      <c r="BP19" s="685"/>
      <c r="BQ19" s="685"/>
      <c r="BR19" s="685"/>
      <c r="BS19" s="685"/>
      <c r="BT19" s="685"/>
      <c r="BU19" s="685"/>
      <c r="BV19" s="685"/>
      <c r="BW19" s="685"/>
      <c r="BX19" s="685"/>
      <c r="BY19" s="685"/>
      <c r="BZ19" s="685"/>
      <c r="CA19" s="685"/>
      <c r="CB19" s="685"/>
      <c r="CC19" s="685"/>
      <c r="CD19" s="685"/>
      <c r="CE19" s="685"/>
      <c r="CF19" s="685"/>
      <c r="CG19" s="685"/>
      <c r="CH19" s="685"/>
      <c r="CI19" s="685"/>
      <c r="CJ19" s="685"/>
      <c r="CK19" s="685"/>
      <c r="CL19" s="685"/>
      <c r="CM19" s="685"/>
      <c r="CN19" s="685"/>
      <c r="CO19" s="685"/>
      <c r="CP19" s="685"/>
      <c r="CQ19" s="685"/>
      <c r="CR19" s="685"/>
      <c r="CS19" s="685"/>
      <c r="CT19" s="685"/>
      <c r="CU19" s="685"/>
      <c r="CV19" s="685"/>
      <c r="CW19" s="685"/>
      <c r="CX19" s="685"/>
      <c r="CY19" s="685"/>
      <c r="CZ19" s="685"/>
      <c r="DA19" s="685"/>
    </row>
    <row r="20" spans="1:105" s="32" customFormat="1" ht="30" customHeight="1">
      <c r="A20" s="854" t="s">
        <v>645</v>
      </c>
      <c r="B20" s="685"/>
      <c r="C20" s="685"/>
      <c r="D20" s="685"/>
      <c r="E20" s="685"/>
      <c r="F20" s="685"/>
      <c r="G20" s="685"/>
      <c r="H20" s="685"/>
      <c r="I20" s="685"/>
      <c r="J20" s="685"/>
      <c r="K20" s="685"/>
      <c r="L20" s="685"/>
      <c r="M20" s="685"/>
      <c r="N20" s="685"/>
      <c r="O20" s="685"/>
      <c r="P20" s="685"/>
      <c r="Q20" s="685"/>
      <c r="R20" s="685"/>
      <c r="S20" s="685"/>
      <c r="T20" s="685"/>
      <c r="U20" s="685"/>
      <c r="V20" s="685"/>
      <c r="W20" s="685"/>
      <c r="X20" s="685"/>
      <c r="Y20" s="685"/>
      <c r="Z20" s="685"/>
      <c r="AA20" s="685"/>
      <c r="AB20" s="685"/>
      <c r="AC20" s="685"/>
      <c r="AD20" s="685"/>
      <c r="AE20" s="685"/>
      <c r="AF20" s="685"/>
      <c r="AG20" s="685"/>
      <c r="AH20" s="685"/>
      <c r="AI20" s="685"/>
      <c r="AJ20" s="685"/>
      <c r="AK20" s="685"/>
      <c r="AL20" s="685"/>
      <c r="AM20" s="685"/>
      <c r="AN20" s="685"/>
      <c r="AO20" s="685"/>
      <c r="AP20" s="685"/>
      <c r="AQ20" s="685"/>
      <c r="AR20" s="685"/>
      <c r="AS20" s="685"/>
      <c r="AT20" s="685"/>
      <c r="AU20" s="685"/>
      <c r="AV20" s="685"/>
      <c r="AW20" s="685"/>
      <c r="AX20" s="685"/>
      <c r="AY20" s="685"/>
      <c r="AZ20" s="685"/>
      <c r="BA20" s="685"/>
      <c r="BB20" s="685"/>
      <c r="BC20" s="685"/>
      <c r="BD20" s="685"/>
      <c r="BE20" s="685"/>
      <c r="BF20" s="685"/>
      <c r="BG20" s="685"/>
      <c r="BH20" s="685"/>
      <c r="BI20" s="685"/>
      <c r="BJ20" s="685"/>
      <c r="BK20" s="685"/>
      <c r="BL20" s="685"/>
      <c r="BM20" s="685"/>
      <c r="BN20" s="685"/>
      <c r="BO20" s="685"/>
      <c r="BP20" s="685"/>
      <c r="BQ20" s="685"/>
      <c r="BR20" s="685"/>
      <c r="BS20" s="685"/>
      <c r="BT20" s="685"/>
      <c r="BU20" s="6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5"/>
      <c r="CF20" s="685"/>
      <c r="CG20" s="685"/>
      <c r="CH20" s="685"/>
      <c r="CI20" s="685"/>
      <c r="CJ20" s="685"/>
      <c r="CK20" s="685"/>
      <c r="CL20" s="685"/>
      <c r="CM20" s="685"/>
      <c r="CN20" s="685"/>
      <c r="CO20" s="685"/>
      <c r="CP20" s="685"/>
      <c r="CQ20" s="685"/>
      <c r="CR20" s="685"/>
      <c r="CS20" s="685"/>
      <c r="CT20" s="685"/>
      <c r="CU20" s="685"/>
      <c r="CV20" s="685"/>
      <c r="CW20" s="685"/>
      <c r="CX20" s="685"/>
      <c r="CY20" s="685"/>
      <c r="CZ20" s="685"/>
      <c r="DA20" s="685"/>
    </row>
    <row r="21" spans="1:105" s="32" customFormat="1" ht="45.75" customHeight="1">
      <c r="A21" s="854" t="s">
        <v>646</v>
      </c>
      <c r="B21" s="685"/>
      <c r="C21" s="685"/>
      <c r="D21" s="685"/>
      <c r="E21" s="685"/>
      <c r="F21" s="685"/>
      <c r="G21" s="685"/>
      <c r="H21" s="685"/>
      <c r="I21" s="685"/>
      <c r="J21" s="685"/>
      <c r="K21" s="685"/>
      <c r="L21" s="685"/>
      <c r="M21" s="685"/>
      <c r="N21" s="685"/>
      <c r="O21" s="685"/>
      <c r="P21" s="685"/>
      <c r="Q21" s="685"/>
      <c r="R21" s="685"/>
      <c r="S21" s="685"/>
      <c r="T21" s="685"/>
      <c r="U21" s="685"/>
      <c r="V21" s="685"/>
      <c r="W21" s="685"/>
      <c r="X21" s="685"/>
      <c r="Y21" s="685"/>
      <c r="Z21" s="685"/>
      <c r="AA21" s="685"/>
      <c r="AB21" s="685"/>
      <c r="AC21" s="685"/>
      <c r="AD21" s="685"/>
      <c r="AE21" s="685"/>
      <c r="AF21" s="685"/>
      <c r="AG21" s="685"/>
      <c r="AH21" s="685"/>
      <c r="AI21" s="685"/>
      <c r="AJ21" s="685"/>
      <c r="AK21" s="685"/>
      <c r="AL21" s="685"/>
      <c r="AM21" s="685"/>
      <c r="AN21" s="685"/>
      <c r="AO21" s="685"/>
      <c r="AP21" s="685"/>
      <c r="AQ21" s="685"/>
      <c r="AR21" s="685"/>
      <c r="AS21" s="685"/>
      <c r="AT21" s="685"/>
      <c r="AU21" s="685"/>
      <c r="AV21" s="685"/>
      <c r="AW21" s="685"/>
      <c r="AX21" s="685"/>
      <c r="AY21" s="685"/>
      <c r="AZ21" s="685"/>
      <c r="BA21" s="685"/>
      <c r="BB21" s="685"/>
      <c r="BC21" s="685"/>
      <c r="BD21" s="685"/>
      <c r="BE21" s="685"/>
      <c r="BF21" s="685"/>
      <c r="BG21" s="685"/>
      <c r="BH21" s="685"/>
      <c r="BI21" s="685"/>
      <c r="BJ21" s="685"/>
      <c r="BK21" s="685"/>
      <c r="BL21" s="685"/>
      <c r="BM21" s="685"/>
      <c r="BN21" s="685"/>
      <c r="BO21" s="685"/>
      <c r="BP21" s="685"/>
      <c r="BQ21" s="685"/>
      <c r="BR21" s="685"/>
      <c r="BS21" s="685"/>
      <c r="BT21" s="685"/>
      <c r="BU21" s="685"/>
      <c r="BV21" s="685"/>
      <c r="BW21" s="685"/>
      <c r="BX21" s="685"/>
      <c r="BY21" s="685"/>
      <c r="BZ21" s="685"/>
      <c r="CA21" s="685"/>
      <c r="CB21" s="685"/>
      <c r="CC21" s="685"/>
      <c r="CD21" s="685"/>
      <c r="CE21" s="685"/>
      <c r="CF21" s="685"/>
      <c r="CG21" s="685"/>
      <c r="CH21" s="685"/>
      <c r="CI21" s="685"/>
      <c r="CJ21" s="685"/>
      <c r="CK21" s="685"/>
      <c r="CL21" s="685"/>
      <c r="CM21" s="685"/>
      <c r="CN21" s="685"/>
      <c r="CO21" s="685"/>
      <c r="CP21" s="685"/>
      <c r="CQ21" s="685"/>
      <c r="CR21" s="685"/>
      <c r="CS21" s="685"/>
      <c r="CT21" s="685"/>
      <c r="CU21" s="685"/>
      <c r="CV21" s="685"/>
      <c r="CW21" s="685"/>
      <c r="CX21" s="685"/>
      <c r="CY21" s="685"/>
      <c r="CZ21" s="685"/>
      <c r="DA21" s="685"/>
    </row>
    <row r="22" spans="1:105" s="32" customFormat="1" ht="3" customHeight="1"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</row>
    <row r="24" spans="1:105" s="326" customFormat="1" ht="16.5" customHeight="1">
      <c r="G24" s="326" t="s">
        <v>1103</v>
      </c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Z24" s="326" t="s">
        <v>1385</v>
      </c>
    </row>
  </sheetData>
  <mergeCells count="77">
    <mergeCell ref="A21:DA21"/>
    <mergeCell ref="A15:G15"/>
    <mergeCell ref="I15:AZ15"/>
    <mergeCell ref="BB15:BM15"/>
    <mergeCell ref="BN15:BW15"/>
    <mergeCell ref="BX15:CG15"/>
    <mergeCell ref="CH15:CQ15"/>
    <mergeCell ref="CR15:DA15"/>
    <mergeCell ref="A17:U17"/>
    <mergeCell ref="A18:DA18"/>
    <mergeCell ref="A19:DA19"/>
    <mergeCell ref="A20:DA20"/>
    <mergeCell ref="CR13:DA13"/>
    <mergeCell ref="A14:G14"/>
    <mergeCell ref="I14:AZ14"/>
    <mergeCell ref="BB14:BM14"/>
    <mergeCell ref="BN14:BW14"/>
    <mergeCell ref="BX14:CG14"/>
    <mergeCell ref="CH14:CQ14"/>
    <mergeCell ref="CR14:DA14"/>
    <mergeCell ref="A13:G13"/>
    <mergeCell ref="I13:AZ13"/>
    <mergeCell ref="BB13:BM13"/>
    <mergeCell ref="BN13:BW13"/>
    <mergeCell ref="BX13:CG13"/>
    <mergeCell ref="CH13:CQ13"/>
    <mergeCell ref="CR11:DA11"/>
    <mergeCell ref="A12:G12"/>
    <mergeCell ref="I12:AZ12"/>
    <mergeCell ref="BB12:BM12"/>
    <mergeCell ref="BN12:BW12"/>
    <mergeCell ref="BX12:CG12"/>
    <mergeCell ref="CH12:CQ12"/>
    <mergeCell ref="CR12:DA12"/>
    <mergeCell ref="A11:G11"/>
    <mergeCell ref="I11:AZ11"/>
    <mergeCell ref="BB11:BM11"/>
    <mergeCell ref="BN11:BW11"/>
    <mergeCell ref="BX11:CG11"/>
    <mergeCell ref="CH11:CQ11"/>
    <mergeCell ref="CR9:DA9"/>
    <mergeCell ref="A10:G10"/>
    <mergeCell ref="I10:AZ10"/>
    <mergeCell ref="BB10:BM10"/>
    <mergeCell ref="BN10:BW10"/>
    <mergeCell ref="BX10:CG10"/>
    <mergeCell ref="CH10:CQ10"/>
    <mergeCell ref="CR10:DA10"/>
    <mergeCell ref="A9:G9"/>
    <mergeCell ref="I9:AZ9"/>
    <mergeCell ref="BB9:BM9"/>
    <mergeCell ref="BN9:BW9"/>
    <mergeCell ref="BX9:CG9"/>
    <mergeCell ref="CH9:CQ9"/>
    <mergeCell ref="CR7:DA7"/>
    <mergeCell ref="A8:G8"/>
    <mergeCell ref="I8:AZ8"/>
    <mergeCell ref="BB8:BM8"/>
    <mergeCell ref="BN8:BW8"/>
    <mergeCell ref="BX8:CG8"/>
    <mergeCell ref="CH8:CQ8"/>
    <mergeCell ref="CR8:DA8"/>
    <mergeCell ref="A7:G7"/>
    <mergeCell ref="H7:AZ7"/>
    <mergeCell ref="BA7:BM7"/>
    <mergeCell ref="BN7:BW7"/>
    <mergeCell ref="BX7:CG7"/>
    <mergeCell ref="CH7:CQ7"/>
    <mergeCell ref="A3:DA3"/>
    <mergeCell ref="A5:G6"/>
    <mergeCell ref="H5:AZ6"/>
    <mergeCell ref="BA5:BM6"/>
    <mergeCell ref="BN5:DA5"/>
    <mergeCell ref="BN6:BW6"/>
    <mergeCell ref="BX6:CG6"/>
    <mergeCell ref="CH6:CQ6"/>
    <mergeCell ref="CR6:DA6"/>
  </mergeCells>
  <pageMargins left="0.78740157480314965" right="0.51181102362204722" top="0.59055118110236227" bottom="0.39370078740157483" header="0.19685039370078741" footer="0.19685039370078741"/>
  <pageSetup paperSize="9" scale="9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42</vt:i4>
      </vt:variant>
    </vt:vector>
  </HeadingPairs>
  <TitlesOfParts>
    <vt:vector size="84" baseType="lpstr">
      <vt:lpstr>Информация</vt:lpstr>
      <vt:lpstr>прил. 4.2</vt:lpstr>
      <vt:lpstr>прил. 3.1</vt:lpstr>
      <vt:lpstr>прил. 4.1, 4.3</vt:lpstr>
      <vt:lpstr>прил. 4.4</vt:lpstr>
      <vt:lpstr>прил. 4.12</vt:lpstr>
      <vt:lpstr>прил. 5.1</vt:lpstr>
      <vt:lpstr>Расчеты</vt:lpstr>
      <vt:lpstr>прил. 5.2 (индексы)</vt:lpstr>
      <vt:lpstr>приложение 5.2.1</vt:lpstr>
      <vt:lpstr>прил. 5.4_свод по ресурсам</vt:lpstr>
      <vt:lpstr>доп. прил. 4.7 (электроэнергия)</vt:lpstr>
      <vt:lpstr>доп. прил. 4.8 (вода)</vt:lpstr>
      <vt:lpstr>прил. 5.9</vt:lpstr>
      <vt:lpstr>доп. прил. 4.9</vt:lpstr>
      <vt:lpstr>доп. прил. 4.9.1</vt:lpstr>
      <vt:lpstr>доп. прил. 4.9.2</vt:lpstr>
      <vt:lpstr>доп. прил. 4.9.3</vt:lpstr>
      <vt:lpstr>прил. 5.3 (неподконтрольные)</vt:lpstr>
      <vt:lpstr>прил. 4.10.1_амортизация</vt:lpstr>
      <vt:lpstr>доп. прил. 4.16</vt:lpstr>
      <vt:lpstr>доп. прил. 4.17</vt:lpstr>
      <vt:lpstr>доп. прил. 4.18</vt:lpstr>
      <vt:lpstr>доп. прил. 4.19 (услуги)</vt:lpstr>
      <vt:lpstr>Услуги сторонних организаций</vt:lpstr>
      <vt:lpstr>УС2017</vt:lpstr>
      <vt:lpstr>доп. прил. 4.20</vt:lpstr>
      <vt:lpstr>доп. прил. 4.21 (цеховые)</vt:lpstr>
      <vt:lpstr>доп. прил. 4.22 (общехоз)</vt:lpstr>
      <vt:lpstr>доп. прил. 4.23</vt:lpstr>
      <vt:lpstr>прил. 4.24</vt:lpstr>
      <vt:lpstr>расчет с коллекторов прил. 6.1</vt:lpstr>
      <vt:lpstr>расчет на передачу прил. 6.2</vt:lpstr>
      <vt:lpstr>расчет на тепл. эн. прил. 6.4</vt:lpstr>
      <vt:lpstr>расчет на теплоносит. прил. 6.6</vt:lpstr>
      <vt:lpstr>расчет на теплоносит. прил. 6.7</vt:lpstr>
      <vt:lpstr>расчет на ГВС прил. 6.8</vt:lpstr>
      <vt:lpstr>Расчет тарифа по полугодиям</vt:lpstr>
      <vt:lpstr>Аренда</vt:lpstr>
      <vt:lpstr>Аренда теплосети</vt:lpstr>
      <vt:lpstr>ремонты</vt:lpstr>
      <vt:lpstr>Амортизация</vt:lpstr>
      <vt:lpstr>'доп. прил. 4.9'!Заголовки_для_печати</vt:lpstr>
      <vt:lpstr>'доп. прил. 4.9.1'!Заголовки_для_печати</vt:lpstr>
      <vt:lpstr>'доп. прил. 4.9.2'!Заголовки_для_печати</vt:lpstr>
      <vt:lpstr>'доп. прил. 4.9.3'!Заголовки_для_печати</vt:lpstr>
      <vt:lpstr>'прил. 4.1, 4.3'!Заголовки_для_печати</vt:lpstr>
      <vt:lpstr>'прил. 4.12'!Заголовки_для_печати</vt:lpstr>
      <vt:lpstr>'прил. 4.4'!Заголовки_для_печати</vt:lpstr>
      <vt:lpstr>'прил. 5.1'!Заголовки_для_печати</vt:lpstr>
      <vt:lpstr>'прил. 5.3 (неподконтрольные)'!Заголовки_для_печати</vt:lpstr>
      <vt:lpstr>'прил. 5.9'!Заголовки_для_печати</vt:lpstr>
      <vt:lpstr>'расчет на передачу прил. 6.2'!Заголовки_для_печати</vt:lpstr>
      <vt:lpstr>'расчет на тепл. эн. прил. 6.4'!Заголовки_для_печати</vt:lpstr>
      <vt:lpstr>'расчет на теплоносит. прил. 6.6'!Заголовки_для_печати</vt:lpstr>
      <vt:lpstr>'расчет с коллекторов прил. 6.1'!Заголовки_для_печати</vt:lpstr>
      <vt:lpstr>'доп. прил. 4.16'!Область_печати</vt:lpstr>
      <vt:lpstr>'доп. прил. 4.17'!Область_печати</vt:lpstr>
      <vt:lpstr>'доп. прил. 4.21 (цеховые)'!Область_печати</vt:lpstr>
      <vt:lpstr>'доп. прил. 4.22 (общехоз)'!Область_печати</vt:lpstr>
      <vt:lpstr>'доп. прил. 4.7 (электроэнергия)'!Область_печати</vt:lpstr>
      <vt:lpstr>'доп. прил. 4.8 (вода)'!Область_печати</vt:lpstr>
      <vt:lpstr>'доп. прил. 4.9'!Область_печати</vt:lpstr>
      <vt:lpstr>'доп. прил. 4.9.1'!Область_печати</vt:lpstr>
      <vt:lpstr>'доп. прил. 4.9.2'!Область_печати</vt:lpstr>
      <vt:lpstr>'доп. прил. 4.9.3'!Область_печати</vt:lpstr>
      <vt:lpstr>'прил. 3.1'!Область_печати</vt:lpstr>
      <vt:lpstr>'прил. 4.1, 4.3'!Область_печати</vt:lpstr>
      <vt:lpstr>'прил. 4.10.1_амортизация'!Область_печати</vt:lpstr>
      <vt:lpstr>'прил. 4.12'!Область_печати</vt:lpstr>
      <vt:lpstr>'прил. 4.24'!Область_печати</vt:lpstr>
      <vt:lpstr>'прил. 4.4'!Область_печати</vt:lpstr>
      <vt:lpstr>'прил. 5.1'!Область_печати</vt:lpstr>
      <vt:lpstr>'прил. 5.2 (индексы)'!Область_печати</vt:lpstr>
      <vt:lpstr>'прил. 5.3 (неподконтрольные)'!Область_печати</vt:lpstr>
      <vt:lpstr>'прил. 5.4_свод по ресурсам'!Область_печати</vt:lpstr>
      <vt:lpstr>'прил. 5.9'!Область_печати</vt:lpstr>
      <vt:lpstr>'расчет на ГВС прил. 6.8'!Область_печати</vt:lpstr>
      <vt:lpstr>'расчет на передачу прил. 6.2'!Область_печати</vt:lpstr>
      <vt:lpstr>'расчет на тепл. эн. прил. 6.4'!Область_печати</vt:lpstr>
      <vt:lpstr>'расчет на теплоносит. прил. 6.6'!Область_печати</vt:lpstr>
      <vt:lpstr>'расчет на теплоносит. прил. 6.7'!Область_печати</vt:lpstr>
      <vt:lpstr>'расчет с коллекторов прил. 6.1'!Область_печати</vt:lpstr>
      <vt:lpstr>УС2017!Область_печати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Бабичева Мария Владимировна</cp:lastModifiedBy>
  <cp:lastPrinted>2019-11-28T07:49:10Z</cp:lastPrinted>
  <dcterms:created xsi:type="dcterms:W3CDTF">2008-10-01T13:21:49Z</dcterms:created>
  <dcterms:modified xsi:type="dcterms:W3CDTF">2020-03-20T07:08:25Z</dcterms:modified>
</cp:coreProperties>
</file>