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25" yWindow="90" windowWidth="18240" windowHeight="12210"/>
  </bookViews>
  <sheets>
    <sheet name="По разделу 3" sheetId="2" r:id="rId1"/>
  </sheets>
  <calcPr calcId="145621"/>
</workbook>
</file>

<file path=xl/calcChain.xml><?xml version="1.0" encoding="utf-8"?>
<calcChain xmlns="http://schemas.openxmlformats.org/spreadsheetml/2006/main">
  <c r="G46" i="2" l="1"/>
  <c r="F46" i="2"/>
  <c r="E46" i="2"/>
  <c r="D46" i="2"/>
  <c r="G45" i="2"/>
  <c r="F45" i="2"/>
  <c r="E45" i="2"/>
  <c r="D45" i="2"/>
  <c r="G43" i="2"/>
  <c r="F43" i="2"/>
  <c r="E43" i="2"/>
  <c r="D43" i="2"/>
  <c r="G37" i="2"/>
  <c r="F37" i="2"/>
  <c r="E37" i="2"/>
  <c r="D37" i="2"/>
  <c r="G30" i="2"/>
  <c r="G33" i="2" s="1"/>
  <c r="F30" i="2"/>
  <c r="F33" i="2" s="1"/>
  <c r="E30" i="2"/>
  <c r="E33" i="2" s="1"/>
  <c r="D30" i="2"/>
  <c r="D33" i="2" s="1"/>
  <c r="G27" i="2"/>
  <c r="F27" i="2"/>
  <c r="E27" i="2"/>
  <c r="D27" i="2"/>
  <c r="G26" i="2"/>
  <c r="G44" i="2" s="1"/>
  <c r="F26" i="2"/>
  <c r="F44" i="2" s="1"/>
  <c r="E26" i="2"/>
  <c r="E44" i="2" s="1"/>
  <c r="D26" i="2"/>
  <c r="D25" i="2" s="1"/>
  <c r="G25" i="2"/>
  <c r="G34" i="2" s="1"/>
  <c r="F25" i="2"/>
  <c r="F34" i="2" s="1"/>
  <c r="E25" i="2"/>
  <c r="E34" i="2" s="1"/>
  <c r="G24" i="2"/>
  <c r="F24" i="2"/>
  <c r="E24" i="2"/>
  <c r="D24" i="2"/>
  <c r="G21" i="2"/>
  <c r="F21" i="2"/>
  <c r="E21" i="2"/>
  <c r="D21" i="2"/>
  <c r="G18" i="2"/>
  <c r="F18" i="2"/>
  <c r="E18" i="2"/>
  <c r="D18" i="2"/>
  <c r="D34" i="2" l="1"/>
  <c r="D44" i="2"/>
</calcChain>
</file>

<file path=xl/sharedStrings.xml><?xml version="1.0" encoding="utf-8"?>
<sst xmlns="http://schemas.openxmlformats.org/spreadsheetml/2006/main" count="110" uniqueCount="74">
  <si>
    <t>Плановые и фактические показатели производственной программы за 2017-2019 гг.</t>
  </si>
  <si>
    <t>№ п/п</t>
  </si>
  <si>
    <t>Наименование показателя</t>
  </si>
  <si>
    <t xml:space="preserve">Единицы измерений </t>
  </si>
  <si>
    <t>факт</t>
  </si>
  <si>
    <t>план</t>
  </si>
  <si>
    <r>
      <t>Технические характеристики источников тепловой выработки (</t>
    </r>
    <r>
      <rPr>
        <b/>
        <sz val="12"/>
        <color rgb="FFFF0000"/>
        <rFont val="Times New Roman"/>
        <family val="1"/>
        <charset val="204"/>
      </rPr>
      <t>по состоянию за отчетный период</t>
    </r>
    <r>
      <rPr>
        <b/>
        <sz val="12"/>
        <color theme="1"/>
        <rFont val="Times New Roman"/>
        <family val="1"/>
        <charset val="204"/>
      </rPr>
      <t>)</t>
    </r>
  </si>
  <si>
    <t>1/1</t>
  </si>
  <si>
    <t>Количество котельных (7.1)</t>
  </si>
  <si>
    <t>шт.</t>
  </si>
  <si>
    <t>2/1</t>
  </si>
  <si>
    <t>Установленная мощность источников (котельными и ГПУ) (7.1+7.3)</t>
  </si>
  <si>
    <t>Гкал/ч</t>
  </si>
  <si>
    <t>3/1</t>
  </si>
  <si>
    <t>Присоединенная тепловая нагрузка (с ГВС ср. час) (7.1+7.2)</t>
  </si>
  <si>
    <t>4/1</t>
  </si>
  <si>
    <t>Протяженность тепловых сетей (в двухтрубном исчислении) (7.1+7.2)</t>
  </si>
  <si>
    <t>км</t>
  </si>
  <si>
    <t>5/1</t>
  </si>
  <si>
    <t>Материальная характеристика тепловых сетей (7.1+7.2)</t>
  </si>
  <si>
    <t>м²</t>
  </si>
  <si>
    <r>
      <t>Технические характеристики источников тепловой выработки (</t>
    </r>
    <r>
      <rPr>
        <b/>
        <sz val="12"/>
        <color rgb="FFFF0000"/>
        <rFont val="Times New Roman"/>
        <family val="1"/>
        <charset val="204"/>
      </rPr>
      <t>по состоянию на конец отчетного периода</t>
    </r>
    <r>
      <rPr>
        <b/>
        <sz val="12"/>
        <color theme="1"/>
        <rFont val="Times New Roman"/>
        <family val="1"/>
        <charset val="204"/>
      </rPr>
      <t>)</t>
    </r>
  </si>
  <si>
    <t>1/2</t>
  </si>
  <si>
    <t>2/2</t>
  </si>
  <si>
    <t>3/2</t>
  </si>
  <si>
    <t>4/2</t>
  </si>
  <si>
    <t>5/2</t>
  </si>
  <si>
    <t>Сводный тепловой баланс</t>
  </si>
  <si>
    <t>Выработка тепловой энергии (котельными и ГПУ) (7.1+7.3)</t>
  </si>
  <si>
    <t>тыс. Гкал</t>
  </si>
  <si>
    <t>6.1</t>
  </si>
  <si>
    <t>- в том числе выработка тепловой энергии котельными</t>
  </si>
  <si>
    <t>6.2</t>
  </si>
  <si>
    <t>- в том числе выработка тепловой энергии ГПУ</t>
  </si>
  <si>
    <t>Расход тепловой энергии на собственные нужды (котельные и ГПУ) (7.1+7.3)</t>
  </si>
  <si>
    <t>7.1</t>
  </si>
  <si>
    <t>7.2</t>
  </si>
  <si>
    <t>Расход тепловой энергии на собственные нужды котельных (7.1)</t>
  </si>
  <si>
    <t>%</t>
  </si>
  <si>
    <t>Отпуск тепловой энергии с коллекторов (котельными и ГПУ) (7.1+7.3)</t>
  </si>
  <si>
    <t>9.1</t>
  </si>
  <si>
    <t>- в том числе отпуск тепловой энергии с коллекторов котельными</t>
  </si>
  <si>
    <t>9.2</t>
  </si>
  <si>
    <t>- в том числе отпуск тепловой энергии с коллекторов ГПУ</t>
  </si>
  <si>
    <t>Отпуск тепловой энергии в сеть (котельными и ГПУ) (7.1)</t>
  </si>
  <si>
    <t>Количество покупной тепловой энергии (7.2)</t>
  </si>
  <si>
    <t>Технологические потери в тепловой сети при передаче тепловой энергии (7.1+7.2)</t>
  </si>
  <si>
    <t>12.1</t>
  </si>
  <si>
    <t>Технологические потери в тепловой сети при передаче тепловой энергии (собственная выработка) (7.1)</t>
  </si>
  <si>
    <t>12.2</t>
  </si>
  <si>
    <t>Технологические потери в тепловой сети при передаче тепловой энергии (покупная тепловая энергия) (7.2)</t>
  </si>
  <si>
    <t>Полезный отпуск тепловой энергии (7.1+7.2)</t>
  </si>
  <si>
    <t>14.1</t>
  </si>
  <si>
    <t>- в том числе на хозяйственные нужды Общества</t>
  </si>
  <si>
    <t>Потребление ресурсов</t>
  </si>
  <si>
    <t>Расход условного топлива (котельными и ГПУ) (7.1+7.3)</t>
  </si>
  <si>
    <t>т у.т.</t>
  </si>
  <si>
    <t>15.1</t>
  </si>
  <si>
    <t>- в том числе расход условного топлива котельными</t>
  </si>
  <si>
    <t>15.2</t>
  </si>
  <si>
    <t>- в том числе расход условного топлива ГПУ</t>
  </si>
  <si>
    <t>Расход электроэнергии на выработку и транспортировку тепловой энергии (7.1)</t>
  </si>
  <si>
    <t>тыс. кВт∙ч</t>
  </si>
  <si>
    <t>Расход воды на выработку и транспортировку тепловой энергии (7.1)</t>
  </si>
  <si>
    <t>тыс. м³</t>
  </si>
  <si>
    <t>Показатели энергетической эффективности</t>
  </si>
  <si>
    <t>Удельный расход топлива на выработку тепловой энергии</t>
  </si>
  <si>
    <t>кг у.т./Гкал</t>
  </si>
  <si>
    <t>Удельный расход топлива на отпуск тепловой энергии</t>
  </si>
  <si>
    <t>Удельный расход электроэнергии на выработку тепловой энергии</t>
  </si>
  <si>
    <t>кВт∙ч/Гкал</t>
  </si>
  <si>
    <t>Удельный расход воды на выработку тепловой энергии</t>
  </si>
  <si>
    <t>м³/Гкал</t>
  </si>
  <si>
    <t>Объем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</si>
</sst>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 applyProtection="1">
      <alignment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right" vertical="center" wrapText="1"/>
    </xf>
    <xf numFmtId="0" fontId="2" fillId="2" borderId="5" xfId="0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left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left"/>
    </xf>
    <xf numFmtId="164" fontId="2" fillId="0" borderId="0" xfId="0" applyNumberFormat="1" applyFont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center" vertical="center" wrapText="1"/>
    </xf>
    <xf numFmtId="17" fontId="2" fillId="0" borderId="7" xfId="0" applyNumberFormat="1" applyFont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right" vertical="center" wrapText="1"/>
      <protection locked="0"/>
    </xf>
    <xf numFmtId="16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right" vertical="center" wrapText="1"/>
    </xf>
    <xf numFmtId="164" fontId="2" fillId="0" borderId="6" xfId="0" applyNumberFormat="1" applyFont="1" applyFill="1" applyBorder="1" applyAlignment="1" applyProtection="1">
      <alignment horizontal="right" vertical="center" wrapText="1"/>
    </xf>
    <xf numFmtId="164" fontId="2" fillId="0" borderId="5" xfId="0" applyNumberFormat="1" applyFont="1" applyFill="1" applyBorder="1" applyAlignment="1" applyProtection="1">
      <alignment horizontal="right" vertical="center" wrapText="1"/>
    </xf>
    <xf numFmtId="164" fontId="2" fillId="0" borderId="3" xfId="0" applyNumberFormat="1" applyFont="1" applyFill="1" applyBorder="1" applyAlignment="1" applyProtection="1">
      <alignment horizontal="right" vertical="center" wrapText="1"/>
    </xf>
    <xf numFmtId="10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8" xfId="0" applyNumberFormat="1" applyFont="1" applyFill="1" applyBorder="1" applyAlignment="1" applyProtection="1">
      <alignment horizontal="right" vertical="center" wrapText="1"/>
    </xf>
    <xf numFmtId="164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10" fontId="2" fillId="0" borderId="4" xfId="0" applyNumberFormat="1" applyFont="1" applyFill="1" applyBorder="1" applyAlignment="1" applyProtection="1">
      <alignment horizontal="right" vertical="center" wrapText="1"/>
    </xf>
    <xf numFmtId="164" fontId="2" fillId="0" borderId="4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7"/>
  <sheetViews>
    <sheetView tabSelected="1" workbookViewId="0">
      <selection activeCell="M7" sqref="M7"/>
    </sheetView>
  </sheetViews>
  <sheetFormatPr defaultRowHeight="15.75" x14ac:dyDescent="0.25"/>
  <cols>
    <col min="1" max="1" width="5.5703125" style="26" customWidth="1"/>
    <col min="2" max="2" width="84.5703125" style="1" customWidth="1"/>
    <col min="3" max="3" width="13.28515625" style="26" customWidth="1"/>
    <col min="4" max="5" width="12.42578125" style="26" customWidth="1"/>
    <col min="6" max="7" width="12.42578125" style="27" customWidth="1"/>
    <col min="8" max="16384" width="9.140625" style="1"/>
  </cols>
  <sheetData>
    <row r="1" spans="1:7" ht="27.75" customHeight="1" x14ac:dyDescent="0.25">
      <c r="A1" s="56" t="s">
        <v>0</v>
      </c>
      <c r="B1" s="57"/>
      <c r="C1" s="57"/>
      <c r="D1" s="57"/>
      <c r="E1" s="57"/>
      <c r="F1" s="57"/>
      <c r="G1" s="57"/>
    </row>
    <row r="2" spans="1:7" s="3" customFormat="1" x14ac:dyDescent="0.25">
      <c r="A2" s="52" t="s">
        <v>1</v>
      </c>
      <c r="B2" s="52" t="s">
        <v>2</v>
      </c>
      <c r="C2" s="52" t="s">
        <v>3</v>
      </c>
      <c r="D2" s="2">
        <v>2017</v>
      </c>
      <c r="E2" s="2">
        <v>2018</v>
      </c>
      <c r="F2" s="54">
        <v>2019</v>
      </c>
      <c r="G2" s="55"/>
    </row>
    <row r="3" spans="1:7" s="5" customFormat="1" x14ac:dyDescent="0.25">
      <c r="A3" s="53"/>
      <c r="B3" s="53"/>
      <c r="C3" s="53"/>
      <c r="D3" s="4" t="s">
        <v>4</v>
      </c>
      <c r="E3" s="4" t="s">
        <v>4</v>
      </c>
      <c r="F3" s="4" t="s">
        <v>5</v>
      </c>
      <c r="G3" s="4" t="s">
        <v>4</v>
      </c>
    </row>
    <row r="4" spans="1:7" s="7" customFormat="1" x14ac:dyDescent="0.25">
      <c r="A4" s="4">
        <v>1</v>
      </c>
      <c r="B4" s="6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</row>
    <row r="5" spans="1:7" s="14" customFormat="1" x14ac:dyDescent="0.25">
      <c r="A5" s="8" t="s">
        <v>6</v>
      </c>
      <c r="B5" s="33"/>
      <c r="C5" s="34"/>
      <c r="D5" s="11"/>
      <c r="E5" s="11"/>
      <c r="F5" s="12"/>
      <c r="G5" s="13"/>
    </row>
    <row r="6" spans="1:7" x14ac:dyDescent="0.25">
      <c r="A6" s="15" t="s">
        <v>7</v>
      </c>
      <c r="B6" s="16" t="s">
        <v>8</v>
      </c>
      <c r="C6" s="17" t="s">
        <v>9</v>
      </c>
      <c r="D6" s="35">
        <v>57</v>
      </c>
      <c r="E6" s="35">
        <v>52</v>
      </c>
      <c r="F6" s="35">
        <v>50</v>
      </c>
      <c r="G6" s="35">
        <v>44</v>
      </c>
    </row>
    <row r="7" spans="1:7" x14ac:dyDescent="0.25">
      <c r="A7" s="18" t="s">
        <v>10</v>
      </c>
      <c r="B7" s="19" t="s">
        <v>11</v>
      </c>
      <c r="C7" s="20" t="s">
        <v>12</v>
      </c>
      <c r="D7" s="36">
        <v>804.74400000000003</v>
      </c>
      <c r="E7" s="37">
        <v>518.72180000000014</v>
      </c>
      <c r="F7" s="36">
        <v>506.803</v>
      </c>
      <c r="G7" s="36">
        <v>488.83480000000003</v>
      </c>
    </row>
    <row r="8" spans="1:7" x14ac:dyDescent="0.25">
      <c r="A8" s="18" t="s">
        <v>13</v>
      </c>
      <c r="B8" s="19" t="s">
        <v>14</v>
      </c>
      <c r="C8" s="20" t="s">
        <v>12</v>
      </c>
      <c r="D8" s="36">
        <v>445.20800000000003</v>
      </c>
      <c r="E8" s="37">
        <v>443.59211478099985</v>
      </c>
      <c r="F8" s="36">
        <v>439.91699999999997</v>
      </c>
      <c r="G8" s="38">
        <v>362.29040756699999</v>
      </c>
    </row>
    <row r="9" spans="1:7" x14ac:dyDescent="0.25">
      <c r="A9" s="18" t="s">
        <v>15</v>
      </c>
      <c r="B9" s="19" t="s">
        <v>16</v>
      </c>
      <c r="C9" s="20" t="s">
        <v>17</v>
      </c>
      <c r="D9" s="36">
        <v>255.429</v>
      </c>
      <c r="E9" s="36">
        <v>239.75700000000001</v>
      </c>
      <c r="F9" s="36">
        <v>227.434</v>
      </c>
      <c r="G9" s="36">
        <v>196.82499999999999</v>
      </c>
    </row>
    <row r="10" spans="1:7" x14ac:dyDescent="0.25">
      <c r="A10" s="21" t="s">
        <v>18</v>
      </c>
      <c r="B10" s="22" t="s">
        <v>19</v>
      </c>
      <c r="C10" s="23" t="s">
        <v>20</v>
      </c>
      <c r="D10" s="39">
        <v>86594.933000000005</v>
      </c>
      <c r="E10" s="39">
        <v>69684.407000000007</v>
      </c>
      <c r="F10" s="39">
        <v>66562.975999999995</v>
      </c>
      <c r="G10" s="39">
        <v>57534.892</v>
      </c>
    </row>
    <row r="11" spans="1:7" s="14" customFormat="1" x14ac:dyDescent="0.25">
      <c r="A11" s="8" t="s">
        <v>21</v>
      </c>
      <c r="B11" s="9"/>
      <c r="C11" s="10"/>
      <c r="D11" s="40"/>
      <c r="E11" s="40"/>
      <c r="F11" s="41"/>
      <c r="G11" s="42"/>
    </row>
    <row r="12" spans="1:7" x14ac:dyDescent="0.25">
      <c r="A12" s="15" t="s">
        <v>22</v>
      </c>
      <c r="B12" s="16" t="s">
        <v>8</v>
      </c>
      <c r="C12" s="17" t="s">
        <v>9</v>
      </c>
      <c r="D12" s="35">
        <v>57</v>
      </c>
      <c r="E12" s="35">
        <v>52</v>
      </c>
      <c r="F12" s="35">
        <v>50</v>
      </c>
      <c r="G12" s="35">
        <v>44</v>
      </c>
    </row>
    <row r="13" spans="1:7" x14ac:dyDescent="0.25">
      <c r="A13" s="18" t="s">
        <v>23</v>
      </c>
      <c r="B13" s="19" t="s">
        <v>11</v>
      </c>
      <c r="C13" s="20" t="s">
        <v>12</v>
      </c>
      <c r="D13" s="36">
        <v>804.74400000000003</v>
      </c>
      <c r="E13" s="37">
        <v>518.72180000000014</v>
      </c>
      <c r="F13" s="36">
        <v>506.803</v>
      </c>
      <c r="G13" s="36">
        <v>488.83480000000003</v>
      </c>
    </row>
    <row r="14" spans="1:7" x14ac:dyDescent="0.25">
      <c r="A14" s="18" t="s">
        <v>24</v>
      </c>
      <c r="B14" s="19" t="s">
        <v>14</v>
      </c>
      <c r="C14" s="20" t="s">
        <v>12</v>
      </c>
      <c r="D14" s="36">
        <v>445.20800000000003</v>
      </c>
      <c r="E14" s="37">
        <v>443.59211478099985</v>
      </c>
      <c r="F14" s="36">
        <v>439.91699999999997</v>
      </c>
      <c r="G14" s="38">
        <v>362.29040756699999</v>
      </c>
    </row>
    <row r="15" spans="1:7" x14ac:dyDescent="0.25">
      <c r="A15" s="18" t="s">
        <v>25</v>
      </c>
      <c r="B15" s="19" t="s">
        <v>16</v>
      </c>
      <c r="C15" s="20" t="s">
        <v>17</v>
      </c>
      <c r="D15" s="36">
        <v>255.429</v>
      </c>
      <c r="E15" s="36">
        <v>239.75700000000001</v>
      </c>
      <c r="F15" s="36">
        <v>227.434</v>
      </c>
      <c r="G15" s="36">
        <v>196.82499999999999</v>
      </c>
    </row>
    <row r="16" spans="1:7" x14ac:dyDescent="0.25">
      <c r="A16" s="21" t="s">
        <v>26</v>
      </c>
      <c r="B16" s="22" t="s">
        <v>19</v>
      </c>
      <c r="C16" s="23" t="s">
        <v>20</v>
      </c>
      <c r="D16" s="39">
        <v>86594.933000000005</v>
      </c>
      <c r="E16" s="39">
        <v>69684.407000000007</v>
      </c>
      <c r="F16" s="39">
        <v>66562.975999999995</v>
      </c>
      <c r="G16" s="39">
        <v>57534.892</v>
      </c>
    </row>
    <row r="17" spans="1:9" s="14" customFormat="1" x14ac:dyDescent="0.25">
      <c r="A17" s="8" t="s">
        <v>27</v>
      </c>
      <c r="B17" s="24"/>
      <c r="C17" s="10"/>
      <c r="D17" s="43"/>
      <c r="E17" s="43"/>
      <c r="F17" s="43"/>
      <c r="G17" s="44"/>
    </row>
    <row r="18" spans="1:9" x14ac:dyDescent="0.25">
      <c r="A18" s="17">
        <v>6</v>
      </c>
      <c r="B18" s="16" t="s">
        <v>28</v>
      </c>
      <c r="C18" s="17" t="s">
        <v>29</v>
      </c>
      <c r="D18" s="45">
        <f>SUM(D19:D20)</f>
        <v>972.24080695053669</v>
      </c>
      <c r="E18" s="45">
        <f t="shared" ref="E18:G18" si="0">SUM(E19:E20)</f>
        <v>987.9768520126197</v>
      </c>
      <c r="F18" s="45">
        <f t="shared" si="0"/>
        <v>941.44371197958219</v>
      </c>
      <c r="G18" s="45">
        <f t="shared" si="0"/>
        <v>956.45055604855543</v>
      </c>
    </row>
    <row r="19" spans="1:9" x14ac:dyDescent="0.25">
      <c r="A19" s="18" t="s">
        <v>30</v>
      </c>
      <c r="B19" s="19" t="s">
        <v>31</v>
      </c>
      <c r="C19" s="20" t="s">
        <v>29</v>
      </c>
      <c r="D19" s="36">
        <v>970.29480695053667</v>
      </c>
      <c r="E19" s="36">
        <v>987.12685201261968</v>
      </c>
      <c r="F19" s="36">
        <v>929.34931357958214</v>
      </c>
      <c r="G19" s="36">
        <v>938.82555604855543</v>
      </c>
    </row>
    <row r="20" spans="1:9" x14ac:dyDescent="0.25">
      <c r="A20" s="18" t="s">
        <v>32</v>
      </c>
      <c r="B20" s="19" t="s">
        <v>33</v>
      </c>
      <c r="C20" s="20" t="s">
        <v>29</v>
      </c>
      <c r="D20" s="36">
        <v>1.9460000000000002</v>
      </c>
      <c r="E20" s="36">
        <v>0.85</v>
      </c>
      <c r="F20" s="36">
        <v>12.094398399999999</v>
      </c>
      <c r="G20" s="36">
        <v>17.625</v>
      </c>
    </row>
    <row r="21" spans="1:9" x14ac:dyDescent="0.25">
      <c r="A21" s="20">
        <v>7</v>
      </c>
      <c r="B21" s="19" t="s">
        <v>34</v>
      </c>
      <c r="C21" s="20" t="s">
        <v>29</v>
      </c>
      <c r="D21" s="45">
        <f>SUM(D22:D23)</f>
        <v>31.85365731159429</v>
      </c>
      <c r="E21" s="45">
        <f t="shared" ref="E21:G21" si="1">SUM(E22:E23)</f>
        <v>25.719667987492208</v>
      </c>
      <c r="F21" s="45">
        <f t="shared" si="1"/>
        <v>20.075876566332585</v>
      </c>
      <c r="G21" s="45">
        <f t="shared" si="1"/>
        <v>20.019128321732797</v>
      </c>
    </row>
    <row r="22" spans="1:9" x14ac:dyDescent="0.25">
      <c r="A22" s="18" t="s">
        <v>35</v>
      </c>
      <c r="B22" s="19" t="s">
        <v>31</v>
      </c>
      <c r="C22" s="17" t="s">
        <v>29</v>
      </c>
      <c r="D22" s="36">
        <v>31.85365731159429</v>
      </c>
      <c r="E22" s="36">
        <v>25.719667987492208</v>
      </c>
      <c r="F22" s="36">
        <v>20.075876566332585</v>
      </c>
      <c r="G22" s="36">
        <v>20.019128321732797</v>
      </c>
    </row>
    <row r="23" spans="1:9" x14ac:dyDescent="0.25">
      <c r="A23" s="18" t="s">
        <v>36</v>
      </c>
      <c r="B23" s="19" t="s">
        <v>33</v>
      </c>
      <c r="C23" s="20" t="s">
        <v>29</v>
      </c>
      <c r="D23" s="36">
        <v>0</v>
      </c>
      <c r="E23" s="36">
        <v>0</v>
      </c>
      <c r="F23" s="36">
        <v>0</v>
      </c>
      <c r="G23" s="36">
        <v>0</v>
      </c>
    </row>
    <row r="24" spans="1:9" x14ac:dyDescent="0.25">
      <c r="A24" s="20">
        <v>8</v>
      </c>
      <c r="B24" s="19" t="s">
        <v>37</v>
      </c>
      <c r="C24" s="20" t="s">
        <v>38</v>
      </c>
      <c r="D24" s="46">
        <f>D22/D19</f>
        <v>3.2828844474294003E-2</v>
      </c>
      <c r="E24" s="46">
        <f t="shared" ref="E24:G24" si="2">E22/E19</f>
        <v>2.6055078873655643E-2</v>
      </c>
      <c r="F24" s="46">
        <f t="shared" si="2"/>
        <v>2.1602078220735076E-2</v>
      </c>
      <c r="G24" s="46">
        <f t="shared" si="2"/>
        <v>2.1323586892959934E-2</v>
      </c>
    </row>
    <row r="25" spans="1:9" x14ac:dyDescent="0.25">
      <c r="A25" s="20">
        <v>9</v>
      </c>
      <c r="B25" s="19" t="s">
        <v>39</v>
      </c>
      <c r="C25" s="20" t="s">
        <v>29</v>
      </c>
      <c r="D25" s="45">
        <f>SUM(D26:D27)</f>
        <v>940.38714963894245</v>
      </c>
      <c r="E25" s="45">
        <f t="shared" ref="E25:G25" si="3">SUM(E26:E27)</f>
        <v>962.25718402512746</v>
      </c>
      <c r="F25" s="45">
        <f t="shared" si="3"/>
        <v>921.36783541324962</v>
      </c>
      <c r="G25" s="45">
        <f t="shared" si="3"/>
        <v>936.43142772682268</v>
      </c>
    </row>
    <row r="26" spans="1:9" x14ac:dyDescent="0.25">
      <c r="A26" s="18" t="s">
        <v>40</v>
      </c>
      <c r="B26" s="19" t="s">
        <v>41</v>
      </c>
      <c r="C26" s="20" t="s">
        <v>29</v>
      </c>
      <c r="D26" s="47">
        <f>D19-D22</f>
        <v>938.44114963894242</v>
      </c>
      <c r="E26" s="47">
        <f t="shared" ref="E26:G27" si="4">E19-E22</f>
        <v>961.40718402512744</v>
      </c>
      <c r="F26" s="47">
        <f t="shared" si="4"/>
        <v>909.27343701324958</v>
      </c>
      <c r="G26" s="47">
        <f t="shared" si="4"/>
        <v>918.80642772682268</v>
      </c>
    </row>
    <row r="27" spans="1:9" x14ac:dyDescent="0.25">
      <c r="A27" s="18" t="s">
        <v>42</v>
      </c>
      <c r="B27" s="19" t="s">
        <v>43</v>
      </c>
      <c r="C27" s="20" t="s">
        <v>29</v>
      </c>
      <c r="D27" s="47">
        <f>D20-D23</f>
        <v>1.9460000000000002</v>
      </c>
      <c r="E27" s="47">
        <f t="shared" si="4"/>
        <v>0.85</v>
      </c>
      <c r="F27" s="47">
        <f t="shared" si="4"/>
        <v>12.094398399999999</v>
      </c>
      <c r="G27" s="47">
        <f t="shared" si="4"/>
        <v>17.625</v>
      </c>
    </row>
    <row r="28" spans="1:9" x14ac:dyDescent="0.25">
      <c r="A28" s="20">
        <v>10</v>
      </c>
      <c r="B28" s="19" t="s">
        <v>44</v>
      </c>
      <c r="C28" s="20" t="s">
        <v>29</v>
      </c>
      <c r="D28" s="36">
        <v>940.38714963894245</v>
      </c>
      <c r="E28" s="36">
        <v>962.25718402512746</v>
      </c>
      <c r="F28" s="36">
        <v>921.36783541324962</v>
      </c>
      <c r="G28" s="36">
        <v>936.43142772682302</v>
      </c>
      <c r="I28" s="25"/>
    </row>
    <row r="29" spans="1:9" x14ac:dyDescent="0.25">
      <c r="A29" s="20">
        <v>11</v>
      </c>
      <c r="B29" s="19" t="s">
        <v>45</v>
      </c>
      <c r="C29" s="20" t="s">
        <v>29</v>
      </c>
      <c r="D29" s="36">
        <v>240.93989999999999</v>
      </c>
      <c r="E29" s="36">
        <v>242.32152000000002</v>
      </c>
      <c r="F29" s="36">
        <v>226.70051482028563</v>
      </c>
      <c r="G29" s="36">
        <v>146.92071000000001</v>
      </c>
      <c r="I29" s="25"/>
    </row>
    <row r="30" spans="1:9" x14ac:dyDescent="0.25">
      <c r="A30" s="20">
        <v>12</v>
      </c>
      <c r="B30" s="19" t="s">
        <v>46</v>
      </c>
      <c r="C30" s="20" t="s">
        <v>29</v>
      </c>
      <c r="D30" s="45">
        <f>SUM(D31:D32)</f>
        <v>252.18747061376621</v>
      </c>
      <c r="E30" s="45">
        <f t="shared" ref="E30:G30" si="5">SUM(E31:E32)</f>
        <v>256.90708313773382</v>
      </c>
      <c r="F30" s="45">
        <f t="shared" si="5"/>
        <v>222.42310725100856</v>
      </c>
      <c r="G30" s="48">
        <f t="shared" si="5"/>
        <v>183.90613181840743</v>
      </c>
      <c r="H30" s="28"/>
    </row>
    <row r="31" spans="1:9" ht="31.5" x14ac:dyDescent="0.25">
      <c r="A31" s="18" t="s">
        <v>47</v>
      </c>
      <c r="B31" s="19" t="s">
        <v>48</v>
      </c>
      <c r="C31" s="20" t="s">
        <v>29</v>
      </c>
      <c r="D31" s="36">
        <v>147.34104652803126</v>
      </c>
      <c r="E31" s="36">
        <v>148.6862133791374</v>
      </c>
      <c r="F31" s="36">
        <v>126.3704697135682</v>
      </c>
      <c r="G31" s="49">
        <v>121.72423266840741</v>
      </c>
      <c r="H31" s="28"/>
    </row>
    <row r="32" spans="1:9" ht="31.5" x14ac:dyDescent="0.25">
      <c r="A32" s="18" t="s">
        <v>49</v>
      </c>
      <c r="B32" s="19" t="s">
        <v>50</v>
      </c>
      <c r="C32" s="20" t="s">
        <v>29</v>
      </c>
      <c r="D32" s="36">
        <v>104.84642408573495</v>
      </c>
      <c r="E32" s="36">
        <v>108.22086975859639</v>
      </c>
      <c r="F32" s="36">
        <v>96.052637537440347</v>
      </c>
      <c r="G32" s="49">
        <v>62.181899150000021</v>
      </c>
      <c r="H32" s="28"/>
    </row>
    <row r="33" spans="1:8" x14ac:dyDescent="0.25">
      <c r="A33" s="20">
        <v>13</v>
      </c>
      <c r="B33" s="19" t="s">
        <v>46</v>
      </c>
      <c r="C33" s="20" t="s">
        <v>38</v>
      </c>
      <c r="D33" s="46">
        <f>D30/(D28+D29)</f>
        <v>0.21347811403357272</v>
      </c>
      <c r="E33" s="46">
        <f>E30/(E28+E29)</f>
        <v>0.21327546492335692</v>
      </c>
      <c r="F33" s="46">
        <f>F30/(F28+F29)</f>
        <v>0.19373681645850108</v>
      </c>
      <c r="G33" s="50">
        <f>G30/(G28+G29)</f>
        <v>0.16975655967624168</v>
      </c>
      <c r="H33" s="28"/>
    </row>
    <row r="34" spans="1:8" x14ac:dyDescent="0.25">
      <c r="A34" s="20">
        <v>14</v>
      </c>
      <c r="B34" s="19" t="s">
        <v>51</v>
      </c>
      <c r="C34" s="20" t="s">
        <v>29</v>
      </c>
      <c r="D34" s="47">
        <f>D25+D29-D30</f>
        <v>929.13957902517632</v>
      </c>
      <c r="E34" s="47">
        <f t="shared" ref="E34:G34" si="6">E25+E29-E30</f>
        <v>947.67162088739371</v>
      </c>
      <c r="F34" s="47">
        <f t="shared" si="6"/>
        <v>925.64524298252672</v>
      </c>
      <c r="G34" s="47">
        <f t="shared" si="6"/>
        <v>899.44600590841537</v>
      </c>
    </row>
    <row r="35" spans="1:8" x14ac:dyDescent="0.25">
      <c r="A35" s="21" t="s">
        <v>52</v>
      </c>
      <c r="B35" s="22" t="s">
        <v>53</v>
      </c>
      <c r="C35" s="23" t="s">
        <v>29</v>
      </c>
      <c r="D35" s="39">
        <v>2.2463328000000002</v>
      </c>
      <c r="E35" s="39">
        <v>2.2826448000000004</v>
      </c>
      <c r="F35" s="39">
        <v>2.2826448000000004</v>
      </c>
      <c r="G35" s="39">
        <v>2.2826448000000004</v>
      </c>
    </row>
    <row r="36" spans="1:8" s="14" customFormat="1" x14ac:dyDescent="0.25">
      <c r="A36" s="8" t="s">
        <v>54</v>
      </c>
      <c r="B36" s="9"/>
      <c r="C36" s="10"/>
      <c r="D36" s="43"/>
      <c r="E36" s="43"/>
      <c r="F36" s="43"/>
      <c r="G36" s="44"/>
    </row>
    <row r="37" spans="1:8" x14ac:dyDescent="0.25">
      <c r="A37" s="17">
        <v>15</v>
      </c>
      <c r="B37" s="16" t="s">
        <v>55</v>
      </c>
      <c r="C37" s="17" t="s">
        <v>56</v>
      </c>
      <c r="D37" s="45">
        <f>SUM(D38:D39)</f>
        <v>162454.05721994728</v>
      </c>
      <c r="E37" s="45">
        <f t="shared" ref="E37:G37" si="7">SUM(E38:E39)</f>
        <v>159106.63865109868</v>
      </c>
      <c r="F37" s="45">
        <f t="shared" si="7"/>
        <v>149147.65891974108</v>
      </c>
      <c r="G37" s="45">
        <f t="shared" si="7"/>
        <v>149290.36369028571</v>
      </c>
    </row>
    <row r="38" spans="1:8" x14ac:dyDescent="0.25">
      <c r="A38" s="18" t="s">
        <v>57</v>
      </c>
      <c r="B38" s="19" t="s">
        <v>58</v>
      </c>
      <c r="C38" s="20" t="s">
        <v>56</v>
      </c>
      <c r="D38" s="36">
        <v>161765.57024371429</v>
      </c>
      <c r="E38" s="36">
        <v>158626.30861267011</v>
      </c>
      <c r="F38" s="36">
        <v>146705.23300000001</v>
      </c>
      <c r="G38" s="36">
        <v>146829.54300000001</v>
      </c>
    </row>
    <row r="39" spans="1:8" x14ac:dyDescent="0.25">
      <c r="A39" s="18" t="s">
        <v>59</v>
      </c>
      <c r="B39" s="19" t="s">
        <v>60</v>
      </c>
      <c r="C39" s="20" t="s">
        <v>56</v>
      </c>
      <c r="D39" s="36">
        <v>688.48697623299995</v>
      </c>
      <c r="E39" s="36">
        <v>480.33003842857147</v>
      </c>
      <c r="F39" s="36">
        <v>2442.4259197410593</v>
      </c>
      <c r="G39" s="36">
        <v>2460.8206902857146</v>
      </c>
    </row>
    <row r="40" spans="1:8" x14ac:dyDescent="0.25">
      <c r="A40" s="20">
        <v>16</v>
      </c>
      <c r="B40" s="19" t="s">
        <v>61</v>
      </c>
      <c r="C40" s="20" t="s">
        <v>62</v>
      </c>
      <c r="D40" s="36">
        <v>27358.693372999998</v>
      </c>
      <c r="E40" s="36">
        <v>24015.810537500001</v>
      </c>
      <c r="F40" s="36">
        <v>24875.814151084196</v>
      </c>
      <c r="G40" s="36">
        <v>22434.597721503</v>
      </c>
    </row>
    <row r="41" spans="1:8" x14ac:dyDescent="0.25">
      <c r="A41" s="23">
        <v>17</v>
      </c>
      <c r="B41" s="22" t="s">
        <v>63</v>
      </c>
      <c r="C41" s="23" t="s">
        <v>64</v>
      </c>
      <c r="D41" s="39">
        <v>424.6476267186693</v>
      </c>
      <c r="E41" s="39">
        <v>396.68052140760005</v>
      </c>
      <c r="F41" s="39">
        <v>440.85740239710231</v>
      </c>
      <c r="G41" s="39">
        <v>365.248424892</v>
      </c>
      <c r="H41" s="29"/>
    </row>
    <row r="42" spans="1:8" s="14" customFormat="1" x14ac:dyDescent="0.25">
      <c r="A42" s="8" t="s">
        <v>65</v>
      </c>
      <c r="B42" s="9"/>
      <c r="C42" s="10"/>
      <c r="D42" s="43"/>
      <c r="E42" s="43"/>
      <c r="F42" s="43"/>
      <c r="G42" s="43"/>
      <c r="H42" s="30"/>
    </row>
    <row r="43" spans="1:8" x14ac:dyDescent="0.25">
      <c r="A43" s="17">
        <v>18</v>
      </c>
      <c r="B43" s="16" t="s">
        <v>66</v>
      </c>
      <c r="C43" s="17" t="s">
        <v>67</v>
      </c>
      <c r="D43" s="45">
        <f>D38/D19</f>
        <v>166.71795941288667</v>
      </c>
      <c r="E43" s="45">
        <f>E38/E19</f>
        <v>160.69495859549588</v>
      </c>
      <c r="F43" s="45">
        <f>F38/F19</f>
        <v>157.85800974547911</v>
      </c>
      <c r="G43" s="48">
        <f>G38/G19</f>
        <v>156.39704528069544</v>
      </c>
      <c r="H43" s="32"/>
    </row>
    <row r="44" spans="1:8" x14ac:dyDescent="0.25">
      <c r="A44" s="20">
        <v>19</v>
      </c>
      <c r="B44" s="19" t="s">
        <v>68</v>
      </c>
      <c r="C44" s="20" t="s">
        <v>67</v>
      </c>
      <c r="D44" s="47">
        <f>D38/D26</f>
        <v>172.37689364533117</v>
      </c>
      <c r="E44" s="47">
        <f>E38/E26</f>
        <v>164.99388734391258</v>
      </c>
      <c r="F44" s="47">
        <f>F38/F26</f>
        <v>161.34336166455313</v>
      </c>
      <c r="G44" s="51">
        <f>G38/G26</f>
        <v>159.80465369976167</v>
      </c>
      <c r="H44" s="31"/>
    </row>
    <row r="45" spans="1:8" x14ac:dyDescent="0.25">
      <c r="A45" s="20">
        <v>20</v>
      </c>
      <c r="B45" s="19" t="s">
        <v>69</v>
      </c>
      <c r="C45" s="20" t="s">
        <v>70</v>
      </c>
      <c r="D45" s="47">
        <f>D40/D19</f>
        <v>28.196268986519144</v>
      </c>
      <c r="E45" s="47">
        <f>E40/E19</f>
        <v>24.329001372554067</v>
      </c>
      <c r="F45" s="47">
        <f>F40/F19</f>
        <v>26.766915074451205</v>
      </c>
      <c r="G45" s="51">
        <f>G40/G19</f>
        <v>23.896449747201704</v>
      </c>
      <c r="H45" s="31"/>
    </row>
    <row r="46" spans="1:8" x14ac:dyDescent="0.25">
      <c r="A46" s="20">
        <v>21</v>
      </c>
      <c r="B46" s="19" t="s">
        <v>71</v>
      </c>
      <c r="C46" s="20" t="s">
        <v>72</v>
      </c>
      <c r="D46" s="47">
        <f>D41/D19</f>
        <v>0.43764804642545801</v>
      </c>
      <c r="E46" s="47">
        <f>E41/E19</f>
        <v>0.40185364282090141</v>
      </c>
      <c r="F46" s="47">
        <f>F41/F19</f>
        <v>0.4743721181641038</v>
      </c>
      <c r="G46" s="51">
        <f>G41/G19</f>
        <v>0.38904823429530672</v>
      </c>
      <c r="H46" s="31"/>
    </row>
    <row r="47" spans="1:8" x14ac:dyDescent="0.25">
      <c r="A47" s="20">
        <v>22</v>
      </c>
      <c r="B47" s="19" t="s">
        <v>73</v>
      </c>
      <c r="C47" s="20" t="s">
        <v>64</v>
      </c>
      <c r="D47" s="36">
        <v>77.232821999999999</v>
      </c>
      <c r="E47" s="36">
        <v>49.417006080000007</v>
      </c>
      <c r="F47" s="36">
        <v>65.628157520128212</v>
      </c>
      <c r="G47" s="49">
        <v>43.086883999999998</v>
      </c>
      <c r="H47" s="29"/>
    </row>
  </sheetData>
  <mergeCells count="5">
    <mergeCell ref="A2:A3"/>
    <mergeCell ref="B2:B3"/>
    <mergeCell ref="C2:C3"/>
    <mergeCell ref="F2:G2"/>
    <mergeCell ref="A1:G1"/>
  </mergeCells>
  <conditionalFormatting sqref="D28:G28">
    <cfRule type="expression" dxfId="0" priority="1">
      <formula>D25&lt;&gt;D28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разделу 3</vt:lpstr>
    </vt:vector>
  </TitlesOfParts>
  <Company>ОАО "Межрегионтеплоэнерго"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Шелепова Дарья Андреевна</dc:creator>
  <cp:lastModifiedBy>Фирсанова Елена Витальевна</cp:lastModifiedBy>
  <dcterms:created xsi:type="dcterms:W3CDTF">2020-02-18T06:05:22Z</dcterms:created>
  <dcterms:modified xsi:type="dcterms:W3CDTF">2020-03-11T07:38:55Z</dcterms:modified>
</cp:coreProperties>
</file>